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P.56A" sheetId="1" r:id="rId1"/>
    <sheet name="data P.56A" sheetId="2" r:id="rId2"/>
  </sheets>
  <definedNames>
    <definedName name="_xlnm.Print_Area" localSheetId="1">'data P.56A'!$A:$IV</definedName>
  </definedNames>
  <calcPr fullCalcOnLoad="1"/>
</workbook>
</file>

<file path=xl/sharedStrings.xml><?xml version="1.0" encoding="utf-8"?>
<sst xmlns="http://schemas.openxmlformats.org/spreadsheetml/2006/main" count="26" uniqueCount="23">
  <si>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</si>
  <si>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</si>
  <si>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</si>
  <si>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</si>
  <si>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</si>
  <si>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</si>
  <si>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</si>
  <si>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</si>
  <si>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</si>
  <si>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</si>
  <si>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</si>
  <si>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</si>
  <si>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</si>
  <si>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</si>
  <si>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</si>
  <si>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</si>
  <si>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</si>
  <si>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</si>
  <si>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</si>
  <si>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</si>
  <si>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 Runoff  coefficient สถานี P.56A น้ำแม่ทงัด อ.พร้าว จ.เชียงใหม่</t>
  </si>
  <si>
    <t>อ.พร้าว</t>
  </si>
  <si>
    <t xml:space="preserve">พื้นที่รับน้ำที่สถานี  P.56A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</si>
</sst>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2" fillId="4" borderId="14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P.56A น้ำแม่งัด บ้านสหกรณ์ร่มเกล้า อ.พร้าว จ.เชียงใหม่
พื้นที่รับน้ำ 539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P.56A'!$H$58:$H$74</c:f>
              <c:numCache>
                <c:ptCount val="17"/>
                <c:pt idx="0">
                  <c:v>1391.4</c:v>
                </c:pt>
                <c:pt idx="1">
                  <c:v>1225.7</c:v>
                </c:pt>
                <c:pt idx="2">
                  <c:v>1252.8</c:v>
                </c:pt>
                <c:pt idx="3">
                  <c:v>1097</c:v>
                </c:pt>
                <c:pt idx="4">
                  <c:v>1041.5</c:v>
                </c:pt>
                <c:pt idx="5">
                  <c:v>833.8</c:v>
                </c:pt>
                <c:pt idx="6">
                  <c:v>1096.8</c:v>
                </c:pt>
                <c:pt idx="7">
                  <c:v>937</c:v>
                </c:pt>
                <c:pt idx="8">
                  <c:v>1075.4</c:v>
                </c:pt>
                <c:pt idx="9">
                  <c:v>711.7</c:v>
                </c:pt>
                <c:pt idx="11">
                  <c:v>1108.2</c:v>
                </c:pt>
              </c:numCache>
            </c:numRef>
          </c:xVal>
          <c:yVal>
            <c:numRef>
              <c:f>'data P.56A'!$D$58:$D$74</c:f>
              <c:numCache>
                <c:ptCount val="17"/>
                <c:pt idx="0">
                  <c:v>651.1546419294991</c:v>
                </c:pt>
                <c:pt idx="1">
                  <c:v>317.145706864564</c:v>
                </c:pt>
                <c:pt idx="2">
                  <c:v>299.7743376623377</c:v>
                </c:pt>
                <c:pt idx="3">
                  <c:v>343.15066419294993</c:v>
                </c:pt>
                <c:pt idx="4">
                  <c:v>288.7218701298702</c:v>
                </c:pt>
                <c:pt idx="5">
                  <c:v>332.2841410018553</c:v>
                </c:pt>
                <c:pt idx="6">
                  <c:v>545.5526827458256</c:v>
                </c:pt>
                <c:pt idx="7">
                  <c:v>178.588319109462</c:v>
                </c:pt>
                <c:pt idx="8">
                  <c:v>250.57923562152135</c:v>
                </c:pt>
                <c:pt idx="9">
                  <c:v>234.5976400742115</c:v>
                </c:pt>
                <c:pt idx="10">
                  <c:v>89.53700927643787</c:v>
                </c:pt>
                <c:pt idx="11">
                  <c:v>174.0294768089054</c:v>
                </c:pt>
                <c:pt idx="12">
                  <c:v>258.07050092764376</c:v>
                </c:pt>
              </c:numCache>
            </c:numRef>
          </c:yVal>
          <c:smooth val="0"/>
        </c:ser>
        <c:axId val="7024702"/>
        <c:axId val="2389767"/>
      </c:scatterChart>
      <c:valAx>
        <c:axId val="7024702"/>
        <c:scaling>
          <c:orientation val="minMax"/>
          <c:max val="15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389767"/>
        <c:crosses val="autoZero"/>
        <c:crossBetween val="midCat"/>
        <c:dispUnits/>
        <c:majorUnit val="100"/>
        <c:minorUnit val="100"/>
      </c:valAx>
      <c:valAx>
        <c:axId val="238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024702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workbookViewId="0" topLeftCell="A1">
      <pane ySplit="4" topLeftCell="BM71" activePane="bottomLeft" state="frozen"/>
      <selection pane="topLeft" activeCell="A1" sqref="A1"/>
      <selection pane="bottomLeft" activeCell="P71" sqref="P7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6" t="s">
        <v>20</v>
      </c>
      <c r="C1" s="46"/>
      <c r="D1" s="46"/>
      <c r="E1" s="46"/>
      <c r="F1" s="46"/>
      <c r="G1" s="46"/>
      <c r="H1" s="46"/>
      <c r="I1" s="46"/>
    </row>
    <row r="2" spans="2:54" ht="19.5" customHeight="1">
      <c r="B2" s="47" t="s">
        <v>0</v>
      </c>
      <c r="C2" s="30" t="s">
        <v>13</v>
      </c>
      <c r="D2" s="30" t="s">
        <v>14</v>
      </c>
      <c r="E2" s="50" t="s">
        <v>1</v>
      </c>
      <c r="F2" s="51"/>
      <c r="G2" s="51"/>
      <c r="H2" s="52"/>
      <c r="I2" s="27" t="s">
        <v>11</v>
      </c>
      <c r="J2" s="4"/>
      <c r="K2" s="4"/>
      <c r="L2" s="4"/>
      <c r="M2" s="4"/>
      <c r="N2" s="4"/>
      <c r="O2" s="4"/>
      <c r="P2" s="4"/>
      <c r="Q2" s="4"/>
      <c r="AP2" s="22"/>
      <c r="AQ2" s="7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2:54" ht="19.5" customHeight="1">
      <c r="B3" s="48"/>
      <c r="C3" s="31" t="s">
        <v>15</v>
      </c>
      <c r="D3" s="31" t="s">
        <v>16</v>
      </c>
      <c r="E3" s="5"/>
      <c r="F3" s="5" t="s">
        <v>21</v>
      </c>
      <c r="G3" s="5"/>
      <c r="H3" s="20" t="s">
        <v>2</v>
      </c>
      <c r="I3" s="28" t="s">
        <v>12</v>
      </c>
      <c r="J3" s="4"/>
      <c r="K3" s="4"/>
      <c r="L3" s="4"/>
      <c r="M3" s="4"/>
      <c r="N3" s="4"/>
      <c r="O3" s="4"/>
      <c r="P3" s="4"/>
      <c r="Q3" s="4"/>
      <c r="AP3" s="22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9"/>
      <c r="C4" s="32" t="s">
        <v>5</v>
      </c>
      <c r="D4" s="33" t="s">
        <v>3</v>
      </c>
      <c r="E4" s="6"/>
      <c r="F4" s="6">
        <v>17042</v>
      </c>
      <c r="G4" s="6"/>
      <c r="H4" s="21" t="s">
        <v>3</v>
      </c>
      <c r="I4" s="29"/>
      <c r="J4" s="4"/>
      <c r="K4" s="4"/>
      <c r="L4" s="4"/>
      <c r="M4" s="4"/>
      <c r="N4" s="4"/>
      <c r="O4" s="4"/>
      <c r="P4" s="4"/>
      <c r="Q4" s="4"/>
      <c r="AP4" s="22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4"/>
      <c r="D5" s="24"/>
      <c r="E5" s="38"/>
      <c r="F5" s="38">
        <v>1204.9</v>
      </c>
      <c r="G5" s="39"/>
      <c r="H5" s="24">
        <f>AVERAGE(E5:F5)</f>
        <v>1204.9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5"/>
      <c r="D6" s="25"/>
      <c r="E6" s="40"/>
      <c r="F6" s="40">
        <v>1108.6</v>
      </c>
      <c r="G6" s="8"/>
      <c r="H6" s="25"/>
      <c r="I6" s="17" t="e">
        <f t="shared" si="0"/>
        <v>#DIV/0!</v>
      </c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5"/>
      <c r="D7" s="25"/>
      <c r="E7" s="40"/>
      <c r="F7" s="40">
        <v>811.9</v>
      </c>
      <c r="G7" s="8"/>
      <c r="H7" s="25">
        <f aca="true" t="shared" si="1" ref="H7:H46">AVERAGE(E7:F7)</f>
        <v>811.9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5"/>
      <c r="D8" s="25"/>
      <c r="E8" s="40"/>
      <c r="F8" s="40">
        <v>1478.5</v>
      </c>
      <c r="G8" s="8"/>
      <c r="H8" s="25">
        <f t="shared" si="1"/>
        <v>1478.5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5"/>
      <c r="D9" s="25"/>
      <c r="E9" s="40"/>
      <c r="F9" s="40"/>
      <c r="G9" s="8"/>
      <c r="H9" s="25"/>
      <c r="I9" s="17" t="e">
        <f t="shared" si="0"/>
        <v>#DIV/0!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5"/>
      <c r="D10" s="25"/>
      <c r="E10" s="40"/>
      <c r="F10" s="40">
        <v>1391.5</v>
      </c>
      <c r="G10" s="8"/>
      <c r="H10" s="25">
        <f t="shared" si="1"/>
        <v>1391.5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5"/>
      <c r="D11" s="25"/>
      <c r="E11" s="40"/>
      <c r="F11" s="40">
        <v>1070</v>
      </c>
      <c r="G11" s="8"/>
      <c r="H11" s="25">
        <f t="shared" si="1"/>
        <v>1070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5"/>
      <c r="D12" s="25"/>
      <c r="E12" s="40"/>
      <c r="F12" s="40">
        <v>1230.5</v>
      </c>
      <c r="G12" s="8"/>
      <c r="H12" s="25"/>
      <c r="I12" s="17" t="e">
        <f t="shared" si="0"/>
        <v>#DIV/0!</v>
      </c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5"/>
      <c r="D13" s="25"/>
      <c r="E13" s="40"/>
      <c r="F13" s="40">
        <v>1549.6</v>
      </c>
      <c r="G13" s="8"/>
      <c r="H13" s="25">
        <f t="shared" si="1"/>
        <v>1549.6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5"/>
      <c r="D14" s="25"/>
      <c r="E14" s="40"/>
      <c r="F14" s="40">
        <v>1756.8</v>
      </c>
      <c r="G14" s="8"/>
      <c r="H14" s="25">
        <f t="shared" si="1"/>
        <v>1756.8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5"/>
      <c r="D15" s="25"/>
      <c r="E15" s="40"/>
      <c r="F15" s="40">
        <v>929.1</v>
      </c>
      <c r="G15" s="8"/>
      <c r="H15" s="25">
        <f t="shared" si="1"/>
        <v>929.1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5"/>
      <c r="D16" s="25"/>
      <c r="E16" s="40"/>
      <c r="F16" s="40">
        <v>1162.7</v>
      </c>
      <c r="G16" s="8"/>
      <c r="H16" s="25">
        <f t="shared" si="1"/>
        <v>1162.7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5"/>
      <c r="D17" s="25"/>
      <c r="E17" s="40"/>
      <c r="F17" s="40">
        <v>1229.5</v>
      </c>
      <c r="G17" s="8"/>
      <c r="H17" s="25">
        <f t="shared" si="1"/>
        <v>1229.5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5"/>
      <c r="D18" s="25"/>
      <c r="E18" s="40"/>
      <c r="F18" s="40">
        <v>1403.8</v>
      </c>
      <c r="G18" s="8"/>
      <c r="H18" s="25">
        <f t="shared" si="1"/>
        <v>1403.8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5"/>
      <c r="D19" s="25"/>
      <c r="E19" s="40"/>
      <c r="F19" s="40">
        <v>1116.9</v>
      </c>
      <c r="G19" s="8"/>
      <c r="H19" s="25">
        <f t="shared" si="1"/>
        <v>1116.9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5"/>
      <c r="D20" s="25"/>
      <c r="E20" s="40"/>
      <c r="F20" s="40">
        <v>1153.5</v>
      </c>
      <c r="G20" s="8"/>
      <c r="H20" s="25">
        <f t="shared" si="1"/>
        <v>1153.5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5"/>
      <c r="D21" s="25"/>
      <c r="E21" s="40"/>
      <c r="F21" s="40">
        <v>986</v>
      </c>
      <c r="G21" s="8"/>
      <c r="H21" s="25">
        <f t="shared" si="1"/>
        <v>986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5"/>
      <c r="D22" s="25"/>
      <c r="E22" s="40"/>
      <c r="F22" s="40">
        <v>940.4</v>
      </c>
      <c r="G22" s="8"/>
      <c r="H22" s="25">
        <f t="shared" si="1"/>
        <v>940.4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5"/>
      <c r="D23" s="25"/>
      <c r="E23" s="40"/>
      <c r="F23" s="40">
        <v>1471.4</v>
      </c>
      <c r="G23" s="8"/>
      <c r="H23" s="25">
        <f t="shared" si="1"/>
        <v>1471.4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5"/>
      <c r="D24" s="25"/>
      <c r="E24" s="40"/>
      <c r="F24" s="40">
        <v>1318</v>
      </c>
      <c r="G24" s="8"/>
      <c r="H24" s="25">
        <f t="shared" si="1"/>
        <v>1318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5"/>
      <c r="D25" s="25"/>
      <c r="E25" s="40"/>
      <c r="F25" s="40">
        <v>1356.1</v>
      </c>
      <c r="G25" s="8"/>
      <c r="H25" s="25">
        <f t="shared" si="1"/>
        <v>1356.1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5"/>
      <c r="D26" s="25"/>
      <c r="E26" s="40"/>
      <c r="F26" s="40">
        <v>1414.8</v>
      </c>
      <c r="G26" s="8"/>
      <c r="H26" s="25">
        <f t="shared" si="1"/>
        <v>1414.8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5"/>
      <c r="D27" s="25"/>
      <c r="E27" s="40"/>
      <c r="F27" s="40">
        <v>1178.8</v>
      </c>
      <c r="G27" s="8"/>
      <c r="H27" s="25">
        <f t="shared" si="1"/>
        <v>1178.8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5"/>
      <c r="D28" s="25"/>
      <c r="E28" s="40"/>
      <c r="F28" s="40">
        <v>1405.9</v>
      </c>
      <c r="G28" s="8"/>
      <c r="H28" s="25">
        <f t="shared" si="1"/>
        <v>1405.9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5"/>
      <c r="D29" s="25"/>
      <c r="E29" s="40"/>
      <c r="F29" s="40">
        <v>897.5</v>
      </c>
      <c r="G29" s="8"/>
      <c r="H29" s="25">
        <f t="shared" si="1"/>
        <v>897.5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5"/>
      <c r="D30" s="25"/>
      <c r="E30" s="40"/>
      <c r="F30" s="40">
        <v>996</v>
      </c>
      <c r="G30" s="8"/>
      <c r="H30" s="25">
        <f t="shared" si="1"/>
        <v>996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5"/>
      <c r="D31" s="25"/>
      <c r="E31" s="40"/>
      <c r="F31" s="40">
        <v>850.9</v>
      </c>
      <c r="G31" s="8"/>
      <c r="H31" s="25">
        <f t="shared" si="1"/>
        <v>850.9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5"/>
      <c r="D32" s="25"/>
      <c r="E32" s="40"/>
      <c r="F32" s="40">
        <v>656.5</v>
      </c>
      <c r="G32" s="8"/>
      <c r="H32" s="25">
        <f t="shared" si="1"/>
        <v>656.5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5"/>
      <c r="D33" s="25"/>
      <c r="E33" s="40"/>
      <c r="F33" s="40">
        <v>977.9</v>
      </c>
      <c r="G33" s="8"/>
      <c r="H33" s="25">
        <f t="shared" si="1"/>
        <v>977.9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5"/>
      <c r="D34" s="25"/>
      <c r="E34" s="40"/>
      <c r="F34" s="40">
        <v>959.6</v>
      </c>
      <c r="G34" s="8"/>
      <c r="H34" s="25">
        <f t="shared" si="1"/>
        <v>959.6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5"/>
      <c r="D35" s="25"/>
      <c r="E35" s="40"/>
      <c r="F35" s="40">
        <v>531.4</v>
      </c>
      <c r="G35" s="8"/>
      <c r="H35" s="25">
        <f t="shared" si="1"/>
        <v>531.4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5"/>
      <c r="D36" s="25"/>
      <c r="E36" s="40"/>
      <c r="F36" s="40">
        <v>529.4</v>
      </c>
      <c r="G36" s="8"/>
      <c r="H36" s="25">
        <f t="shared" si="1"/>
        <v>529.4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5"/>
      <c r="D37" s="25"/>
      <c r="E37" s="40"/>
      <c r="F37" s="40">
        <v>1150.4</v>
      </c>
      <c r="G37" s="8"/>
      <c r="H37" s="25">
        <f t="shared" si="1"/>
        <v>1150.4</v>
      </c>
      <c r="I37" s="17">
        <f aca="true" t="shared" si="2" ref="I37:I68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5"/>
      <c r="D38" s="25"/>
      <c r="E38" s="40"/>
      <c r="F38" s="40">
        <v>1236.5</v>
      </c>
      <c r="G38" s="8"/>
      <c r="H38" s="25">
        <f t="shared" si="1"/>
        <v>1236.5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5"/>
      <c r="D39" s="25"/>
      <c r="E39" s="40"/>
      <c r="F39" s="40">
        <v>1043.1</v>
      </c>
      <c r="G39" s="8"/>
      <c r="H39" s="25">
        <f t="shared" si="1"/>
        <v>1043.1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5"/>
      <c r="D40" s="25"/>
      <c r="E40" s="40"/>
      <c r="F40" s="40">
        <v>1111.5</v>
      </c>
      <c r="G40" s="8"/>
      <c r="H40" s="25">
        <f t="shared" si="1"/>
        <v>1111.5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5"/>
      <c r="D41" s="25"/>
      <c r="E41" s="40"/>
      <c r="F41" s="40">
        <v>1188.8</v>
      </c>
      <c r="G41" s="8"/>
      <c r="H41" s="25">
        <f t="shared" si="1"/>
        <v>1188.8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5"/>
      <c r="D42" s="25"/>
      <c r="E42" s="40"/>
      <c r="F42" s="40">
        <v>1148.1</v>
      </c>
      <c r="G42" s="8"/>
      <c r="H42" s="25">
        <f t="shared" si="1"/>
        <v>1148.1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5"/>
      <c r="D43" s="25"/>
      <c r="E43" s="40"/>
      <c r="F43" s="40">
        <v>979.5</v>
      </c>
      <c r="G43" s="8"/>
      <c r="H43" s="25">
        <f t="shared" si="1"/>
        <v>979.5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5"/>
      <c r="D44" s="25"/>
      <c r="E44" s="40"/>
      <c r="F44" s="40">
        <v>904.8</v>
      </c>
      <c r="G44" s="8"/>
      <c r="H44" s="25">
        <f t="shared" si="1"/>
        <v>904.8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5"/>
      <c r="D45" s="25"/>
      <c r="E45" s="40"/>
      <c r="F45" s="40">
        <v>813.8</v>
      </c>
      <c r="G45" s="8"/>
      <c r="H45" s="25">
        <f t="shared" si="1"/>
        <v>813.8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5"/>
      <c r="D46" s="25"/>
      <c r="E46" s="40"/>
      <c r="F46" s="40">
        <v>1142.5</v>
      </c>
      <c r="G46" s="8"/>
      <c r="H46" s="25">
        <f t="shared" si="1"/>
        <v>1142.5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5"/>
      <c r="D47" s="25"/>
      <c r="E47" s="40"/>
      <c r="F47" s="40">
        <v>1436.6</v>
      </c>
      <c r="G47" s="8"/>
      <c r="H47" s="25">
        <f>AVERAGE(E47:G47)</f>
        <v>1436.6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5"/>
      <c r="D48" s="25"/>
      <c r="E48" s="40"/>
      <c r="F48" s="40">
        <v>1144.8</v>
      </c>
      <c r="G48" s="8"/>
      <c r="H48" s="25">
        <f aca="true" t="shared" si="3" ref="H48:H69">AVERAGE(E48:G48)</f>
        <v>1144.8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5"/>
      <c r="D49" s="25"/>
      <c r="E49" s="40"/>
      <c r="F49" s="40">
        <v>1137.5</v>
      </c>
      <c r="G49" s="8"/>
      <c r="H49" s="25">
        <f t="shared" si="3"/>
        <v>1137.5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5"/>
      <c r="D50" s="25"/>
      <c r="E50" s="40"/>
      <c r="F50" s="40">
        <v>1262.7</v>
      </c>
      <c r="G50" s="8"/>
      <c r="H50" s="25">
        <f t="shared" si="3"/>
        <v>1262.7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5"/>
      <c r="D51" s="25"/>
      <c r="E51" s="40"/>
      <c r="F51" s="40">
        <v>1034.6</v>
      </c>
      <c r="G51" s="8"/>
      <c r="H51" s="25">
        <f t="shared" si="3"/>
        <v>1034.6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5">
        <v>128.823</v>
      </c>
      <c r="D52" s="40">
        <f>C52*1000/539</f>
        <v>239.00371057513917</v>
      </c>
      <c r="E52" s="40"/>
      <c r="F52" s="40">
        <v>1155.2</v>
      </c>
      <c r="G52" s="8"/>
      <c r="H52" s="25">
        <f t="shared" si="3"/>
        <v>1155.2</v>
      </c>
      <c r="I52" s="17">
        <f t="shared" si="2"/>
        <v>20.689379378041824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5">
        <v>111.4</v>
      </c>
      <c r="D53" s="40">
        <f aca="true" t="shared" si="4" ref="D53:D70">C53*1000/539</f>
        <v>206.6790352504638</v>
      </c>
      <c r="E53" s="40"/>
      <c r="F53" s="40">
        <v>1083.8</v>
      </c>
      <c r="G53" s="8"/>
      <c r="H53" s="25">
        <f t="shared" si="3"/>
        <v>1083.8</v>
      </c>
      <c r="I53" s="17">
        <f t="shared" si="2"/>
        <v>19.069850087697347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5">
        <v>152.06</v>
      </c>
      <c r="D54" s="40">
        <f t="shared" si="4"/>
        <v>282.11502782931353</v>
      </c>
      <c r="E54" s="40"/>
      <c r="F54" s="40">
        <v>1241.4</v>
      </c>
      <c r="G54" s="8"/>
      <c r="H54" s="25">
        <f t="shared" si="3"/>
        <v>1241.4</v>
      </c>
      <c r="I54" s="17">
        <f t="shared" si="2"/>
        <v>22.7255540381274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5">
        <v>184.53799999999998</v>
      </c>
      <c r="D55" s="40">
        <f t="shared" si="4"/>
        <v>342.3710575139146</v>
      </c>
      <c r="E55" s="40"/>
      <c r="F55" s="40">
        <v>1503.2</v>
      </c>
      <c r="G55" s="8"/>
      <c r="H55" s="25">
        <f t="shared" si="3"/>
        <v>1503.2</v>
      </c>
      <c r="I55" s="17">
        <f t="shared" si="2"/>
        <v>22.776148051750567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5">
        <v>132.231</v>
      </c>
      <c r="D56" s="40">
        <f t="shared" si="4"/>
        <v>245.3265306122449</v>
      </c>
      <c r="E56" s="40"/>
      <c r="F56" s="40">
        <v>1073.23</v>
      </c>
      <c r="G56" s="8"/>
      <c r="H56" s="25">
        <f t="shared" si="3"/>
        <v>1073.23</v>
      </c>
      <c r="I56" s="17">
        <f t="shared" si="2"/>
        <v>22.858709746489094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5">
        <v>251.745</v>
      </c>
      <c r="D57" s="40">
        <f t="shared" si="4"/>
        <v>467.0593692022263</v>
      </c>
      <c r="E57" s="40"/>
      <c r="F57" s="40"/>
      <c r="G57" s="8"/>
      <c r="H57" s="25"/>
      <c r="I57" s="17" t="e">
        <f t="shared" si="2"/>
        <v>#DIV/0!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5">
        <v>350.972352</v>
      </c>
      <c r="D58" s="40">
        <f t="shared" si="4"/>
        <v>651.1546419294991</v>
      </c>
      <c r="E58" s="40"/>
      <c r="F58" s="40">
        <v>1391.4</v>
      </c>
      <c r="G58" s="8"/>
      <c r="H58" s="25">
        <f t="shared" si="3"/>
        <v>1391.4</v>
      </c>
      <c r="I58" s="17">
        <f t="shared" si="2"/>
        <v>46.79852249026154</v>
      </c>
      <c r="J58" s="7"/>
      <c r="K58" s="7"/>
      <c r="L58" s="7"/>
      <c r="M58" s="26"/>
      <c r="N58" s="7"/>
      <c r="O58" s="7"/>
      <c r="P58" s="7"/>
      <c r="Q58" s="7"/>
    </row>
    <row r="59" spans="2:17" ht="19.5" customHeight="1">
      <c r="B59" s="15">
        <v>2549</v>
      </c>
      <c r="C59" s="35">
        <v>170.94153599999999</v>
      </c>
      <c r="D59" s="40">
        <f t="shared" si="4"/>
        <v>317.145706864564</v>
      </c>
      <c r="E59" s="40"/>
      <c r="F59" s="40">
        <v>1225.7</v>
      </c>
      <c r="G59" s="8"/>
      <c r="H59" s="25">
        <f t="shared" si="3"/>
        <v>1225.7</v>
      </c>
      <c r="I59" s="17">
        <f t="shared" si="2"/>
        <v>25.87465993836697</v>
      </c>
      <c r="J59" s="7"/>
      <c r="K59" s="7"/>
      <c r="L59" s="7"/>
      <c r="M59" s="26"/>
      <c r="N59" s="7"/>
      <c r="O59" s="7"/>
      <c r="P59" s="7"/>
      <c r="Q59" s="7"/>
    </row>
    <row r="60" spans="2:17" ht="19.5" customHeight="1">
      <c r="B60" s="15">
        <v>2550</v>
      </c>
      <c r="C60" s="35">
        <v>161.578368</v>
      </c>
      <c r="D60" s="40">
        <f t="shared" si="4"/>
        <v>299.7743376623377</v>
      </c>
      <c r="E60" s="40"/>
      <c r="F60" s="40">
        <v>1252.8</v>
      </c>
      <c r="G60" s="8"/>
      <c r="H60" s="25">
        <f t="shared" si="3"/>
        <v>1252.8</v>
      </c>
      <c r="I60" s="17">
        <f t="shared" si="2"/>
        <v>23.928347514554417</v>
      </c>
      <c r="J60" s="7"/>
      <c r="K60" s="7"/>
      <c r="L60" s="7"/>
      <c r="M60" s="26"/>
      <c r="N60" s="7"/>
      <c r="O60" s="7"/>
      <c r="P60" s="7"/>
      <c r="Q60" s="7"/>
    </row>
    <row r="61" spans="2:17" ht="19.5" customHeight="1">
      <c r="B61" s="15">
        <v>2551</v>
      </c>
      <c r="C61" s="35">
        <v>184.958208</v>
      </c>
      <c r="D61" s="40">
        <f t="shared" si="4"/>
        <v>343.15066419294993</v>
      </c>
      <c r="E61" s="40"/>
      <c r="F61" s="40">
        <v>1097</v>
      </c>
      <c r="G61" s="8"/>
      <c r="H61" s="25">
        <f t="shared" si="3"/>
        <v>1097</v>
      </c>
      <c r="I61" s="17">
        <f t="shared" si="2"/>
        <v>31.280826271007285</v>
      </c>
      <c r="J61" s="7"/>
      <c r="K61" s="7"/>
      <c r="L61" s="7"/>
      <c r="M61" s="26"/>
      <c r="N61" s="7"/>
      <c r="O61" s="7"/>
      <c r="P61" s="7"/>
      <c r="Q61" s="7"/>
    </row>
    <row r="62" spans="2:17" ht="19.5" customHeight="1">
      <c r="B62" s="15">
        <v>2552</v>
      </c>
      <c r="C62" s="35">
        <v>155.62108800000001</v>
      </c>
      <c r="D62" s="40">
        <f t="shared" si="4"/>
        <v>288.7218701298702</v>
      </c>
      <c r="E62" s="40"/>
      <c r="F62" s="40">
        <v>1041.5</v>
      </c>
      <c r="G62" s="8"/>
      <c r="H62" s="25">
        <f t="shared" si="3"/>
        <v>1041.5</v>
      </c>
      <c r="I62" s="17">
        <f t="shared" si="2"/>
        <v>27.72173501006915</v>
      </c>
      <c r="J62" s="7"/>
      <c r="K62" s="7"/>
      <c r="L62" s="7"/>
      <c r="M62" s="26"/>
      <c r="N62" s="7"/>
      <c r="O62" s="7"/>
      <c r="P62" s="7"/>
      <c r="Q62" s="7"/>
    </row>
    <row r="63" spans="2:17" ht="19.5" customHeight="1">
      <c r="B63" s="15">
        <v>2553</v>
      </c>
      <c r="C63" s="35">
        <v>179.101152</v>
      </c>
      <c r="D63" s="40">
        <f t="shared" si="4"/>
        <v>332.2841410018553</v>
      </c>
      <c r="E63" s="40"/>
      <c r="F63" s="40">
        <v>833.8</v>
      </c>
      <c r="G63" s="8"/>
      <c r="H63" s="25">
        <f t="shared" si="3"/>
        <v>833.8</v>
      </c>
      <c r="I63" s="17">
        <f t="shared" si="2"/>
        <v>39.8517799234655</v>
      </c>
      <c r="J63" s="7"/>
      <c r="K63" s="7"/>
      <c r="L63" s="7"/>
      <c r="M63" s="26"/>
      <c r="N63" s="7"/>
      <c r="O63" s="7"/>
      <c r="P63" s="7"/>
      <c r="Q63" s="7"/>
    </row>
    <row r="64" spans="2:17" ht="19.5" customHeight="1">
      <c r="B64" s="15">
        <v>2554</v>
      </c>
      <c r="C64" s="35">
        <v>294.05289600000003</v>
      </c>
      <c r="D64" s="40">
        <f t="shared" si="4"/>
        <v>545.5526827458256</v>
      </c>
      <c r="E64" s="40"/>
      <c r="F64" s="40">
        <v>1096.8</v>
      </c>
      <c r="G64" s="8"/>
      <c r="H64" s="25">
        <f t="shared" si="3"/>
        <v>1096.8</v>
      </c>
      <c r="I64" s="17">
        <f t="shared" si="2"/>
        <v>49.74039777040715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5">
        <v>96.25910400000002</v>
      </c>
      <c r="D65" s="40">
        <f t="shared" si="4"/>
        <v>178.588319109462</v>
      </c>
      <c r="E65" s="40"/>
      <c r="F65" s="40">
        <v>937</v>
      </c>
      <c r="G65" s="8"/>
      <c r="H65" s="25">
        <f t="shared" si="3"/>
        <v>937</v>
      </c>
      <c r="I65" s="17">
        <f t="shared" si="2"/>
        <v>19.05958581744525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5">
        <v>135.06220800000003</v>
      </c>
      <c r="D66" s="40">
        <f t="shared" si="4"/>
        <v>250.57923562152135</v>
      </c>
      <c r="E66" s="40"/>
      <c r="F66" s="40">
        <v>1075.4</v>
      </c>
      <c r="G66" s="8"/>
      <c r="H66" s="25">
        <f t="shared" si="3"/>
        <v>1075.4</v>
      </c>
      <c r="I66" s="17">
        <f t="shared" si="2"/>
        <v>23.301026187606595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5">
        <v>126.44812800000001</v>
      </c>
      <c r="D67" s="40">
        <f t="shared" si="4"/>
        <v>234.5976400742115</v>
      </c>
      <c r="E67" s="40"/>
      <c r="F67" s="40">
        <v>711.7</v>
      </c>
      <c r="G67" s="8"/>
      <c r="H67" s="25">
        <f t="shared" si="3"/>
        <v>711.7</v>
      </c>
      <c r="I67" s="17">
        <f t="shared" si="2"/>
        <v>32.96299565465948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5">
        <v>48.26044800000001</v>
      </c>
      <c r="D68" s="40">
        <f t="shared" si="4"/>
        <v>89.53700927643787</v>
      </c>
      <c r="E68" s="40"/>
      <c r="F68" s="40"/>
      <c r="G68" s="8"/>
      <c r="H68" s="25"/>
      <c r="I68" s="17" t="e">
        <f t="shared" si="2"/>
        <v>#DIV/0!</v>
      </c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5">
        <v>93.801888</v>
      </c>
      <c r="D69" s="40">
        <f t="shared" si="4"/>
        <v>174.0294768089054</v>
      </c>
      <c r="E69" s="40"/>
      <c r="F69" s="40">
        <v>1108.2</v>
      </c>
      <c r="G69" s="8"/>
      <c r="H69" s="25">
        <f t="shared" si="3"/>
        <v>1108.2</v>
      </c>
      <c r="I69" s="17">
        <f>D69*100/H69</f>
        <v>15.703796860576194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5">
        <v>139.1</v>
      </c>
      <c r="D70" s="25">
        <f t="shared" si="4"/>
        <v>258.07050092764376</v>
      </c>
      <c r="E70" s="40"/>
      <c r="F70" s="40"/>
      <c r="G70" s="42"/>
      <c r="H70" s="25"/>
      <c r="I70" s="17"/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/>
      <c r="C71" s="35"/>
      <c r="D71" s="25"/>
      <c r="E71" s="40"/>
      <c r="F71" s="40"/>
      <c r="G71" s="42"/>
      <c r="H71" s="25"/>
      <c r="I71" s="17"/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/>
      <c r="C72" s="35"/>
      <c r="D72" s="25"/>
      <c r="E72" s="40"/>
      <c r="F72" s="40"/>
      <c r="G72" s="42"/>
      <c r="H72" s="25"/>
      <c r="I72" s="17"/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5"/>
      <c r="D73" s="25"/>
      <c r="E73" s="40"/>
      <c r="F73" s="40"/>
      <c r="G73" s="42"/>
      <c r="H73" s="25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5"/>
      <c r="D74" s="25"/>
      <c r="E74" s="40"/>
      <c r="F74" s="40"/>
      <c r="G74" s="42"/>
      <c r="H74" s="25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6">
        <f>SUM(C52:C74)/11</f>
        <v>281.5413069090909</v>
      </c>
      <c r="D75" s="37">
        <f>AVERAGE(D52:D74)</f>
        <v>302.4074188067571</v>
      </c>
      <c r="E75" s="41"/>
      <c r="F75" s="41"/>
      <c r="G75" s="43"/>
      <c r="H75" s="37">
        <f>AVERAGE(H5:H74)</f>
        <v>1121.5438333333336</v>
      </c>
      <c r="I75" s="19">
        <f>D75*100/H75</f>
        <v>26.963495301648074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22</v>
      </c>
      <c r="C79" s="12"/>
      <c r="D79" s="12"/>
      <c r="E79" s="44">
        <v>539</v>
      </c>
      <c r="F79" s="13" t="s">
        <v>7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17</v>
      </c>
      <c r="C80" s="12"/>
      <c r="D80" s="12"/>
      <c r="E80" s="44">
        <f>C75</f>
        <v>281.5413069090909</v>
      </c>
      <c r="F80" s="1" t="s">
        <v>8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18</v>
      </c>
      <c r="C81" s="12"/>
      <c r="D81" s="12"/>
      <c r="E81" s="44">
        <f>D75</f>
        <v>302.4074188067571</v>
      </c>
      <c r="F81" s="13" t="s">
        <v>9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19</v>
      </c>
      <c r="C82" s="12"/>
      <c r="D82" s="12"/>
      <c r="E82" s="44">
        <f>H75</f>
        <v>1121.5438333333336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10</v>
      </c>
      <c r="C83" s="12"/>
      <c r="D83" s="12"/>
      <c r="E83" s="45">
        <f>((D75*100)/H75)</f>
        <v>26.963495301648074</v>
      </c>
      <c r="F83" s="12" t="s">
        <v>11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2018-06-27T04:02:30Z</dcterms:modified>
  <cp:category/>
  <cp:version/>
  <cp:contentType/>
  <cp:contentStatus/>
</cp:coreProperties>
</file>