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6045" activeTab="0"/>
  </bookViews>
  <sheets>
    <sheet name="P56A" sheetId="1" r:id="rId1"/>
    <sheet name="เฉลี่ย5ปี" sheetId="2" r:id="rId2"/>
  </sheets>
  <definedNames>
    <definedName name="_xlnm.Print_Area" localSheetId="0">'P56A'!$A$1:$N$38</definedName>
  </definedNames>
  <calcPr fullCalcOnLoad="1"/>
</workbook>
</file>

<file path=xl/sharedStrings.xml><?xml version="1.0" encoding="utf-8"?>
<sst xmlns="http://schemas.openxmlformats.org/spreadsheetml/2006/main" count="64" uniqueCount="32">
  <si>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</si>
  <si>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</si>
  <si>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</si>
  <si>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</si>
  <si>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</si>
  <si>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</si>
  <si>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</si>
  <si>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</si>
  <si>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</si>
  <si>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</si>
  <si>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</si>
  <si>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</si>
  <si>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</si>
  <si>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</si>
  <si>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</si>
  <si>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</si>
  <si>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สูงสุด</t>
  </si>
  <si>
    <t>เฉลี่ย</t>
  </si>
  <si>
    <t>ต่ำสุด</t>
  </si>
  <si>
    <t>ปริมาณตะกอน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</si>
  <si>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</si>
  <si>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</si>
  <si>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</si>
  <si>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</si>
  <si>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</si>
  <si>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</t>
  </si>
  <si>
    <t>ตัน/ตร.กม.</t>
  </si>
  <si>
    <t>น้ำแม่งัด สถานี P.56A บ้านสหกรณ์ร่มเกล้า อ.พร้าว จ.เชียงใหม่</t>
  </si>
  <si>
    <t>พื้นที่รับน้ำ 539 ตร.กม.</t>
  </si>
  <si>
    <t>น้ำแม่งัด สถานี P.56A  บ้านสหกรณ์ร่มเกล้า อ.พร้าว จ.เชียงใหม่</t>
  </si>
  <si>
    <t>พื้นที่รับน้ำ 546 ตร.กม.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</si>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</sst>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00"/>
    <numFmt numFmtId="212" formatCode="0.0"/>
    <numFmt numFmtId="213" formatCode="\ ด\.ด\."/>
    <numFmt numFmtId="214" formatCode="\ ด\.ด\.\ "/>
    <numFmt numFmtId="215" formatCode="#,##0.0"/>
    <numFmt numFmtId="216" formatCode="_(* #,##0.0_);_(* \(#,##0.0\);_(* &quot;-&quot;??_);_(@_)"/>
    <numFmt numFmtId="217" formatCode="_(* #,##0_);_(* \(#,##0\);_(* &quot;-&quot;??_);_(@_)"/>
    <numFmt numFmtId="218" formatCode="#,##0.000"/>
    <numFmt numFmtId="219" formatCode="0.0000"/>
    <numFmt numFmtId="220" formatCode="_(* #,##0.000_);_(* \(#,##0.000\);_(* &quot;-&quot;??_);_(@_)"/>
  </numFmts>
  <fonts count="49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Cordia New"/>
      <family val="2"/>
    </font>
    <font>
      <sz val="8"/>
      <name val="EucrosiaUPC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43" applyFont="1">
      <alignment/>
      <protection/>
    </xf>
    <xf numFmtId="2" fontId="6" fillId="0" borderId="0" xfId="43" applyNumberFormat="1" applyFont="1">
      <alignment/>
      <protection/>
    </xf>
    <xf numFmtId="0" fontId="6" fillId="0" borderId="0" xfId="0" applyFont="1" applyAlignment="1">
      <alignment/>
    </xf>
    <xf numFmtId="0" fontId="9" fillId="0" borderId="0" xfId="43" applyFont="1" applyAlignment="1" applyProtection="1">
      <alignment horizontal="left"/>
      <protection/>
    </xf>
    <xf numFmtId="0" fontId="9" fillId="0" borderId="0" xfId="43" applyFont="1">
      <alignment/>
      <protection/>
    </xf>
    <xf numFmtId="2" fontId="9" fillId="0" borderId="0" xfId="43" applyNumberFormat="1" applyFont="1" applyAlignment="1">
      <alignment horizontal="center"/>
      <protection/>
    </xf>
    <xf numFmtId="0" fontId="10" fillId="0" borderId="0" xfId="43" applyFont="1">
      <alignment/>
      <protection/>
    </xf>
    <xf numFmtId="0" fontId="10" fillId="0" borderId="0" xfId="43" applyFont="1" applyAlignment="1">
      <alignment horizontal="center"/>
      <protection/>
    </xf>
    <xf numFmtId="0" fontId="6" fillId="0" borderId="10" xfId="43" applyFont="1" applyBorder="1">
      <alignment/>
      <protection/>
    </xf>
    <xf numFmtId="0" fontId="6" fillId="0" borderId="11" xfId="43" applyFont="1" applyBorder="1">
      <alignment/>
      <protection/>
    </xf>
    <xf numFmtId="2" fontId="6" fillId="0" borderId="12" xfId="42" applyNumberFormat="1" applyFont="1" applyBorder="1" applyAlignment="1">
      <alignment horizontal="centerContinuous"/>
      <protection/>
    </xf>
    <xf numFmtId="0" fontId="6" fillId="0" borderId="13" xfId="43" applyFont="1" applyBorder="1" applyAlignment="1" applyProtection="1">
      <alignment horizontal="center"/>
      <protection/>
    </xf>
    <xf numFmtId="0" fontId="6" fillId="0" borderId="14" xfId="43" applyFont="1" applyBorder="1" applyAlignment="1" applyProtection="1">
      <alignment horizontal="center"/>
      <protection/>
    </xf>
    <xf numFmtId="0" fontId="6" fillId="0" borderId="15" xfId="43" applyFont="1" applyBorder="1" applyAlignment="1" applyProtection="1">
      <alignment horizontal="center"/>
      <protection/>
    </xf>
    <xf numFmtId="0" fontId="6" fillId="0" borderId="16" xfId="43" applyFont="1" applyBorder="1" applyAlignment="1" applyProtection="1">
      <alignment horizontal="center"/>
      <protection/>
    </xf>
    <xf numFmtId="0" fontId="6" fillId="0" borderId="17" xfId="43" applyFont="1" applyBorder="1" applyAlignment="1" applyProtection="1">
      <alignment horizontal="center"/>
      <protection/>
    </xf>
    <xf numFmtId="0" fontId="6" fillId="0" borderId="18" xfId="43" applyFont="1" applyBorder="1" applyAlignment="1" applyProtection="1">
      <alignment horizontal="center"/>
      <protection/>
    </xf>
    <xf numFmtId="0" fontId="6" fillId="0" borderId="13" xfId="0" applyFont="1" applyBorder="1" applyAlignment="1">
      <alignment/>
    </xf>
    <xf numFmtId="218" fontId="6" fillId="0" borderId="14" xfId="0" applyNumberFormat="1" applyFont="1" applyBorder="1" applyAlignment="1">
      <alignment/>
    </xf>
    <xf numFmtId="218" fontId="6" fillId="0" borderId="15" xfId="0" applyNumberFormat="1" applyFont="1" applyBorder="1" applyAlignment="1">
      <alignment/>
    </xf>
    <xf numFmtId="0" fontId="6" fillId="0" borderId="19" xfId="0" applyFont="1" applyBorder="1" applyAlignment="1">
      <alignment horizontal="right"/>
    </xf>
    <xf numFmtId="218" fontId="6" fillId="0" borderId="20" xfId="0" applyNumberFormat="1" applyFont="1" applyBorder="1" applyAlignment="1">
      <alignment/>
    </xf>
    <xf numFmtId="218" fontId="6" fillId="0" borderId="21" xfId="0" applyNumberFormat="1" applyFont="1" applyBorder="1" applyAlignment="1">
      <alignment/>
    </xf>
    <xf numFmtId="0" fontId="9" fillId="0" borderId="0" xfId="43" applyFont="1" applyAlignment="1">
      <alignment/>
      <protection/>
    </xf>
    <xf numFmtId="2" fontId="7" fillId="0" borderId="0" xfId="43" applyNumberFormat="1" applyFont="1" applyAlignment="1">
      <alignment horizontal="centerContinuous"/>
      <protection/>
    </xf>
    <xf numFmtId="2" fontId="12" fillId="0" borderId="0" xfId="43" applyNumberFormat="1" applyFont="1" applyAlignment="1">
      <alignment horizontal="centerContinuous"/>
      <protection/>
    </xf>
    <xf numFmtId="0" fontId="12" fillId="0" borderId="0" xfId="43" applyFont="1" applyAlignment="1">
      <alignment horizontal="centerContinuous"/>
      <protection/>
    </xf>
    <xf numFmtId="0" fontId="12" fillId="0" borderId="0" xfId="43" applyFont="1">
      <alignment/>
      <protection/>
    </xf>
    <xf numFmtId="0" fontId="12" fillId="0" borderId="0" xfId="43" applyFont="1" applyAlignment="1" applyProtection="1">
      <alignment horizontal="left"/>
      <protection/>
    </xf>
    <xf numFmtId="2" fontId="12" fillId="0" borderId="0" xfId="43" applyNumberFormat="1" applyFont="1">
      <alignment/>
      <protection/>
    </xf>
    <xf numFmtId="0" fontId="12" fillId="0" borderId="22" xfId="43" applyFont="1" applyBorder="1">
      <alignment/>
      <protection/>
    </xf>
    <xf numFmtId="0" fontId="12" fillId="0" borderId="23" xfId="43" applyFont="1" applyBorder="1">
      <alignment/>
      <protection/>
    </xf>
    <xf numFmtId="2" fontId="12" fillId="0" borderId="24" xfId="42" applyNumberFormat="1" applyFont="1" applyBorder="1" applyAlignment="1">
      <alignment horizontal="centerContinuous"/>
      <protection/>
    </xf>
    <xf numFmtId="0" fontId="12" fillId="0" borderId="25" xfId="43" applyFont="1" applyBorder="1" applyAlignment="1" applyProtection="1">
      <alignment horizontal="center"/>
      <protection/>
    </xf>
    <xf numFmtId="0" fontId="12" fillId="0" borderId="26" xfId="43" applyFont="1" applyBorder="1" applyAlignment="1" applyProtection="1">
      <alignment horizontal="center"/>
      <protection/>
    </xf>
    <xf numFmtId="0" fontId="12" fillId="0" borderId="27" xfId="43" applyFont="1" applyBorder="1" applyAlignment="1" applyProtection="1">
      <alignment horizontal="center"/>
      <protection/>
    </xf>
    <xf numFmtId="0" fontId="12" fillId="0" borderId="28" xfId="43" applyFont="1" applyBorder="1" applyAlignment="1" applyProtection="1">
      <alignment horizontal="center"/>
      <protection/>
    </xf>
    <xf numFmtId="0" fontId="12" fillId="0" borderId="29" xfId="43" applyFont="1" applyBorder="1" applyAlignment="1" applyProtection="1">
      <alignment horizontal="center"/>
      <protection/>
    </xf>
    <xf numFmtId="0" fontId="12" fillId="0" borderId="30" xfId="43" applyFont="1" applyBorder="1" applyAlignment="1" applyProtection="1">
      <alignment horizontal="center"/>
      <protection/>
    </xf>
    <xf numFmtId="4" fontId="12" fillId="0" borderId="26" xfId="43" applyNumberFormat="1" applyFont="1" applyBorder="1" applyAlignment="1">
      <alignment horizontal="right"/>
      <protection/>
    </xf>
    <xf numFmtId="4" fontId="12" fillId="0" borderId="27" xfId="43" applyNumberFormat="1" applyFont="1" applyBorder="1" applyAlignment="1">
      <alignment horizontal="right"/>
      <protection/>
    </xf>
    <xf numFmtId="0" fontId="12" fillId="0" borderId="31" xfId="43" applyFont="1" applyBorder="1">
      <alignment/>
      <protection/>
    </xf>
    <xf numFmtId="0" fontId="12" fillId="0" borderId="0" xfId="43" applyFont="1" applyBorder="1">
      <alignment/>
      <protection/>
    </xf>
    <xf numFmtId="0" fontId="12" fillId="0" borderId="14" xfId="43" applyFont="1" applyBorder="1">
      <alignment/>
      <protection/>
    </xf>
    <xf numFmtId="194" fontId="12" fillId="0" borderId="0" xfId="36" applyFont="1" applyBorder="1" applyAlignment="1">
      <alignment/>
    </xf>
    <xf numFmtId="4" fontId="12" fillId="0" borderId="26" xfId="43" applyNumberFormat="1" applyFont="1" applyBorder="1">
      <alignment/>
      <protection/>
    </xf>
    <xf numFmtId="4" fontId="12" fillId="0" borderId="27" xfId="43" applyNumberFormat="1" applyFont="1" applyBorder="1">
      <alignment/>
      <protection/>
    </xf>
    <xf numFmtId="209" fontId="12" fillId="0" borderId="0" xfId="43" applyNumberFormat="1" applyFont="1" applyProtection="1">
      <alignment/>
      <protection/>
    </xf>
    <xf numFmtId="4" fontId="12" fillId="0" borderId="26" xfId="43" applyNumberFormat="1" applyFont="1" applyBorder="1" applyAlignment="1" applyProtection="1">
      <alignment horizontal="right"/>
      <protection/>
    </xf>
    <xf numFmtId="4" fontId="12" fillId="0" borderId="27" xfId="43" applyNumberFormat="1" applyFont="1" applyBorder="1" applyAlignment="1" applyProtection="1">
      <alignment horizontal="right"/>
      <protection/>
    </xf>
    <xf numFmtId="4" fontId="12" fillId="0" borderId="0" xfId="43" applyNumberFormat="1" applyFont="1" applyAlignment="1" applyProtection="1">
      <alignment horizontal="right"/>
      <protection/>
    </xf>
    <xf numFmtId="209" fontId="12" fillId="0" borderId="0" xfId="43" applyNumberFormat="1" applyFont="1" applyAlignment="1" applyProtection="1">
      <alignment horizontal="right"/>
      <protection/>
    </xf>
    <xf numFmtId="210" fontId="12" fillId="0" borderId="25" xfId="43" applyNumberFormat="1" applyFont="1" applyBorder="1" applyAlignment="1" applyProtection="1">
      <alignment horizontal="center"/>
      <protection/>
    </xf>
    <xf numFmtId="210" fontId="12" fillId="0" borderId="32" xfId="43" applyNumberFormat="1" applyFont="1" applyBorder="1" applyAlignment="1" applyProtection="1">
      <alignment horizontal="center"/>
      <protection/>
    </xf>
    <xf numFmtId="4" fontId="12" fillId="0" borderId="33" xfId="43" applyNumberFormat="1" applyFont="1" applyBorder="1" applyProtection="1">
      <alignment/>
      <protection/>
    </xf>
    <xf numFmtId="4" fontId="12" fillId="0" borderId="34" xfId="43" applyNumberFormat="1" applyFont="1" applyBorder="1" applyProtection="1">
      <alignment/>
      <protection/>
    </xf>
    <xf numFmtId="210" fontId="12" fillId="0" borderId="35" xfId="43" applyNumberFormat="1" applyFont="1" applyBorder="1" applyAlignment="1" applyProtection="1">
      <alignment horizontal="center"/>
      <protection/>
    </xf>
    <xf numFmtId="209" fontId="12" fillId="0" borderId="36" xfId="43" applyNumberFormat="1" applyFont="1" applyBorder="1" applyAlignment="1" applyProtection="1">
      <alignment horizontal="left"/>
      <protection/>
    </xf>
    <xf numFmtId="209" fontId="12" fillId="0" borderId="37" xfId="43" applyNumberFormat="1" applyFont="1" applyBorder="1" applyAlignment="1" applyProtection="1">
      <alignment horizontal="center"/>
      <protection/>
    </xf>
    <xf numFmtId="0" fontId="12" fillId="0" borderId="35" xfId="43" applyFont="1" applyBorder="1">
      <alignment/>
      <protection/>
    </xf>
    <xf numFmtId="212" fontId="11" fillId="0" borderId="0" xfId="43" applyNumberFormat="1" applyFont="1" applyBorder="1" applyAlignment="1">
      <alignment horizontal="left"/>
      <protection/>
    </xf>
    <xf numFmtId="212" fontId="12" fillId="0" borderId="0" xfId="43" applyNumberFormat="1" applyFont="1" applyBorder="1" applyAlignment="1">
      <alignment horizontal="centerContinuous"/>
      <protection/>
    </xf>
    <xf numFmtId="2" fontId="12" fillId="0" borderId="0" xfId="43" applyNumberFormat="1" applyFont="1" applyBorder="1" applyAlignment="1">
      <alignment horizontal="center"/>
      <protection/>
    </xf>
    <xf numFmtId="212" fontId="12" fillId="0" borderId="37" xfId="43" applyNumberFormat="1" applyFont="1" applyBorder="1" applyAlignment="1">
      <alignment horizontal="centerContinuous"/>
      <protection/>
    </xf>
    <xf numFmtId="209" fontId="12" fillId="0" borderId="0" xfId="43" applyNumberFormat="1" applyFont="1" applyBorder="1" applyAlignment="1" applyProtection="1">
      <alignment horizontal="left"/>
      <protection/>
    </xf>
    <xf numFmtId="210" fontId="12" fillId="0" borderId="38" xfId="43" applyNumberFormat="1" applyFont="1" applyBorder="1" applyAlignment="1" applyProtection="1">
      <alignment horizontal="center"/>
      <protection/>
    </xf>
    <xf numFmtId="209" fontId="12" fillId="0" borderId="39" xfId="43" applyNumberFormat="1" applyFont="1" applyBorder="1" applyAlignment="1" applyProtection="1">
      <alignment horizontal="left"/>
      <protection/>
    </xf>
    <xf numFmtId="212" fontId="13" fillId="0" borderId="39" xfId="43" applyNumberFormat="1" applyFont="1" applyBorder="1" applyAlignment="1">
      <alignment horizontal="left"/>
      <protection/>
    </xf>
    <xf numFmtId="209" fontId="13" fillId="0" borderId="39" xfId="43" applyNumberFormat="1" applyFont="1" applyBorder="1" applyAlignment="1" applyProtection="1">
      <alignment horizontal="left"/>
      <protection/>
    </xf>
    <xf numFmtId="209" fontId="12" fillId="0" borderId="40" xfId="43" applyNumberFormat="1" applyFont="1" applyBorder="1" applyAlignment="1" applyProtection="1">
      <alignment horizontal="center"/>
      <protection/>
    </xf>
    <xf numFmtId="1" fontId="12" fillId="0" borderId="0" xfId="43" applyNumberFormat="1" applyFont="1">
      <alignment/>
      <protection/>
    </xf>
    <xf numFmtId="4" fontId="14" fillId="0" borderId="26" xfId="43" applyNumberFormat="1" applyFont="1" applyBorder="1" applyAlignment="1">
      <alignment horizontal="right"/>
      <protection/>
    </xf>
    <xf numFmtId="212" fontId="15" fillId="0" borderId="0" xfId="43" applyNumberFormat="1" applyFont="1" applyBorder="1" applyAlignment="1">
      <alignment horizontal="center"/>
      <protection/>
    </xf>
    <xf numFmtId="210" fontId="12" fillId="0" borderId="25" xfId="43" applyNumberFormat="1" applyFont="1" applyBorder="1" applyAlignment="1" applyProtection="1">
      <alignment horizontal="right"/>
      <protection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2" fillId="0" borderId="0" xfId="43" applyFont="1" applyAlignment="1">
      <alignment/>
      <protection/>
    </xf>
    <xf numFmtId="212" fontId="12" fillId="0" borderId="0" xfId="43" applyNumberFormat="1" applyFont="1" applyBorder="1" applyAlignment="1">
      <alignment horizontal="center"/>
      <protection/>
    </xf>
    <xf numFmtId="3" fontId="12" fillId="0" borderId="0" xfId="43" applyNumberFormat="1" applyFont="1" applyBorder="1" applyAlignment="1">
      <alignment horizontal="center"/>
      <protection/>
    </xf>
    <xf numFmtId="0" fontId="12" fillId="0" borderId="0" xfId="43" applyFont="1" applyBorder="1" applyAlignment="1">
      <alignment horizontal="right"/>
      <protection/>
    </xf>
    <xf numFmtId="0" fontId="8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กติ_SEDP56A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35</xdr:row>
      <xdr:rowOff>0</xdr:rowOff>
    </xdr:from>
    <xdr:to>
      <xdr:col>7</xdr:col>
      <xdr:colOff>276225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92487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57150</xdr:colOff>
      <xdr:row>35</xdr:row>
      <xdr:rowOff>0</xdr:rowOff>
    </xdr:from>
    <xdr:to>
      <xdr:col>10</xdr:col>
      <xdr:colOff>447675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4410075" y="92487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3"/>
  <sheetViews>
    <sheetView tabSelected="1" zoomScalePageLayoutView="0" workbookViewId="0" topLeftCell="A1">
      <selection activeCell="J37" sqref="J37"/>
    </sheetView>
  </sheetViews>
  <sheetFormatPr defaultColWidth="9.00390625" defaultRowHeight="20.25"/>
  <cols>
    <col min="1" max="1" width="4.375" style="28" customWidth="1"/>
    <col min="2" max="2" width="6.00390625" style="30" customWidth="1"/>
    <col min="3" max="4" width="6.375" style="30" customWidth="1"/>
    <col min="5" max="5" width="6.25390625" style="30" customWidth="1"/>
    <col min="6" max="7" width="7.00390625" style="30" customWidth="1"/>
    <col min="8" max="8" width="7.125" style="30" customWidth="1"/>
    <col min="9" max="10" width="6.625" style="30" customWidth="1"/>
    <col min="11" max="12" width="6.375" style="30" customWidth="1"/>
    <col min="13" max="13" width="6.00390625" style="30" customWidth="1"/>
    <col min="14" max="14" width="9.00390625" style="30" customWidth="1"/>
    <col min="15" max="16384" width="9.00390625" style="28" customWidth="1"/>
  </cols>
  <sheetData>
    <row r="1" spans="1:14" ht="21.75">
      <c r="A1" s="25" t="s">
        <v>0</v>
      </c>
      <c r="B1" s="26"/>
      <c r="C1" s="26"/>
      <c r="D1" s="26"/>
      <c r="E1" s="26"/>
      <c r="F1" s="27"/>
      <c r="G1" s="26"/>
      <c r="H1" s="26"/>
      <c r="I1" s="26"/>
      <c r="J1" s="26"/>
      <c r="K1" s="26"/>
      <c r="L1" s="26"/>
      <c r="M1" s="26"/>
      <c r="N1" s="26"/>
    </row>
    <row r="2" spans="2:14" s="75" customFormat="1" ht="20.2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4.75" customHeight="1">
      <c r="A3" s="29" t="s">
        <v>27</v>
      </c>
      <c r="B3" s="77"/>
      <c r="C3" s="77"/>
      <c r="D3" s="77"/>
      <c r="E3" s="77"/>
      <c r="F3" s="77"/>
      <c r="G3" s="77"/>
      <c r="H3" s="77"/>
      <c r="I3" s="77"/>
      <c r="J3" s="29"/>
      <c r="K3" s="77"/>
      <c r="L3" s="80" t="s">
        <v>30</v>
      </c>
      <c r="M3" s="80"/>
      <c r="N3" s="80"/>
    </row>
    <row r="4" spans="2:14" ht="24.7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23.25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19</v>
      </c>
    </row>
    <row r="6" spans="1:14" ht="23.25" customHeight="1">
      <c r="A6" s="34" t="s">
        <v>1</v>
      </c>
      <c r="B6" s="35" t="s">
        <v>2</v>
      </c>
      <c r="C6" s="35" t="s">
        <v>3</v>
      </c>
      <c r="D6" s="35" t="s">
        <v>4</v>
      </c>
      <c r="E6" s="35" t="s">
        <v>5</v>
      </c>
      <c r="F6" s="35" t="s">
        <v>6</v>
      </c>
      <c r="G6" s="35" t="s">
        <v>7</v>
      </c>
      <c r="H6" s="35" t="s">
        <v>8</v>
      </c>
      <c r="I6" s="35" t="s">
        <v>9</v>
      </c>
      <c r="J6" s="35" t="s">
        <v>10</v>
      </c>
      <c r="K6" s="35" t="s">
        <v>11</v>
      </c>
      <c r="L6" s="35" t="s">
        <v>12</v>
      </c>
      <c r="M6" s="35" t="s">
        <v>13</v>
      </c>
      <c r="N6" s="36" t="s">
        <v>14</v>
      </c>
    </row>
    <row r="7" spans="1:14" ht="23.25" customHeight="1">
      <c r="A7" s="37" t="s">
        <v>15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 t="s">
        <v>25</v>
      </c>
    </row>
    <row r="8" spans="1:39" s="44" customFormat="1" ht="20.25" customHeight="1">
      <c r="A8" s="34">
        <v>2543</v>
      </c>
      <c r="B8" s="40">
        <v>388.44</v>
      </c>
      <c r="C8" s="40">
        <v>879.7</v>
      </c>
      <c r="D8" s="40">
        <v>689.37</v>
      </c>
      <c r="E8" s="40">
        <v>2701.92</v>
      </c>
      <c r="F8" s="40">
        <v>2085.49</v>
      </c>
      <c r="G8" s="40">
        <v>4099.84</v>
      </c>
      <c r="H8" s="40">
        <v>1969.01</v>
      </c>
      <c r="I8" s="40">
        <v>1102.72</v>
      </c>
      <c r="J8" s="40">
        <v>290.81</v>
      </c>
      <c r="K8" s="40">
        <v>69.84</v>
      </c>
      <c r="L8" s="40">
        <v>14.54</v>
      </c>
      <c r="M8" s="40">
        <v>260.53</v>
      </c>
      <c r="N8" s="41">
        <f aca="true" t="shared" si="0" ref="N8:N14">SUM(B8:M8)</f>
        <v>14552.210000000001</v>
      </c>
      <c r="O8" s="42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</row>
    <row r="9" spans="1:14" s="43" customFormat="1" ht="20.25" customHeight="1">
      <c r="A9" s="34">
        <v>2544</v>
      </c>
      <c r="B9" s="40">
        <v>30.34</v>
      </c>
      <c r="C9" s="40">
        <v>669.74</v>
      </c>
      <c r="D9" s="40">
        <v>477.47</v>
      </c>
      <c r="E9" s="40">
        <v>2486.86</v>
      </c>
      <c r="F9" s="40">
        <v>6047.38</v>
      </c>
      <c r="G9" s="40">
        <v>5188.87</v>
      </c>
      <c r="H9" s="40">
        <v>1912.24</v>
      </c>
      <c r="I9" s="40">
        <v>1018.84</v>
      </c>
      <c r="J9" s="40">
        <v>295.09</v>
      </c>
      <c r="K9" s="72">
        <v>126.6</v>
      </c>
      <c r="L9" s="40">
        <v>85.49</v>
      </c>
      <c r="M9" s="40">
        <v>30.07</v>
      </c>
      <c r="N9" s="41">
        <f t="shared" si="0"/>
        <v>18368.99</v>
      </c>
    </row>
    <row r="10" spans="1:14" s="43" customFormat="1" ht="20.25" customHeight="1">
      <c r="A10" s="34">
        <v>2545</v>
      </c>
      <c r="B10" s="40">
        <v>23.61</v>
      </c>
      <c r="C10" s="40">
        <v>1950.64</v>
      </c>
      <c r="D10" s="40">
        <v>526.34</v>
      </c>
      <c r="E10" s="40">
        <v>741.22</v>
      </c>
      <c r="F10" s="40">
        <v>3183.98</v>
      </c>
      <c r="G10" s="40">
        <v>9520.66</v>
      </c>
      <c r="H10" s="40">
        <v>3133.58</v>
      </c>
      <c r="I10" s="40">
        <v>6517.41</v>
      </c>
      <c r="J10" s="40">
        <v>1471.85</v>
      </c>
      <c r="K10" s="40">
        <v>799.99</v>
      </c>
      <c r="L10" s="40">
        <v>154.18</v>
      </c>
      <c r="M10" s="40">
        <v>36.83</v>
      </c>
      <c r="N10" s="41">
        <f t="shared" si="0"/>
        <v>28060.29</v>
      </c>
    </row>
    <row r="11" spans="1:14" s="43" customFormat="1" ht="20.25" customHeight="1">
      <c r="A11" s="34">
        <v>2546</v>
      </c>
      <c r="B11" s="40">
        <v>222.4</v>
      </c>
      <c r="C11" s="40">
        <v>369.2</v>
      </c>
      <c r="D11" s="40">
        <v>639.4</v>
      </c>
      <c r="E11" s="40">
        <v>1261.3</v>
      </c>
      <c r="F11" s="40">
        <v>3951.4</v>
      </c>
      <c r="G11" s="40">
        <v>13256.2</v>
      </c>
      <c r="H11" s="40">
        <v>1577.4</v>
      </c>
      <c r="I11" s="40">
        <v>935.6</v>
      </c>
      <c r="J11" s="40">
        <v>276.1</v>
      </c>
      <c r="K11" s="40">
        <v>187.1</v>
      </c>
      <c r="L11" s="40">
        <v>31.5</v>
      </c>
      <c r="M11" s="40">
        <v>16.7</v>
      </c>
      <c r="N11" s="41">
        <f t="shared" si="0"/>
        <v>22724.3</v>
      </c>
    </row>
    <row r="12" spans="1:14" s="43" customFormat="1" ht="20.25" customHeight="1">
      <c r="A12" s="34">
        <v>2547</v>
      </c>
      <c r="B12" s="40">
        <v>18.534842733126318</v>
      </c>
      <c r="C12" s="40">
        <v>763.5861330013647</v>
      </c>
      <c r="D12" s="40">
        <v>1867.7905763053973</v>
      </c>
      <c r="E12" s="40">
        <v>5332.782125834504</v>
      </c>
      <c r="F12" s="40">
        <v>5271.8626615290905</v>
      </c>
      <c r="G12" s="40">
        <v>10408.722868821224</v>
      </c>
      <c r="H12" s="40">
        <v>2519.574181380041</v>
      </c>
      <c r="I12" s="40">
        <v>1179.8822822140808</v>
      </c>
      <c r="J12" s="40">
        <v>682.6397098362124</v>
      </c>
      <c r="K12" s="40">
        <v>406.10183665173884</v>
      </c>
      <c r="L12" s="40">
        <v>200.14587347861783</v>
      </c>
      <c r="M12" s="40">
        <v>149.5537139303937</v>
      </c>
      <c r="N12" s="41">
        <f t="shared" si="0"/>
        <v>28801.17680571579</v>
      </c>
    </row>
    <row r="13" spans="1:14" s="43" customFormat="1" ht="20.25" customHeight="1">
      <c r="A13" s="34">
        <v>2548</v>
      </c>
      <c r="B13" s="40">
        <v>122.02770484618149</v>
      </c>
      <c r="C13" s="40">
        <v>259.064444915074</v>
      </c>
      <c r="D13" s="40">
        <v>918.5050435903916</v>
      </c>
      <c r="E13" s="40">
        <v>7196.711105420676</v>
      </c>
      <c r="F13" s="40">
        <v>9850.81971245709</v>
      </c>
      <c r="G13" s="40">
        <v>18020.766477319812</v>
      </c>
      <c r="H13" s="40">
        <v>10167.026765842951</v>
      </c>
      <c r="I13" s="40">
        <v>5878.307061972102</v>
      </c>
      <c r="J13" s="40">
        <v>4643.890344756599</v>
      </c>
      <c r="K13" s="40">
        <v>2529.0493757316412</v>
      </c>
      <c r="L13" s="40">
        <v>1814.4186897450586</v>
      </c>
      <c r="M13" s="40">
        <v>1289.6608897114572</v>
      </c>
      <c r="N13" s="41">
        <f t="shared" si="0"/>
        <v>62690.24761630903</v>
      </c>
    </row>
    <row r="14" spans="1:18" s="43" customFormat="1" ht="20.25" customHeight="1">
      <c r="A14" s="34">
        <v>2549</v>
      </c>
      <c r="B14" s="40">
        <v>650.4755338834849</v>
      </c>
      <c r="C14" s="40">
        <v>731.2807158820943</v>
      </c>
      <c r="D14" s="40">
        <v>553.2906453139096</v>
      </c>
      <c r="E14" s="40">
        <v>2020.0742239759668</v>
      </c>
      <c r="F14" s="40">
        <v>6763.805853433406</v>
      </c>
      <c r="G14" s="40">
        <v>5644.336500961751</v>
      </c>
      <c r="H14" s="40">
        <v>4360.719586032076</v>
      </c>
      <c r="I14" s="40">
        <v>1577.9010175167232</v>
      </c>
      <c r="J14" s="40">
        <v>726.1638764547797</v>
      </c>
      <c r="K14" s="40">
        <v>453.2528791343037</v>
      </c>
      <c r="L14" s="40">
        <v>231.8787539298506</v>
      </c>
      <c r="M14" s="40">
        <v>224.8124734062648</v>
      </c>
      <c r="N14" s="41">
        <f t="shared" si="0"/>
        <v>23937.99205992461</v>
      </c>
      <c r="R14" s="45"/>
    </row>
    <row r="15" spans="1:14" s="43" customFormat="1" ht="20.25" customHeight="1">
      <c r="A15" s="34">
        <v>2550</v>
      </c>
      <c r="B15" s="40">
        <v>328.2769769817071</v>
      </c>
      <c r="C15" s="40">
        <v>2940.0313623884886</v>
      </c>
      <c r="D15" s="40">
        <v>2219.891791277712</v>
      </c>
      <c r="E15" s="40">
        <v>1168.4810212286516</v>
      </c>
      <c r="F15" s="40">
        <v>4801.999991570509</v>
      </c>
      <c r="G15" s="40">
        <v>3188.888606261003</v>
      </c>
      <c r="H15" s="40">
        <v>2839.006947741407</v>
      </c>
      <c r="I15" s="40">
        <v>2245.4791588310204</v>
      </c>
      <c r="J15" s="40">
        <v>377.6745885210407</v>
      </c>
      <c r="K15" s="40">
        <v>249.2262728683571</v>
      </c>
      <c r="L15" s="40">
        <v>316.97979148300755</v>
      </c>
      <c r="M15" s="40">
        <v>85.90730213988738</v>
      </c>
      <c r="N15" s="41">
        <v>20761.843811292794</v>
      </c>
    </row>
    <row r="16" spans="1:14" s="43" customFormat="1" ht="20.25" customHeight="1">
      <c r="A16" s="34">
        <v>2551</v>
      </c>
      <c r="B16" s="40">
        <v>376.33</v>
      </c>
      <c r="C16" s="40">
        <v>469.31</v>
      </c>
      <c r="D16" s="40">
        <v>781.76</v>
      </c>
      <c r="E16" s="40">
        <v>1034.37</v>
      </c>
      <c r="F16" s="40">
        <v>2168.03</v>
      </c>
      <c r="G16" s="40">
        <v>2666.08</v>
      </c>
      <c r="H16" s="40">
        <v>1549.53</v>
      </c>
      <c r="I16" s="40">
        <v>1089.19</v>
      </c>
      <c r="J16" s="40">
        <v>456.17</v>
      </c>
      <c r="K16" s="40">
        <v>283.27</v>
      </c>
      <c r="L16" s="40">
        <v>144.09</v>
      </c>
      <c r="M16" s="40">
        <v>144.47</v>
      </c>
      <c r="N16" s="41">
        <v>11162.59</v>
      </c>
    </row>
    <row r="17" spans="1:14" s="43" customFormat="1" ht="20.25" customHeight="1">
      <c r="A17" s="34">
        <v>2552</v>
      </c>
      <c r="B17" s="40">
        <v>428.04251168401987</v>
      </c>
      <c r="C17" s="40">
        <v>3778.1234436917175</v>
      </c>
      <c r="D17" s="40">
        <v>2859.5854275341876</v>
      </c>
      <c r="E17" s="40">
        <v>2390.97045400774</v>
      </c>
      <c r="F17" s="40">
        <v>5609.924293347974</v>
      </c>
      <c r="G17" s="40">
        <v>7012.838566741394</v>
      </c>
      <c r="H17" s="40">
        <v>4899.128626276893</v>
      </c>
      <c r="I17" s="40">
        <v>988.8111259831903</v>
      </c>
      <c r="J17" s="40">
        <v>93</v>
      </c>
      <c r="K17" s="40">
        <v>119.26429234201512</v>
      </c>
      <c r="L17" s="40">
        <v>34.6006845004191</v>
      </c>
      <c r="M17" s="40">
        <v>42.51729343111259</v>
      </c>
      <c r="N17" s="41">
        <v>28369.312434696276</v>
      </c>
    </row>
    <row r="18" spans="1:14" ht="20.25" customHeight="1">
      <c r="A18" s="34">
        <v>2553</v>
      </c>
      <c r="B18" s="46">
        <v>29.843420182776185</v>
      </c>
      <c r="C18" s="46">
        <v>27.977644974079798</v>
      </c>
      <c r="D18" s="46">
        <v>398.05149450113294</v>
      </c>
      <c r="E18" s="46">
        <v>2049.57475146947</v>
      </c>
      <c r="F18" s="46">
        <v>10785.061989364052</v>
      </c>
      <c r="G18" s="46">
        <v>9132.224368518315</v>
      </c>
      <c r="H18" s="46">
        <v>6017.0262497975145</v>
      </c>
      <c r="I18" s="46">
        <v>1952.8509734617649</v>
      </c>
      <c r="J18" s="46">
        <v>499.3382896652409</v>
      </c>
      <c r="K18" s="46">
        <v>249.54052894010178</v>
      </c>
      <c r="L18" s="46">
        <v>98.61558239544604</v>
      </c>
      <c r="M18" s="46">
        <v>131.71370603243568</v>
      </c>
      <c r="N18" s="47">
        <v>31371.818999302326</v>
      </c>
    </row>
    <row r="19" spans="1:25" ht="20.25" customHeight="1">
      <c r="A19" s="34">
        <v>2554</v>
      </c>
      <c r="B19" s="46">
        <v>2398.8731633401667</v>
      </c>
      <c r="C19" s="46">
        <v>2222.9939342329003</v>
      </c>
      <c r="D19" s="46">
        <v>1447.9640572815129</v>
      </c>
      <c r="E19" s="46">
        <v>3374.4415255703507</v>
      </c>
      <c r="F19" s="46">
        <v>18105.956533910892</v>
      </c>
      <c r="G19" s="46">
        <v>11929.514970897062</v>
      </c>
      <c r="H19" s="46">
        <v>8347.583537883147</v>
      </c>
      <c r="I19" s="46">
        <v>2239.582704708698</v>
      </c>
      <c r="J19" s="46">
        <v>436.25344389507694</v>
      </c>
      <c r="K19" s="46">
        <v>341.00679251257606</v>
      </c>
      <c r="L19" s="46">
        <v>85.87517156166908</v>
      </c>
      <c r="M19" s="46">
        <v>153.0601042556585</v>
      </c>
      <c r="N19" s="47">
        <f>SUM(B19:M19)</f>
        <v>51083.10594004971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25" ht="20.25" customHeight="1">
      <c r="A20" s="34">
        <v>2555</v>
      </c>
      <c r="B20" s="46">
        <v>838.3889562457391</v>
      </c>
      <c r="C20" s="46">
        <v>1366.4938783475216</v>
      </c>
      <c r="D20" s="46">
        <v>951.6764549970142</v>
      </c>
      <c r="E20" s="46">
        <v>955.1410136673163</v>
      </c>
      <c r="F20" s="46">
        <v>914.5221816839181</v>
      </c>
      <c r="G20" s="46">
        <v>5168.051876458878</v>
      </c>
      <c r="H20" s="46">
        <v>831.098480500734</v>
      </c>
      <c r="I20" s="46">
        <v>363.1194047413817</v>
      </c>
      <c r="J20" s="46">
        <v>165.97652651019223</v>
      </c>
      <c r="K20" s="46">
        <v>57.40637615301772</v>
      </c>
      <c r="L20" s="46">
        <v>67.86642371672625</v>
      </c>
      <c r="M20" s="46">
        <v>33.94798727784934</v>
      </c>
      <c r="N20" s="47">
        <v>11713.68956030029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25" ht="20.25" customHeight="1">
      <c r="A21" s="34">
        <v>2556</v>
      </c>
      <c r="B21" s="46">
        <v>39.74071342011904</v>
      </c>
      <c r="C21" s="46">
        <v>62.18374193445048</v>
      </c>
      <c r="D21" s="46">
        <v>223.73528249494007</v>
      </c>
      <c r="E21" s="46">
        <v>1939.9849358314955</v>
      </c>
      <c r="F21" s="46">
        <v>6683.35435841279</v>
      </c>
      <c r="G21" s="46">
        <v>6149.2615530089415</v>
      </c>
      <c r="H21" s="46">
        <v>3333.7239499388293</v>
      </c>
      <c r="I21" s="46">
        <v>748.6947693638689</v>
      </c>
      <c r="J21" s="46">
        <v>376.39662048253456</v>
      </c>
      <c r="K21" s="46">
        <v>123.49185391343973</v>
      </c>
      <c r="L21" s="46">
        <v>53.230077821905766</v>
      </c>
      <c r="M21" s="46">
        <v>31.257857857805515</v>
      </c>
      <c r="N21" s="47">
        <v>19765.055714481125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20.25" customHeight="1">
      <c r="A22" s="34">
        <v>2557</v>
      </c>
      <c r="B22" s="49">
        <v>64.50530461284843</v>
      </c>
      <c r="C22" s="49">
        <v>186.20893809174314</v>
      </c>
      <c r="D22" s="49">
        <v>380.9795021941233</v>
      </c>
      <c r="E22" s="49">
        <v>2560.474749051789</v>
      </c>
      <c r="F22" s="49">
        <v>4557.205605514488</v>
      </c>
      <c r="G22" s="49">
        <v>5223.287739626636</v>
      </c>
      <c r="H22" s="49">
        <v>1068.4871480463703</v>
      </c>
      <c r="I22" s="49">
        <v>1112.6809041779961</v>
      </c>
      <c r="J22" s="49">
        <v>79.81788421961676</v>
      </c>
      <c r="K22" s="49">
        <v>179.7750565320001</v>
      </c>
      <c r="L22" s="49">
        <v>31.736225808641965</v>
      </c>
      <c r="M22" s="49">
        <v>20.969662090034635</v>
      </c>
      <c r="N22" s="50">
        <v>15466.128719966286</v>
      </c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25" ht="20.25" customHeight="1">
      <c r="A23" s="34">
        <v>2558</v>
      </c>
      <c r="B23" s="49">
        <v>246.68281235423882</v>
      </c>
      <c r="C23" s="49">
        <v>372.1944897671671</v>
      </c>
      <c r="D23" s="40">
        <v>146.71416143726222</v>
      </c>
      <c r="E23" s="49">
        <v>607.0587852816728</v>
      </c>
      <c r="F23" s="49">
        <v>1230.8248607889261</v>
      </c>
      <c r="G23" s="49">
        <v>754.9501893617655</v>
      </c>
      <c r="H23" s="49">
        <v>401.07570328573996</v>
      </c>
      <c r="I23" s="49">
        <v>676.4420732163211</v>
      </c>
      <c r="J23" s="49">
        <v>122.07405184107333</v>
      </c>
      <c r="K23" s="49">
        <v>98.70388192613916</v>
      </c>
      <c r="L23" s="49">
        <v>89.12643918662792</v>
      </c>
      <c r="M23" s="49">
        <v>48.78732637588633</v>
      </c>
      <c r="N23" s="50">
        <v>4794.63477482282</v>
      </c>
      <c r="O23" s="51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5" ht="20.25" customHeight="1">
      <c r="A24" s="34">
        <v>2559</v>
      </c>
      <c r="B24" s="49">
        <v>17.625954612188092</v>
      </c>
      <c r="C24" s="49">
        <v>40.917285988400366</v>
      </c>
      <c r="D24" s="40">
        <v>999.7542873749942</v>
      </c>
      <c r="E24" s="49">
        <v>2378.6637493249173</v>
      </c>
      <c r="F24" s="49">
        <v>3682.044532548514</v>
      </c>
      <c r="G24" s="49">
        <v>2605.5306430240666</v>
      </c>
      <c r="H24" s="49">
        <v>1152.5895687196712</v>
      </c>
      <c r="I24" s="49">
        <v>1335.3565365732627</v>
      </c>
      <c r="J24" s="49">
        <v>290.90214181270005</v>
      </c>
      <c r="K24" s="49">
        <v>287.1591536300585</v>
      </c>
      <c r="L24" s="49">
        <v>82.23770011436343</v>
      </c>
      <c r="M24" s="49">
        <v>52.49875854291795</v>
      </c>
      <c r="N24" s="50">
        <v>12925.280312266053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25" ht="20.25" customHeight="1">
      <c r="A25" s="34">
        <v>2560</v>
      </c>
      <c r="B25" s="49">
        <v>4.713330453951274</v>
      </c>
      <c r="C25" s="49">
        <v>291.43969862587244</v>
      </c>
      <c r="D25" s="40">
        <v>326.5037675970367</v>
      </c>
      <c r="E25" s="49">
        <v>4342.565058305833</v>
      </c>
      <c r="F25" s="49">
        <v>1528.366657212075</v>
      </c>
      <c r="G25" s="49">
        <v>2673.358197071261</v>
      </c>
      <c r="H25" s="49">
        <v>5820.14367367661</v>
      </c>
      <c r="I25" s="49">
        <v>1191.333564902827</v>
      </c>
      <c r="J25" s="49">
        <v>417.9365974424819</v>
      </c>
      <c r="K25" s="49">
        <v>358.9438176868858</v>
      </c>
      <c r="L25" s="49">
        <v>75.99129203243355</v>
      </c>
      <c r="M25" s="49">
        <v>30.455956391445675</v>
      </c>
      <c r="N25" s="50">
        <v>17061.751611398715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25" ht="20.25" customHeight="1">
      <c r="A26" s="34">
        <v>2561</v>
      </c>
      <c r="B26" s="49">
        <v>97.00802512555256</v>
      </c>
      <c r="C26" s="49">
        <v>903.7799218912511</v>
      </c>
      <c r="D26" s="49">
        <v>645.6513219532849</v>
      </c>
      <c r="E26" s="49">
        <v>1227.5938115852243</v>
      </c>
      <c r="F26" s="49">
        <v>4005.625387841599</v>
      </c>
      <c r="G26" s="49">
        <v>2668.88664456128</v>
      </c>
      <c r="H26" s="49">
        <v>3870.464076667701</v>
      </c>
      <c r="I26" s="49">
        <v>938.3898999858648</v>
      </c>
      <c r="J26" s="49">
        <v>152.20460014146497</v>
      </c>
      <c r="K26" s="49">
        <v>230.39994742766444</v>
      </c>
      <c r="L26" s="49">
        <v>129.65632736670645</v>
      </c>
      <c r="M26" s="49">
        <v>107.4503855705247</v>
      </c>
      <c r="N26" s="50">
        <v>14977.110350118119</v>
      </c>
      <c r="O26" s="52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25" ht="20.25" customHeight="1">
      <c r="A27" s="34">
        <v>2562</v>
      </c>
      <c r="B27" s="49">
        <v>70.8846336718295</v>
      </c>
      <c r="C27" s="49">
        <v>140.96832679738716</v>
      </c>
      <c r="D27" s="49">
        <v>184.4011792565239</v>
      </c>
      <c r="E27" s="49">
        <v>181.17446765773798</v>
      </c>
      <c r="F27" s="49">
        <v>3466.6587445269342</v>
      </c>
      <c r="G27" s="49">
        <v>1343.703418259689</v>
      </c>
      <c r="H27" s="49">
        <v>582.3104497185278</v>
      </c>
      <c r="I27" s="49">
        <v>377.2291178784859</v>
      </c>
      <c r="J27" s="49">
        <v>101.9652722191518</v>
      </c>
      <c r="K27" s="49">
        <v>133.02869737319023</v>
      </c>
      <c r="L27" s="49">
        <v>95.64078167006063</v>
      </c>
      <c r="M27" s="49">
        <v>32.39348577828213</v>
      </c>
      <c r="N27" s="50">
        <v>6710.3585748078</v>
      </c>
      <c r="O27" s="52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25" ht="20.25" customHeight="1">
      <c r="A28" s="74">
        <v>2563</v>
      </c>
      <c r="B28" s="49">
        <v>171.02448242090983</v>
      </c>
      <c r="C28" s="49">
        <v>206.02020229131196</v>
      </c>
      <c r="D28" s="49">
        <v>337.07875452592873</v>
      </c>
      <c r="E28" s="49">
        <v>679.3071065673613</v>
      </c>
      <c r="F28" s="49">
        <v>5550.813310269514</v>
      </c>
      <c r="G28" s="49">
        <v>1120.7524318922844</v>
      </c>
      <c r="H28" s="49">
        <v>781.3185181116713</v>
      </c>
      <c r="I28" s="49">
        <v>376.8736096385603</v>
      </c>
      <c r="J28" s="49">
        <v>33.356918677005126</v>
      </c>
      <c r="K28" s="49">
        <v>16.083337618728585</v>
      </c>
      <c r="L28" s="49">
        <v>425.17886546562306</v>
      </c>
      <c r="M28" s="49">
        <v>116.01642640957141</v>
      </c>
      <c r="N28" s="50">
        <v>9813.82396388847</v>
      </c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25" ht="20.25" customHeight="1">
      <c r="A29" s="53">
        <v>2564</v>
      </c>
      <c r="B29" s="49">
        <v>28.905279255651813</v>
      </c>
      <c r="C29" s="49">
        <v>139.1926199133979</v>
      </c>
      <c r="D29" s="49">
        <v>211.12410660782177</v>
      </c>
      <c r="E29" s="49">
        <v>330.9338557810118</v>
      </c>
      <c r="F29" s="49">
        <v>187.2209220117993</v>
      </c>
      <c r="G29" s="49">
        <v>343.9083299321727</v>
      </c>
      <c r="H29" s="49">
        <v>550.9609168062725</v>
      </c>
      <c r="I29" s="49">
        <v>1764.0714021094852</v>
      </c>
      <c r="J29" s="49">
        <v>88.32402108776951</v>
      </c>
      <c r="K29" s="49">
        <v>100.09246787865465</v>
      </c>
      <c r="L29" s="49">
        <v>84.47517647574303</v>
      </c>
      <c r="M29" s="49">
        <v>33.784031214550716</v>
      </c>
      <c r="N29" s="50">
        <v>3862.993129074331</v>
      </c>
      <c r="O29" s="52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5" ht="20.25" customHeight="1">
      <c r="A30" s="53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0"/>
      <c r="O30" s="52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25" ht="20.25" customHeight="1">
      <c r="A31" s="54" t="s">
        <v>16</v>
      </c>
      <c r="B31" s="55">
        <f>+MAX(B8:B29)</f>
        <v>2398.8731633401667</v>
      </c>
      <c r="C31" s="55">
        <f aca="true" t="shared" si="1" ref="C31:M31">+MAX(C8:C29)</f>
        <v>3778.1234436917175</v>
      </c>
      <c r="D31" s="55">
        <f t="shared" si="1"/>
        <v>2859.5854275341876</v>
      </c>
      <c r="E31" s="55">
        <f t="shared" si="1"/>
        <v>7196.711105420676</v>
      </c>
      <c r="F31" s="55">
        <f t="shared" si="1"/>
        <v>18105.956533910892</v>
      </c>
      <c r="G31" s="55">
        <f t="shared" si="1"/>
        <v>18020.766477319812</v>
      </c>
      <c r="H31" s="55">
        <f t="shared" si="1"/>
        <v>10167.026765842951</v>
      </c>
      <c r="I31" s="55">
        <f t="shared" si="1"/>
        <v>6517.41</v>
      </c>
      <c r="J31" s="55">
        <f t="shared" si="1"/>
        <v>4643.890344756599</v>
      </c>
      <c r="K31" s="55">
        <f t="shared" si="1"/>
        <v>2529.0493757316412</v>
      </c>
      <c r="L31" s="55">
        <f t="shared" si="1"/>
        <v>1814.4186897450586</v>
      </c>
      <c r="M31" s="55">
        <f t="shared" si="1"/>
        <v>1289.6608897114572</v>
      </c>
      <c r="N31" s="56">
        <f>+MAX(N8:N29)</f>
        <v>62690.24761630903</v>
      </c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5" ht="20.25" customHeight="1">
      <c r="A32" s="54" t="s">
        <v>17</v>
      </c>
      <c r="B32" s="55">
        <f aca="true" t="shared" si="2" ref="B32:M32">+AVERAGE(B8:B29)</f>
        <v>299.8488020829314</v>
      </c>
      <c r="C32" s="55">
        <f t="shared" si="2"/>
        <v>853.2293992151922</v>
      </c>
      <c r="D32" s="55">
        <f t="shared" si="2"/>
        <v>808.5017206474172</v>
      </c>
      <c r="E32" s="55">
        <f t="shared" si="2"/>
        <v>2134.618306389169</v>
      </c>
      <c r="F32" s="55">
        <f t="shared" si="2"/>
        <v>5019.6521634738</v>
      </c>
      <c r="G32" s="55">
        <f t="shared" si="2"/>
        <v>5823.665153759887</v>
      </c>
      <c r="H32" s="55">
        <f t="shared" si="2"/>
        <v>3076.545380928461</v>
      </c>
      <c r="I32" s="55">
        <f t="shared" si="2"/>
        <v>1618.671163967074</v>
      </c>
      <c r="J32" s="55">
        <f t="shared" si="2"/>
        <v>548.99704034377</v>
      </c>
      <c r="K32" s="55">
        <f t="shared" si="2"/>
        <v>336.3330258327506</v>
      </c>
      <c r="L32" s="55">
        <f t="shared" si="2"/>
        <v>197.61153894331372</v>
      </c>
      <c r="M32" s="55">
        <f t="shared" si="2"/>
        <v>139.69942547345812</v>
      </c>
      <c r="N32" s="56">
        <f>SUM(B32:M32)</f>
        <v>20857.373121057226</v>
      </c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ht="20.25" customHeight="1">
      <c r="A33" s="54" t="s">
        <v>18</v>
      </c>
      <c r="B33" s="55">
        <f>+MIN(B8:B29)</f>
        <v>4.713330453951274</v>
      </c>
      <c r="C33" s="55">
        <f aca="true" t="shared" si="3" ref="C33:N33">+MIN(C8:C29)</f>
        <v>27.977644974079798</v>
      </c>
      <c r="D33" s="55">
        <f t="shared" si="3"/>
        <v>146.71416143726222</v>
      </c>
      <c r="E33" s="55">
        <f t="shared" si="3"/>
        <v>181.17446765773798</v>
      </c>
      <c r="F33" s="55">
        <f t="shared" si="3"/>
        <v>187.2209220117993</v>
      </c>
      <c r="G33" s="55">
        <f t="shared" si="3"/>
        <v>343.9083299321727</v>
      </c>
      <c r="H33" s="55">
        <f t="shared" si="3"/>
        <v>401.07570328573996</v>
      </c>
      <c r="I33" s="55">
        <f t="shared" si="3"/>
        <v>363.1194047413817</v>
      </c>
      <c r="J33" s="55">
        <f t="shared" si="3"/>
        <v>33.356918677005126</v>
      </c>
      <c r="K33" s="55">
        <f t="shared" si="3"/>
        <v>16.083337618728585</v>
      </c>
      <c r="L33" s="55">
        <f t="shared" si="3"/>
        <v>14.54</v>
      </c>
      <c r="M33" s="55">
        <f t="shared" si="3"/>
        <v>16.7</v>
      </c>
      <c r="N33" s="56">
        <f t="shared" si="3"/>
        <v>3862.993129074331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:25" ht="20.25" customHeight="1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:25" ht="20.25" customHeight="1">
      <c r="A35" s="60"/>
      <c r="B35" s="61" t="s">
        <v>20</v>
      </c>
      <c r="C35" s="62"/>
      <c r="D35" s="62"/>
      <c r="E35" s="78" t="s">
        <v>21</v>
      </c>
      <c r="F35" s="78"/>
      <c r="G35" s="78"/>
      <c r="H35" s="78"/>
      <c r="I35" s="73" t="s">
        <v>22</v>
      </c>
      <c r="J35" s="79">
        <f>N32</f>
        <v>20857.373121057226</v>
      </c>
      <c r="K35" s="79"/>
      <c r="L35" s="73" t="s">
        <v>22</v>
      </c>
      <c r="M35" s="63">
        <f>J35/J36</f>
        <v>38.200317071533384</v>
      </c>
      <c r="N35" s="64" t="s">
        <v>26</v>
      </c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:25" ht="20.25" customHeight="1">
      <c r="A36" s="60"/>
      <c r="B36" s="62"/>
      <c r="C36" s="62"/>
      <c r="D36" s="62"/>
      <c r="E36" s="62"/>
      <c r="F36" s="78" t="s">
        <v>23</v>
      </c>
      <c r="G36" s="78"/>
      <c r="H36" s="62"/>
      <c r="I36" s="62"/>
      <c r="J36" s="79">
        <v>546</v>
      </c>
      <c r="K36" s="79"/>
      <c r="L36" s="62"/>
      <c r="M36" s="62"/>
      <c r="N36" s="64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:25" ht="20.25" customHeight="1">
      <c r="A37" s="57" t="s">
        <v>15</v>
      </c>
      <c r="B37" s="65" t="s">
        <v>15</v>
      </c>
      <c r="C37" s="65" t="s">
        <v>15</v>
      </c>
      <c r="D37" s="65" t="s">
        <v>15</v>
      </c>
      <c r="E37" s="65" t="s">
        <v>15</v>
      </c>
      <c r="F37" s="65" t="s">
        <v>15</v>
      </c>
      <c r="G37" s="65" t="s">
        <v>15</v>
      </c>
      <c r="H37" s="65" t="s">
        <v>15</v>
      </c>
      <c r="I37" s="65" t="s">
        <v>15</v>
      </c>
      <c r="J37" s="65" t="s">
        <v>15</v>
      </c>
      <c r="K37" s="65" t="s">
        <v>15</v>
      </c>
      <c r="L37" s="65" t="s">
        <v>15</v>
      </c>
      <c r="M37" s="65" t="s">
        <v>15</v>
      </c>
      <c r="N37" s="59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:25" ht="20.25" customHeight="1">
      <c r="A38" s="66"/>
      <c r="B38" s="67"/>
      <c r="C38" s="68" t="s">
        <v>31</v>
      </c>
      <c r="D38" s="69"/>
      <c r="E38" s="67"/>
      <c r="F38" s="67"/>
      <c r="G38" s="67"/>
      <c r="H38" s="67"/>
      <c r="I38" s="67"/>
      <c r="J38" s="67"/>
      <c r="K38" s="67"/>
      <c r="L38" s="67"/>
      <c r="M38" s="67"/>
      <c r="N38" s="70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2:14" ht="18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2:14" ht="18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3" spans="2:13" ht="18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</sheetData>
  <sheetProtection/>
  <mergeCells count="5">
    <mergeCell ref="F36:G36"/>
    <mergeCell ref="J36:K36"/>
    <mergeCell ref="E35:H35"/>
    <mergeCell ref="J35:K35"/>
    <mergeCell ref="L3:N3"/>
  </mergeCells>
  <printOptions/>
  <pageMargins left="1.3779527559055118" right="0.1968503937007874" top="0.7874015748031497" bottom="0.15748031496062992" header="0.5118110236220472" footer="0.03937007874015748"/>
  <pageSetup horizontalDpi="300" verticalDpi="300" orientation="portrait" paperSize="9" scale="90" r:id="rId2"/>
  <headerFooter alignWithMargins="0">
    <oddHeader>&amp;R&amp;"Angsana New,ตัวหนา"&amp;16 15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Q14" sqref="Q14"/>
    </sheetView>
  </sheetViews>
  <sheetFormatPr defaultColWidth="9.00390625" defaultRowHeight="20.25"/>
  <cols>
    <col min="1" max="1" width="9.00390625" style="3" customWidth="1"/>
    <col min="2" max="5" width="9.375" style="3" bestFit="1" customWidth="1"/>
    <col min="6" max="7" width="10.375" style="3" bestFit="1" customWidth="1"/>
    <col min="8" max="9" width="9.375" style="3" bestFit="1" customWidth="1"/>
    <col min="10" max="13" width="9.125" style="3" bestFit="1" customWidth="1"/>
    <col min="14" max="14" width="10.375" style="3" bestFit="1" customWidth="1"/>
    <col min="15" max="16384" width="9.00390625" style="3" customWidth="1"/>
  </cols>
  <sheetData>
    <row r="1" spans="1:14" ht="27">
      <c r="A1" s="81" t="s">
        <v>24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1" customFormat="1" ht="24.75" customHeight="1">
      <c r="A2" s="5" t="s">
        <v>29</v>
      </c>
      <c r="C2" s="5"/>
      <c r="D2" s="5"/>
      <c r="E2" s="5"/>
      <c r="F2" s="5"/>
      <c r="G2" s="5"/>
      <c r="H2" s="5"/>
      <c r="I2" s="5"/>
      <c r="J2" s="2"/>
      <c r="L2" s="24" t="s">
        <v>28</v>
      </c>
      <c r="M2" s="24"/>
      <c r="N2" s="6"/>
    </row>
    <row r="3" spans="1:14" s="1" customFormat="1" ht="24.75" customHeight="1">
      <c r="A3" s="4"/>
      <c r="B3" s="5"/>
      <c r="C3" s="5"/>
      <c r="D3" s="5"/>
      <c r="E3" s="5"/>
      <c r="F3" s="5"/>
      <c r="G3" s="5"/>
      <c r="H3" s="5"/>
      <c r="I3" s="5"/>
      <c r="J3" s="4"/>
      <c r="K3" s="7"/>
      <c r="L3" s="7"/>
      <c r="M3" s="7"/>
      <c r="N3" s="8"/>
    </row>
    <row r="4" spans="1:14" s="1" customFormat="1" ht="23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 t="s">
        <v>19</v>
      </c>
    </row>
    <row r="5" spans="1:14" s="1" customFormat="1" ht="23.25" customHeight="1">
      <c r="A5" s="12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4" t="s">
        <v>14</v>
      </c>
    </row>
    <row r="6" spans="1:14" s="1" customFormat="1" ht="23.25" customHeight="1">
      <c r="A6" s="15" t="s">
        <v>15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 t="s">
        <v>25</v>
      </c>
    </row>
    <row r="7" spans="1:14" ht="21.75">
      <c r="A7" s="18">
        <v>2555</v>
      </c>
      <c r="B7" s="19">
        <v>838.3889562457391</v>
      </c>
      <c r="C7" s="19">
        <v>1366.4938783475216</v>
      </c>
      <c r="D7" s="19">
        <v>951.6764549970142</v>
      </c>
      <c r="E7" s="19">
        <v>955.1410136673163</v>
      </c>
      <c r="F7" s="19">
        <v>914.5221816839181</v>
      </c>
      <c r="G7" s="19">
        <v>5168.051876458878</v>
      </c>
      <c r="H7" s="19">
        <v>831.098480500734</v>
      </c>
      <c r="I7" s="19">
        <v>363.1194047413817</v>
      </c>
      <c r="J7" s="19">
        <v>165.97652651019223</v>
      </c>
      <c r="K7" s="19">
        <v>57.40637615301772</v>
      </c>
      <c r="L7" s="19">
        <v>67.86642371672625</v>
      </c>
      <c r="M7" s="19">
        <v>33.94798727784934</v>
      </c>
      <c r="N7" s="20">
        <v>11713.68956030029</v>
      </c>
    </row>
    <row r="8" spans="1:14" ht="21.75">
      <c r="A8" s="18">
        <v>2556</v>
      </c>
      <c r="B8" s="19">
        <v>39.74071342011904</v>
      </c>
      <c r="C8" s="19">
        <v>62.18374193445048</v>
      </c>
      <c r="D8" s="19">
        <v>223.73528249494007</v>
      </c>
      <c r="E8" s="19">
        <v>1939.9849358314955</v>
      </c>
      <c r="F8" s="19">
        <v>6683.35435841279</v>
      </c>
      <c r="G8" s="19">
        <v>6149.2615530089415</v>
      </c>
      <c r="H8" s="19">
        <v>3333.7239499388293</v>
      </c>
      <c r="I8" s="19">
        <v>748.6947693638689</v>
      </c>
      <c r="J8" s="19">
        <v>376.39662048253456</v>
      </c>
      <c r="K8" s="19">
        <v>123.49185391343973</v>
      </c>
      <c r="L8" s="19">
        <v>53.230077821905766</v>
      </c>
      <c r="M8" s="19">
        <v>31.257857857805515</v>
      </c>
      <c r="N8" s="20">
        <v>19765.055714481125</v>
      </c>
    </row>
    <row r="9" spans="1:14" ht="21.75">
      <c r="A9" s="18">
        <v>2557</v>
      </c>
      <c r="B9" s="19">
        <v>64.50530461284843</v>
      </c>
      <c r="C9" s="19">
        <v>186.20893809174314</v>
      </c>
      <c r="D9" s="19">
        <v>380.9795021941233</v>
      </c>
      <c r="E9" s="19">
        <v>2560.474749051789</v>
      </c>
      <c r="F9" s="19">
        <v>4557.205605514488</v>
      </c>
      <c r="G9" s="19">
        <v>5223.287739626636</v>
      </c>
      <c r="H9" s="19">
        <v>1068.4871480463703</v>
      </c>
      <c r="I9" s="19">
        <v>1112.6809041779961</v>
      </c>
      <c r="J9" s="19">
        <v>79.81788421961676</v>
      </c>
      <c r="K9" s="19">
        <v>179.7750565320001</v>
      </c>
      <c r="L9" s="19">
        <v>31.736225808641965</v>
      </c>
      <c r="M9" s="19">
        <v>20.969662090034635</v>
      </c>
      <c r="N9" s="20">
        <v>15466.128719966286</v>
      </c>
    </row>
    <row r="10" spans="1:14" ht="21.75">
      <c r="A10" s="18">
        <v>2558</v>
      </c>
      <c r="B10" s="19">
        <v>246.68281235423882</v>
      </c>
      <c r="C10" s="19">
        <v>372.1944897671671</v>
      </c>
      <c r="D10" s="19">
        <v>146.71416143726222</v>
      </c>
      <c r="E10" s="19">
        <v>607.0587852816728</v>
      </c>
      <c r="F10" s="19">
        <v>1230.8248607889261</v>
      </c>
      <c r="G10" s="19">
        <v>754.9501893617655</v>
      </c>
      <c r="H10" s="19">
        <v>401.07570328573996</v>
      </c>
      <c r="I10" s="19">
        <v>676.4420732163211</v>
      </c>
      <c r="J10" s="19">
        <v>122.07405184107333</v>
      </c>
      <c r="K10" s="19">
        <v>98.70388192613916</v>
      </c>
      <c r="L10" s="19">
        <v>89.12643918662792</v>
      </c>
      <c r="M10" s="19">
        <v>48.78732637588633</v>
      </c>
      <c r="N10" s="20">
        <v>4794.63477482282</v>
      </c>
    </row>
    <row r="11" spans="1:14" ht="21.75">
      <c r="A11" s="18">
        <v>2559</v>
      </c>
      <c r="B11" s="19">
        <v>17.625954612188092</v>
      </c>
      <c r="C11" s="19">
        <v>40.917285988400366</v>
      </c>
      <c r="D11" s="19">
        <v>999.7542873749942</v>
      </c>
      <c r="E11" s="19">
        <v>2378.6637493249173</v>
      </c>
      <c r="F11" s="19">
        <v>3682.044532548514</v>
      </c>
      <c r="G11" s="19">
        <v>2605.5306430240666</v>
      </c>
      <c r="H11" s="19">
        <v>1152.5895687196712</v>
      </c>
      <c r="I11" s="19">
        <v>1335.3565365732627</v>
      </c>
      <c r="J11" s="19">
        <v>290.90214181270005</v>
      </c>
      <c r="K11" s="19">
        <v>287.1591536300585</v>
      </c>
      <c r="L11" s="19">
        <v>82.23770011436343</v>
      </c>
      <c r="M11" s="19">
        <v>52.49875854291795</v>
      </c>
      <c r="N11" s="20">
        <v>12925.280312266053</v>
      </c>
    </row>
    <row r="12" spans="1:14" ht="21.7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1:14" ht="21.75">
      <c r="A13" s="21" t="s">
        <v>17</v>
      </c>
      <c r="B13" s="22">
        <f>AVERAGE(B7:B11)</f>
        <v>241.3887482490267</v>
      </c>
      <c r="C13" s="22">
        <f aca="true" t="shared" si="0" ref="C13:M13">AVERAGE(C7:C11)</f>
        <v>405.59966682585656</v>
      </c>
      <c r="D13" s="22">
        <f t="shared" si="0"/>
        <v>540.5719376996668</v>
      </c>
      <c r="E13" s="22">
        <f t="shared" si="0"/>
        <v>1688.2646466314382</v>
      </c>
      <c r="F13" s="22">
        <f t="shared" si="0"/>
        <v>3413.5903077897265</v>
      </c>
      <c r="G13" s="22">
        <f t="shared" si="0"/>
        <v>3980.2164002960585</v>
      </c>
      <c r="H13" s="22">
        <f t="shared" si="0"/>
        <v>1357.3949700982691</v>
      </c>
      <c r="I13" s="22">
        <f t="shared" si="0"/>
        <v>847.258737614566</v>
      </c>
      <c r="J13" s="22">
        <f t="shared" si="0"/>
        <v>207.03344497322342</v>
      </c>
      <c r="K13" s="22">
        <f t="shared" si="0"/>
        <v>149.30726443093104</v>
      </c>
      <c r="L13" s="22">
        <f t="shared" si="0"/>
        <v>64.83937332965306</v>
      </c>
      <c r="M13" s="22">
        <f t="shared" si="0"/>
        <v>37.492318428898756</v>
      </c>
      <c r="N13" s="23">
        <f>SUM(B13:M13)</f>
        <v>12932.957816367312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Admin_TK</cp:lastModifiedBy>
  <cp:lastPrinted>2022-06-22T02:55:04Z</cp:lastPrinted>
  <dcterms:created xsi:type="dcterms:W3CDTF">1997-10-01T06:28:56Z</dcterms:created>
  <dcterms:modified xsi:type="dcterms:W3CDTF">2022-06-22T02:55:42Z</dcterms:modified>
  <cp:category/>
  <cp:version/>
  <cp:contentType/>
  <cp:contentStatus/>
</cp:coreProperties>
</file>