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P.5" sheetId="1" r:id="rId1"/>
    <sheet name="กราฟP.5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<sst xmlns="http://schemas.openxmlformats.org/spreadsheetml/2006/main" count="23" uniqueCount="23">
  <si>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</si>
  <si>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</si>
  <si>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</si>
  <si>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</si>
  <si>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</si>
  <si>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</si>
  <si>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</si>
  <si>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</si>
  <si>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</si>
  <si>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</si>
  <si>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</si>
  <si>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</si>
  <si>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</si>
  <si>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</si>
  <si>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</si>
  <si>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</si>
  <si>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</si>
  <si>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</si>
  <si>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</si>
  <si>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</si>
  <si>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</si>
  <si>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น้ำแม่กวง สถานี P.5 สะพานท่านาง อ.เมือง จ.ลำพูน</t>
  </si>
  <si>
    <t>พื้นที่รับน้ำ 1,569 ตร.กม.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</si>
</sst>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  <numFmt numFmtId="196" formatCode="&quot;ใช่&quot;;&quot;ใช่&quot;;&quot;ไม่ใช่&quot;"/>
    <numFmt numFmtId="197" formatCode="&quot;จริง&quot;;&quot;จริง&quot;;&quot;เท็จ&quot;"/>
    <numFmt numFmtId="198" formatCode="&quot;เปิด&quot;;&quot;เปิด&quot;;&quot;ปิด&quot;"/>
    <numFmt numFmtId="199" formatCode="[$€-2]\ #,##0.00_);[Red]\([$€-2]\ #,##0.00\)"/>
  </numFmts>
  <fonts count="37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3.5"/>
      <color indexed="12"/>
      <name val="TH SarabunPSK"/>
      <family val="0"/>
    </font>
    <font>
      <sz val="13.5"/>
      <color indexed="13"/>
      <name val="TH SarabunPSK"/>
      <family val="0"/>
    </font>
    <font>
      <sz val="11.75"/>
      <color indexed="12"/>
      <name val="TH SarabunPSK"/>
      <family val="0"/>
    </font>
    <font>
      <sz val="11.75"/>
      <color indexed="10"/>
      <name val="TH SarabunPSK"/>
      <family val="0"/>
    </font>
    <font>
      <sz val="9.9"/>
      <color indexed="12"/>
      <name val="TH SarabunPSK"/>
      <family val="0"/>
    </font>
    <font>
      <sz val="14"/>
      <color indexed="10"/>
      <name val="TH SarabunPSK"/>
      <family val="2"/>
    </font>
    <font>
      <sz val="11.75"/>
      <color indexed="13"/>
      <name val="TH SarabunPSK"/>
      <family val="0"/>
    </font>
    <font>
      <b/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195" fontId="21" fillId="18" borderId="15" xfId="44" applyNumberFormat="1" applyFont="1" applyFill="1" applyBorder="1" applyAlignment="1">
      <alignment horizontal="right"/>
      <protection/>
    </xf>
    <xf numFmtId="195" fontId="21" fillId="18" borderId="16" xfId="44" applyNumberFormat="1" applyFont="1" applyFill="1" applyBorder="1" applyAlignment="1">
      <alignment horizontal="right"/>
      <protection/>
    </xf>
    <xf numFmtId="195" fontId="21" fillId="18" borderId="17" xfId="44" applyNumberFormat="1" applyFont="1" applyFill="1" applyBorder="1" applyAlignment="1">
      <alignment/>
      <protection/>
    </xf>
    <xf numFmtId="195" fontId="21" fillId="19" borderId="12" xfId="44" applyNumberFormat="1" applyFont="1" applyFill="1" applyBorder="1" applyAlignment="1">
      <alignment horizontal="right"/>
      <protection/>
    </xf>
    <xf numFmtId="195" fontId="21" fillId="19" borderId="13" xfId="44" applyNumberFormat="1" applyFont="1" applyFill="1" applyBorder="1" applyAlignment="1">
      <alignment horizontal="right"/>
      <protection/>
    </xf>
    <xf numFmtId="195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195" fontId="21" fillId="18" borderId="14" xfId="44" applyNumberFormat="1" applyFont="1" applyFill="1" applyBorder="1" applyAlignment="1">
      <alignment/>
      <protection/>
    </xf>
    <xf numFmtId="1" fontId="35" fillId="18" borderId="13" xfId="44" applyNumberFormat="1" applyFont="1" applyFill="1" applyBorder="1" applyAlignment="1">
      <alignment horizontal="center"/>
      <protection/>
    </xf>
    <xf numFmtId="195" fontId="35" fillId="19" borderId="13" xfId="44" applyNumberFormat="1" applyFont="1" applyFill="1" applyBorder="1" applyAlignment="1" applyProtection="1">
      <alignment horizontal="right" vertical="center"/>
      <protection/>
    </xf>
    <xf numFmtId="195" fontId="35" fillId="18" borderId="16" xfId="44" applyNumberFormat="1" applyFont="1" applyFill="1" applyBorder="1" applyAlignment="1">
      <alignment horizontal="right"/>
      <protection/>
    </xf>
    <xf numFmtId="1" fontId="36" fillId="18" borderId="13" xfId="44" applyNumberFormat="1" applyFont="1" applyFill="1" applyBorder="1" applyAlignment="1">
      <alignment horizontal="center"/>
      <protection/>
    </xf>
    <xf numFmtId="195" fontId="36" fillId="19" borderId="13" xfId="44" applyNumberFormat="1" applyFont="1" applyFill="1" applyBorder="1" applyAlignment="1" applyProtection="1">
      <alignment horizontal="right" vertical="center"/>
      <protection/>
    </xf>
    <xf numFmtId="195" fontId="36" fillId="18" borderId="16" xfId="44" applyNumberFormat="1" applyFont="1" applyFill="1" applyBorder="1" applyAlignment="1">
      <alignment horizontal="right"/>
      <protection/>
    </xf>
    <xf numFmtId="2" fontId="21" fillId="7" borderId="18" xfId="44" applyNumberFormat="1" applyFont="1" applyFill="1" applyBorder="1" applyAlignment="1">
      <alignment horizontal="center" vertical="center"/>
      <protection/>
    </xf>
    <xf numFmtId="2" fontId="21" fillId="7" borderId="19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  <xf numFmtId="0" fontId="21" fillId="18" borderId="18" xfId="44" applyFont="1" applyFill="1" applyBorder="1" applyAlignment="1">
      <alignment horizontal="center" vertical="center"/>
      <protection/>
    </xf>
    <xf numFmtId="0" fontId="21" fillId="18" borderId="19" xfId="44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น้ำแม่กวง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P.5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สะพานท่านาง อ.เมือง จ.ลำพูน</a:t>
            </a:r>
          </a:p>
        </c:rich>
      </c:tx>
      <c:layout>
        <c:manualLayout>
          <c:xMode val="factor"/>
          <c:yMode val="factor"/>
          <c:x val="-0.0192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25"/>
          <c:y val="0.20175"/>
          <c:w val="0.851"/>
          <c:h val="0.636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311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P.5'!$A$5:$A$21</c:f>
              <c:numCache>
                <c:ptCount val="17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  <c:pt idx="14">
                  <c:v>2564</c:v>
                </c:pt>
                <c:pt idx="15">
                  <c:v>2565</c:v>
                </c:pt>
                <c:pt idx="16">
                  <c:v>2566</c:v>
                </c:pt>
              </c:numCache>
            </c:numRef>
          </c:cat>
          <c:val>
            <c:numRef>
              <c:f>'ตะกอน- P.5'!$N$5:$N$21</c:f>
              <c:numCache>
                <c:ptCount val="17"/>
                <c:pt idx="0">
                  <c:v>29362.42</c:v>
                </c:pt>
                <c:pt idx="1">
                  <c:v>14595.76</c:v>
                </c:pt>
                <c:pt idx="2">
                  <c:v>13658.66</c:v>
                </c:pt>
                <c:pt idx="3">
                  <c:v>311.82</c:v>
                </c:pt>
                <c:pt idx="4">
                  <c:v>14748.66</c:v>
                </c:pt>
                <c:pt idx="5">
                  <c:v>29362.429999999997</c:v>
                </c:pt>
                <c:pt idx="6">
                  <c:v>14595.760000000002</c:v>
                </c:pt>
                <c:pt idx="7">
                  <c:v>13658.66</c:v>
                </c:pt>
                <c:pt idx="8">
                  <c:v>311.82</c:v>
                </c:pt>
                <c:pt idx="9">
                  <c:v>14748.660000000002</c:v>
                </c:pt>
                <c:pt idx="10">
                  <c:v>18023.909999999996</c:v>
                </c:pt>
                <c:pt idx="11">
                  <c:v>33396.439999999995</c:v>
                </c:pt>
                <c:pt idx="12">
                  <c:v>9078.699999999999</c:v>
                </c:pt>
                <c:pt idx="13">
                  <c:v>14942.100000000004</c:v>
                </c:pt>
                <c:pt idx="14">
                  <c:v>17132.294503659105</c:v>
                </c:pt>
                <c:pt idx="15">
                  <c:v>36071.88623487801</c:v>
                </c:pt>
              </c:numCache>
            </c:numRef>
          </c:val>
        </c:ser>
        <c:gapWidth val="50"/>
        <c:axId val="536564"/>
        <c:axId val="4829077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22,930.7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P.5'!$A$5:$A$20</c:f>
              <c:numCache>
                <c:ptCount val="16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  <c:pt idx="14">
                  <c:v>2564</c:v>
                </c:pt>
                <c:pt idx="15">
                  <c:v>2565</c:v>
                </c:pt>
              </c:numCache>
            </c:numRef>
          </c:cat>
          <c:val>
            <c:numRef>
              <c:f>'ตะกอน- P.5'!$P$5:$P$19</c:f>
              <c:numCache>
                <c:ptCount val="15"/>
                <c:pt idx="0">
                  <c:v>22930.740966910602</c:v>
                </c:pt>
                <c:pt idx="1">
                  <c:v>22930.740966910602</c:v>
                </c:pt>
                <c:pt idx="2">
                  <c:v>22930.740966910602</c:v>
                </c:pt>
                <c:pt idx="3">
                  <c:v>22930.740966910602</c:v>
                </c:pt>
                <c:pt idx="4">
                  <c:v>22930.740966910602</c:v>
                </c:pt>
                <c:pt idx="5">
                  <c:v>22930.740966910602</c:v>
                </c:pt>
                <c:pt idx="6">
                  <c:v>22930.740966910602</c:v>
                </c:pt>
                <c:pt idx="7">
                  <c:v>22930.740966910602</c:v>
                </c:pt>
                <c:pt idx="8">
                  <c:v>22930.740966910602</c:v>
                </c:pt>
                <c:pt idx="9">
                  <c:v>22930.740966910602</c:v>
                </c:pt>
                <c:pt idx="10">
                  <c:v>22930.740966910602</c:v>
                </c:pt>
                <c:pt idx="11">
                  <c:v>22930.740966910602</c:v>
                </c:pt>
                <c:pt idx="12">
                  <c:v>22930.740966910602</c:v>
                </c:pt>
                <c:pt idx="13">
                  <c:v>22930.740966910602</c:v>
                </c:pt>
                <c:pt idx="14">
                  <c:v>22930.740966910602</c:v>
                </c:pt>
              </c:numCache>
            </c:numRef>
          </c:val>
          <c:smooth val="0"/>
        </c:ser>
        <c:axId val="536564"/>
        <c:axId val="4829077"/>
      </c:lineChart>
      <c:catAx>
        <c:axId val="536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4829077"/>
        <c:crosses val="autoZero"/>
        <c:auto val="1"/>
        <c:lblOffset val="100"/>
        <c:tickLblSkip val="1"/>
        <c:noMultiLvlLbl val="0"/>
      </c:catAx>
      <c:valAx>
        <c:axId val="4829077"/>
        <c:scaling>
          <c:orientation val="minMax"/>
          <c:max val="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536564"/>
        <c:crossesAt val="1"/>
        <c:crossBetween val="between"/>
        <c:dispUnits/>
        <c:majorUnit val="10000"/>
        <c:minorUnit val="1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025"/>
          <c:y val="0.931"/>
          <c:w val="0.3007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24"/>
  <sheetViews>
    <sheetView zoomScale="85" zoomScaleNormal="85" zoomScalePageLayoutView="0" workbookViewId="0" topLeftCell="A13">
      <selection activeCell="B20" sqref="B20:M20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0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0" t="s">
        <v>22</v>
      </c>
      <c r="M2" s="30"/>
      <c r="N2" s="30"/>
    </row>
    <row r="3" spans="1:16" ht="21">
      <c r="A3" s="31" t="s">
        <v>1</v>
      </c>
      <c r="B3" s="28" t="s">
        <v>2</v>
      </c>
      <c r="C3" s="28" t="s">
        <v>3</v>
      </c>
      <c r="D3" s="28" t="s">
        <v>4</v>
      </c>
      <c r="E3" s="28" t="s">
        <v>5</v>
      </c>
      <c r="F3" s="28" t="s">
        <v>6</v>
      </c>
      <c r="G3" s="28" t="s">
        <v>7</v>
      </c>
      <c r="H3" s="28" t="s">
        <v>8</v>
      </c>
      <c r="I3" s="28" t="s">
        <v>9</v>
      </c>
      <c r="J3" s="28" t="s">
        <v>10</v>
      </c>
      <c r="K3" s="28" t="s">
        <v>11</v>
      </c>
      <c r="L3" s="28" t="s">
        <v>12</v>
      </c>
      <c r="M3" s="28" t="s">
        <v>13</v>
      </c>
      <c r="N3" s="7" t="s">
        <v>17</v>
      </c>
      <c r="P3" s="18" t="s">
        <v>19</v>
      </c>
    </row>
    <row r="4" spans="1:16" ht="21">
      <c r="A4" s="3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8" t="s">
        <v>18</v>
      </c>
      <c r="P4" s="18" t="s">
        <v>20</v>
      </c>
    </row>
    <row r="5" spans="1:16" ht="21">
      <c r="A5" s="9">
        <v>2550</v>
      </c>
      <c r="B5" s="15">
        <v>283.85</v>
      </c>
      <c r="C5" s="15">
        <v>14094.02</v>
      </c>
      <c r="D5" s="15">
        <v>1978.08</v>
      </c>
      <c r="E5" s="15">
        <v>1751.18</v>
      </c>
      <c r="F5" s="15">
        <v>4370.7</v>
      </c>
      <c r="G5" s="15">
        <v>5939</v>
      </c>
      <c r="H5" s="15">
        <v>4286.43</v>
      </c>
      <c r="I5" s="15">
        <v>1225.08</v>
      </c>
      <c r="J5" s="15">
        <v>207.44</v>
      </c>
      <c r="K5" s="15">
        <v>212.9</v>
      </c>
      <c r="L5" s="15">
        <v>211.79</v>
      </c>
      <c r="M5" s="15">
        <v>18.08</v>
      </c>
      <c r="N5" s="12">
        <v>29362.42</v>
      </c>
      <c r="P5" s="19">
        <f>N23</f>
        <v>22930.740966910602</v>
      </c>
    </row>
    <row r="6" spans="1:16" ht="21">
      <c r="A6" s="10">
        <v>2551</v>
      </c>
      <c r="B6" s="16">
        <v>177.3</v>
      </c>
      <c r="C6" s="16">
        <v>418.53</v>
      </c>
      <c r="D6" s="16">
        <v>325.5</v>
      </c>
      <c r="E6" s="16">
        <v>443.31</v>
      </c>
      <c r="F6" s="16">
        <v>1790.1</v>
      </c>
      <c r="G6" s="16">
        <v>2384.03</v>
      </c>
      <c r="H6" s="16">
        <v>3005.47</v>
      </c>
      <c r="I6" s="16">
        <v>2018.15</v>
      </c>
      <c r="J6" s="16">
        <v>206.45</v>
      </c>
      <c r="K6" s="16">
        <v>140.52</v>
      </c>
      <c r="L6" s="16">
        <v>369.87</v>
      </c>
      <c r="M6" s="16">
        <v>136.98</v>
      </c>
      <c r="N6" s="13">
        <v>14595.76</v>
      </c>
      <c r="P6" s="19">
        <f aca="true" t="shared" si="0" ref="P6:P11">P5</f>
        <v>22930.740966910602</v>
      </c>
    </row>
    <row r="7" spans="1:16" ht="21">
      <c r="A7" s="10">
        <v>2552</v>
      </c>
      <c r="B7" s="16">
        <v>100.74</v>
      </c>
      <c r="C7" s="16">
        <v>968.3</v>
      </c>
      <c r="D7" s="16">
        <v>1967.44</v>
      </c>
      <c r="E7" s="16">
        <v>1177.63</v>
      </c>
      <c r="F7" s="16">
        <v>1030.59</v>
      </c>
      <c r="G7" s="16">
        <v>1649.87</v>
      </c>
      <c r="H7" s="16">
        <v>1366.84</v>
      </c>
      <c r="I7" s="16">
        <v>608.19</v>
      </c>
      <c r="J7" s="16">
        <v>192.51</v>
      </c>
      <c r="K7" s="16">
        <v>292.35</v>
      </c>
      <c r="L7" s="16">
        <v>244.89</v>
      </c>
      <c r="M7" s="16">
        <v>186.17</v>
      </c>
      <c r="N7" s="13">
        <v>13658.66</v>
      </c>
      <c r="P7" s="19">
        <f t="shared" si="0"/>
        <v>22930.740966910602</v>
      </c>
    </row>
    <row r="8" spans="1:16" ht="21">
      <c r="A8" s="10">
        <v>2553</v>
      </c>
      <c r="B8" s="16">
        <v>37.07</v>
      </c>
      <c r="C8" s="16">
        <v>46</v>
      </c>
      <c r="D8" s="16">
        <v>51.55</v>
      </c>
      <c r="E8" s="16">
        <v>352.3</v>
      </c>
      <c r="F8" s="16">
        <v>11402.69</v>
      </c>
      <c r="G8" s="16">
        <v>11754.4</v>
      </c>
      <c r="H8" s="16">
        <v>4804.32</v>
      </c>
      <c r="I8" s="16">
        <v>815.41</v>
      </c>
      <c r="J8" s="16">
        <v>131.23</v>
      </c>
      <c r="K8" s="16">
        <v>25.14</v>
      </c>
      <c r="L8" s="16">
        <v>22.58</v>
      </c>
      <c r="M8" s="16">
        <v>217.2</v>
      </c>
      <c r="N8" s="13">
        <v>311.82</v>
      </c>
      <c r="P8" s="19">
        <f t="shared" si="0"/>
        <v>22930.740966910602</v>
      </c>
    </row>
    <row r="9" spans="1:16" ht="21">
      <c r="A9" s="10">
        <v>2554</v>
      </c>
      <c r="B9" s="16">
        <v>1071.78</v>
      </c>
      <c r="C9" s="16">
        <v>4378.93</v>
      </c>
      <c r="D9" s="16">
        <v>4819.16</v>
      </c>
      <c r="E9" s="16">
        <v>2842.47</v>
      </c>
      <c r="F9" s="16">
        <v>35897.34</v>
      </c>
      <c r="G9" s="16">
        <v>26653.51</v>
      </c>
      <c r="H9" s="16">
        <v>14237.08</v>
      </c>
      <c r="I9" s="16">
        <v>1458.02</v>
      </c>
      <c r="J9" s="16">
        <v>376.18</v>
      </c>
      <c r="K9" s="16">
        <v>575.12</v>
      </c>
      <c r="L9" s="16">
        <v>450.43</v>
      </c>
      <c r="M9" s="16">
        <v>510.15</v>
      </c>
      <c r="N9" s="13">
        <v>14748.66</v>
      </c>
      <c r="P9" s="19">
        <f t="shared" si="0"/>
        <v>22930.740966910602</v>
      </c>
    </row>
    <row r="10" spans="1:16" ht="21">
      <c r="A10" s="10">
        <v>2555</v>
      </c>
      <c r="B10" s="16">
        <v>1260.5</v>
      </c>
      <c r="C10" s="16">
        <v>6072.66</v>
      </c>
      <c r="D10" s="16">
        <v>459.37</v>
      </c>
      <c r="E10" s="16">
        <v>1929.67</v>
      </c>
      <c r="F10" s="16">
        <v>4232.99</v>
      </c>
      <c r="G10" s="16">
        <v>12319.38</v>
      </c>
      <c r="H10" s="16">
        <v>2098.44</v>
      </c>
      <c r="I10" s="16">
        <v>553.98</v>
      </c>
      <c r="J10" s="16">
        <v>128.47</v>
      </c>
      <c r="K10" s="16">
        <v>132.23</v>
      </c>
      <c r="L10" s="16">
        <v>120.42</v>
      </c>
      <c r="M10" s="16">
        <v>54.32</v>
      </c>
      <c r="N10" s="13">
        <f>SUM(B10:M10)</f>
        <v>29362.429999999997</v>
      </c>
      <c r="P10" s="19">
        <f t="shared" si="0"/>
        <v>22930.740966910602</v>
      </c>
    </row>
    <row r="11" spans="1:16" ht="21">
      <c r="A11" s="10">
        <v>2556</v>
      </c>
      <c r="B11" s="16">
        <v>13.76</v>
      </c>
      <c r="C11" s="16">
        <v>68.72</v>
      </c>
      <c r="D11" s="16">
        <v>52.1</v>
      </c>
      <c r="E11" s="16">
        <v>785.42</v>
      </c>
      <c r="F11" s="16">
        <v>2502.75</v>
      </c>
      <c r="G11" s="16">
        <v>4652.26</v>
      </c>
      <c r="H11" s="16">
        <v>4241.12</v>
      </c>
      <c r="I11" s="16">
        <v>1621.06</v>
      </c>
      <c r="J11" s="16">
        <v>197.34</v>
      </c>
      <c r="K11" s="16">
        <v>194.85</v>
      </c>
      <c r="L11" s="16">
        <v>248.11</v>
      </c>
      <c r="M11" s="16">
        <v>18.27</v>
      </c>
      <c r="N11" s="13">
        <f>SUM(B11:M11)</f>
        <v>14595.760000000002</v>
      </c>
      <c r="P11" s="19">
        <f t="shared" si="0"/>
        <v>22930.740966910602</v>
      </c>
    </row>
    <row r="12" spans="1:16" ht="21">
      <c r="A12" s="10">
        <v>2557</v>
      </c>
      <c r="B12" s="16">
        <v>144.86</v>
      </c>
      <c r="C12" s="16">
        <v>487.47</v>
      </c>
      <c r="D12" s="16">
        <v>649.73</v>
      </c>
      <c r="E12" s="16">
        <v>1086.06</v>
      </c>
      <c r="F12" s="16">
        <v>2691.08</v>
      </c>
      <c r="G12" s="16">
        <v>5846.32</v>
      </c>
      <c r="H12" s="16">
        <v>1359.2</v>
      </c>
      <c r="I12" s="16">
        <v>836.34</v>
      </c>
      <c r="J12" s="16">
        <v>106.16</v>
      </c>
      <c r="K12" s="16">
        <v>304.47</v>
      </c>
      <c r="L12" s="16">
        <v>15.66</v>
      </c>
      <c r="M12" s="16">
        <v>131.31</v>
      </c>
      <c r="N12" s="13">
        <f aca="true" t="shared" si="1" ref="N12:N18">SUM(B12:M12)</f>
        <v>13658.66</v>
      </c>
      <c r="P12" s="19">
        <f>P11</f>
        <v>22930.740966910602</v>
      </c>
    </row>
    <row r="13" spans="1:16" ht="21">
      <c r="A13" s="10">
        <v>2558</v>
      </c>
      <c r="B13" s="16">
        <v>29.65</v>
      </c>
      <c r="C13" s="16">
        <v>31.14</v>
      </c>
      <c r="D13" s="16">
        <v>24.54</v>
      </c>
      <c r="E13" s="16">
        <v>31.32</v>
      </c>
      <c r="F13" s="16">
        <v>34.66</v>
      </c>
      <c r="G13" s="16">
        <v>32.36</v>
      </c>
      <c r="H13" s="16">
        <v>32.28</v>
      </c>
      <c r="I13" s="16">
        <v>30.79</v>
      </c>
      <c r="J13" s="16">
        <v>20.57</v>
      </c>
      <c r="K13" s="16">
        <v>14.45</v>
      </c>
      <c r="L13" s="16">
        <v>14.9</v>
      </c>
      <c r="M13" s="16">
        <v>15.16</v>
      </c>
      <c r="N13" s="13">
        <f t="shared" si="1"/>
        <v>311.82</v>
      </c>
      <c r="P13" s="19">
        <f aca="true" t="shared" si="2" ref="P13:P19">P12</f>
        <v>22930.740966910602</v>
      </c>
    </row>
    <row r="14" spans="1:16" ht="21">
      <c r="A14" s="10">
        <v>2559</v>
      </c>
      <c r="B14" s="16">
        <v>0.27</v>
      </c>
      <c r="C14" s="16">
        <v>1.96</v>
      </c>
      <c r="D14" s="16">
        <v>268.14</v>
      </c>
      <c r="E14" s="16">
        <v>760.95</v>
      </c>
      <c r="F14" s="16">
        <v>1400.55</v>
      </c>
      <c r="G14" s="16">
        <v>7421.1</v>
      </c>
      <c r="H14" s="16">
        <v>3708.77</v>
      </c>
      <c r="I14" s="16">
        <v>747.35</v>
      </c>
      <c r="J14" s="16">
        <v>115.38</v>
      </c>
      <c r="K14" s="16">
        <v>256.51</v>
      </c>
      <c r="L14" s="16">
        <v>66.78</v>
      </c>
      <c r="M14" s="16">
        <v>0.9</v>
      </c>
      <c r="N14" s="13">
        <f t="shared" si="1"/>
        <v>14748.660000000002</v>
      </c>
      <c r="P14" s="19">
        <f t="shared" si="2"/>
        <v>22930.740966910602</v>
      </c>
    </row>
    <row r="15" spans="1:16" ht="21">
      <c r="A15" s="10">
        <v>2560</v>
      </c>
      <c r="B15" s="16">
        <v>133.43</v>
      </c>
      <c r="C15" s="16">
        <v>2592.65</v>
      </c>
      <c r="D15" s="16">
        <v>718.17</v>
      </c>
      <c r="E15" s="16">
        <v>193.22</v>
      </c>
      <c r="F15" s="16">
        <v>3985.62</v>
      </c>
      <c r="G15" s="16">
        <v>3162.74</v>
      </c>
      <c r="H15" s="16">
        <v>6047.53</v>
      </c>
      <c r="I15" s="16">
        <v>725.25</v>
      </c>
      <c r="J15" s="16">
        <v>322.26</v>
      </c>
      <c r="K15" s="16">
        <v>41.12</v>
      </c>
      <c r="L15" s="16">
        <v>50.07</v>
      </c>
      <c r="M15" s="16">
        <v>51.85</v>
      </c>
      <c r="N15" s="13">
        <f t="shared" si="1"/>
        <v>18023.909999999996</v>
      </c>
      <c r="P15" s="19">
        <f t="shared" si="2"/>
        <v>22930.740966910602</v>
      </c>
    </row>
    <row r="16" spans="1:16" ht="21">
      <c r="A16" s="10">
        <v>2561</v>
      </c>
      <c r="B16" s="16">
        <v>374.43</v>
      </c>
      <c r="C16" s="16">
        <v>3299.24</v>
      </c>
      <c r="D16" s="16">
        <v>2096.23</v>
      </c>
      <c r="E16" s="16">
        <v>6702.27</v>
      </c>
      <c r="F16" s="16">
        <v>4936.01</v>
      </c>
      <c r="G16" s="16">
        <v>1907.26</v>
      </c>
      <c r="H16" s="16">
        <v>11960.77</v>
      </c>
      <c r="I16" s="16">
        <v>1128.62</v>
      </c>
      <c r="J16" s="16">
        <v>265.85</v>
      </c>
      <c r="K16" s="16">
        <v>460.55</v>
      </c>
      <c r="L16" s="16">
        <v>184.68</v>
      </c>
      <c r="M16" s="16">
        <v>80.53</v>
      </c>
      <c r="N16" s="13">
        <f t="shared" si="1"/>
        <v>33396.439999999995</v>
      </c>
      <c r="P16" s="19">
        <f t="shared" si="2"/>
        <v>22930.740966910602</v>
      </c>
    </row>
    <row r="17" spans="1:16" ht="21">
      <c r="A17" s="10">
        <v>2562</v>
      </c>
      <c r="B17" s="16">
        <v>93.5</v>
      </c>
      <c r="C17" s="16">
        <v>434.3</v>
      </c>
      <c r="D17" s="16">
        <v>197.2</v>
      </c>
      <c r="E17" s="16">
        <v>204.1</v>
      </c>
      <c r="F17" s="16">
        <v>2629.9</v>
      </c>
      <c r="G17" s="16">
        <v>2972.2</v>
      </c>
      <c r="H17" s="16">
        <v>1180</v>
      </c>
      <c r="I17" s="16">
        <v>1085.7</v>
      </c>
      <c r="J17" s="16">
        <v>226.1</v>
      </c>
      <c r="K17" s="16">
        <v>53.9</v>
      </c>
      <c r="L17" s="16">
        <v>0.5</v>
      </c>
      <c r="M17" s="16">
        <v>1.3</v>
      </c>
      <c r="N17" s="13">
        <f t="shared" si="1"/>
        <v>9078.699999999999</v>
      </c>
      <c r="P17" s="19">
        <f t="shared" si="2"/>
        <v>22930.740966910602</v>
      </c>
    </row>
    <row r="18" spans="1:16" ht="21">
      <c r="A18" s="22">
        <v>2563</v>
      </c>
      <c r="B18" s="16">
        <v>4.5</v>
      </c>
      <c r="C18" s="16">
        <v>4</v>
      </c>
      <c r="D18" s="16">
        <v>29.7</v>
      </c>
      <c r="E18" s="16">
        <v>1892.8</v>
      </c>
      <c r="F18" s="16">
        <v>4997.6</v>
      </c>
      <c r="G18" s="16">
        <v>3747.8</v>
      </c>
      <c r="H18" s="16">
        <v>2858.7</v>
      </c>
      <c r="I18" s="16">
        <v>1338.6</v>
      </c>
      <c r="J18" s="16">
        <v>13.7</v>
      </c>
      <c r="K18" s="16">
        <v>3.2</v>
      </c>
      <c r="L18" s="16">
        <v>42.9</v>
      </c>
      <c r="M18" s="16">
        <v>8.6</v>
      </c>
      <c r="N18" s="13">
        <f t="shared" si="1"/>
        <v>14942.100000000004</v>
      </c>
      <c r="P18" s="19">
        <f t="shared" si="2"/>
        <v>22930.740966910602</v>
      </c>
    </row>
    <row r="19" spans="1:16" ht="21">
      <c r="A19" s="22">
        <v>2564</v>
      </c>
      <c r="B19" s="23">
        <v>65.73831614146546</v>
      </c>
      <c r="C19" s="23">
        <v>45.765915803257926</v>
      </c>
      <c r="D19" s="23">
        <v>22.078611979239096</v>
      </c>
      <c r="E19" s="23">
        <v>3055.057156522506</v>
      </c>
      <c r="F19" s="23">
        <v>3206.7741512181537</v>
      </c>
      <c r="G19" s="23">
        <v>4761.343778892304</v>
      </c>
      <c r="H19" s="23">
        <v>2852.261029889119</v>
      </c>
      <c r="I19" s="23">
        <v>2650.5077450480726</v>
      </c>
      <c r="J19" s="23">
        <v>190.41837196748844</v>
      </c>
      <c r="K19" s="23">
        <v>61.39595019787194</v>
      </c>
      <c r="L19" s="23">
        <v>120.80795158241234</v>
      </c>
      <c r="M19" s="23">
        <v>100.14552441721268</v>
      </c>
      <c r="N19" s="24">
        <f>SUM(B19:M19)</f>
        <v>17132.294503659105</v>
      </c>
      <c r="P19" s="19">
        <f t="shared" si="2"/>
        <v>22930.740966910602</v>
      </c>
    </row>
    <row r="20" spans="1:16" ht="21">
      <c r="A20" s="25">
        <v>2565</v>
      </c>
      <c r="B20" s="26">
        <v>978.4345996513554</v>
      </c>
      <c r="C20" s="26">
        <v>5995.208894117235</v>
      </c>
      <c r="D20" s="26">
        <v>1976.3512475616228</v>
      </c>
      <c r="E20" s="26">
        <v>2540.9984818595567</v>
      </c>
      <c r="F20" s="26">
        <v>6628.81906837934</v>
      </c>
      <c r="G20" s="26">
        <v>11480.076918792629</v>
      </c>
      <c r="H20" s="26">
        <v>6093.205435821456</v>
      </c>
      <c r="I20" s="26">
        <v>114.58939294135578</v>
      </c>
      <c r="J20" s="26">
        <v>86.31860935258418</v>
      </c>
      <c r="K20" s="26">
        <v>56.82513308921395</v>
      </c>
      <c r="L20" s="26">
        <v>56.76107896853701</v>
      </c>
      <c r="M20" s="26">
        <v>64.29737434311036</v>
      </c>
      <c r="N20" s="27">
        <f>SUM(B20:M20)</f>
        <v>36071.88623487801</v>
      </c>
      <c r="P20" s="19"/>
    </row>
    <row r="21" spans="1:16" ht="21">
      <c r="A21" s="10">
        <v>2566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3"/>
      <c r="P21" s="19"/>
    </row>
    <row r="22" spans="1:14" ht="21">
      <c r="A22" s="11" t="s">
        <v>16</v>
      </c>
      <c r="B22" s="17">
        <f>MAX(B5:B19)</f>
        <v>1260.5</v>
      </c>
      <c r="C22" s="17">
        <f aca="true" t="shared" si="3" ref="C22:M22">MAX(C5:C19)</f>
        <v>14094.02</v>
      </c>
      <c r="D22" s="17">
        <f t="shared" si="3"/>
        <v>4819.16</v>
      </c>
      <c r="E22" s="17">
        <f t="shared" si="3"/>
        <v>6702.27</v>
      </c>
      <c r="F22" s="17">
        <f t="shared" si="3"/>
        <v>35897.34</v>
      </c>
      <c r="G22" s="17">
        <f t="shared" si="3"/>
        <v>26653.51</v>
      </c>
      <c r="H22" s="17">
        <f t="shared" si="3"/>
        <v>14237.08</v>
      </c>
      <c r="I22" s="17">
        <f t="shared" si="3"/>
        <v>2650.5077450480726</v>
      </c>
      <c r="J22" s="17">
        <f t="shared" si="3"/>
        <v>376.18</v>
      </c>
      <c r="K22" s="17">
        <f t="shared" si="3"/>
        <v>575.12</v>
      </c>
      <c r="L22" s="17">
        <f t="shared" si="3"/>
        <v>450.43</v>
      </c>
      <c r="M22" s="17">
        <f t="shared" si="3"/>
        <v>510.15</v>
      </c>
      <c r="N22" s="21">
        <f>MAX(N5:N19)</f>
        <v>33396.439999999995</v>
      </c>
    </row>
    <row r="23" spans="1:14" ht="21">
      <c r="A23" s="11" t="s">
        <v>14</v>
      </c>
      <c r="B23" s="17">
        <f>AVERAGE(B5:B19)</f>
        <v>252.758554409431</v>
      </c>
      <c r="C23" s="17">
        <f aca="true" t="shared" si="4" ref="C23:M23">AVERAGE(C5:C19)</f>
        <v>2196.2457277202175</v>
      </c>
      <c r="D23" s="17">
        <f t="shared" si="4"/>
        <v>910.599240798616</v>
      </c>
      <c r="E23" s="17">
        <f t="shared" si="4"/>
        <v>1547.183810434834</v>
      </c>
      <c r="F23" s="17">
        <f t="shared" si="4"/>
        <v>5673.956943414543</v>
      </c>
      <c r="G23" s="17">
        <f t="shared" si="4"/>
        <v>6346.90491859282</v>
      </c>
      <c r="H23" s="17">
        <f t="shared" si="4"/>
        <v>4269.2807353259395</v>
      </c>
      <c r="I23" s="17">
        <f t="shared" si="4"/>
        <v>1122.8698496698717</v>
      </c>
      <c r="J23" s="17">
        <f t="shared" si="4"/>
        <v>180.00389146449922</v>
      </c>
      <c r="K23" s="17">
        <f t="shared" si="4"/>
        <v>184.58039667985813</v>
      </c>
      <c r="L23" s="17">
        <f t="shared" si="4"/>
        <v>144.2925301054942</v>
      </c>
      <c r="M23" s="17">
        <f t="shared" si="4"/>
        <v>102.06436829448083</v>
      </c>
      <c r="N23" s="14">
        <f>SUM(B23:M23)</f>
        <v>22930.740966910602</v>
      </c>
    </row>
    <row r="24" spans="1:14" ht="21">
      <c r="A24" s="11" t="s">
        <v>15</v>
      </c>
      <c r="B24" s="17">
        <f>MIN(B5:B19)</f>
        <v>0.27</v>
      </c>
      <c r="C24" s="17">
        <f aca="true" t="shared" si="5" ref="C24:M24">MIN(C5:C19)</f>
        <v>1.96</v>
      </c>
      <c r="D24" s="17">
        <f t="shared" si="5"/>
        <v>22.078611979239096</v>
      </c>
      <c r="E24" s="17">
        <f t="shared" si="5"/>
        <v>31.32</v>
      </c>
      <c r="F24" s="17">
        <f t="shared" si="5"/>
        <v>34.66</v>
      </c>
      <c r="G24" s="17">
        <f t="shared" si="5"/>
        <v>32.36</v>
      </c>
      <c r="H24" s="17">
        <f t="shared" si="5"/>
        <v>32.28</v>
      </c>
      <c r="I24" s="17">
        <f t="shared" si="5"/>
        <v>30.79</v>
      </c>
      <c r="J24" s="17">
        <f t="shared" si="5"/>
        <v>13.7</v>
      </c>
      <c r="K24" s="17">
        <f t="shared" si="5"/>
        <v>3.2</v>
      </c>
      <c r="L24" s="17">
        <f t="shared" si="5"/>
        <v>0.5</v>
      </c>
      <c r="M24" s="17">
        <f t="shared" si="5"/>
        <v>0.9</v>
      </c>
      <c r="N24" s="21">
        <f>MIN(N5:N19)</f>
        <v>311.82</v>
      </c>
    </row>
  </sheetData>
  <sheetProtection/>
  <mergeCells count="14">
    <mergeCell ref="E3:E4"/>
    <mergeCell ref="F3:F4"/>
    <mergeCell ref="G3:G4"/>
    <mergeCell ref="H3:H4"/>
    <mergeCell ref="A3:A4"/>
    <mergeCell ref="B3:B4"/>
    <mergeCell ref="C3:C4"/>
    <mergeCell ref="D3:D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2023-04-24T07:32:07Z</dcterms:modified>
  <cp:category/>
  <cp:version/>
  <cp:contentType/>
  <cp:contentStatus/>
</cp:coreProperties>
</file>