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5B4AE740-5839-4D0A-B147-CCF48F52405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1" i="1" l="1"/>
  <c r="J61" i="1"/>
  <c r="J60" i="1"/>
  <c r="K59" i="1"/>
  <c r="K58" i="1"/>
  <c r="K57" i="1"/>
  <c r="K56" i="1"/>
  <c r="K55" i="1"/>
  <c r="J54" i="1"/>
  <c r="J53" i="1"/>
  <c r="J52" i="1"/>
  <c r="J41" i="1"/>
  <c r="J40" i="1"/>
  <c r="J39" i="1"/>
  <c r="J38" i="1"/>
  <c r="J37" i="1"/>
  <c r="J36" i="1"/>
  <c r="K35" i="1"/>
  <c r="K34" i="1"/>
  <c r="J33" i="1"/>
  <c r="K32" i="1"/>
  <c r="J31" i="1"/>
  <c r="K30" i="1"/>
  <c r="K24" i="1"/>
  <c r="K23" i="1"/>
  <c r="K22" i="1"/>
  <c r="K21" i="1"/>
  <c r="K20" i="1"/>
  <c r="K19" i="1"/>
  <c r="K18" i="1"/>
  <c r="K17" i="1"/>
  <c r="J16" i="1"/>
  <c r="J15" i="1"/>
  <c r="J14" i="1"/>
  <c r="J13" i="1"/>
  <c r="J12" i="1"/>
  <c r="K11" i="1"/>
  <c r="I61" i="1"/>
  <c r="G61" i="1"/>
  <c r="I60" i="1"/>
  <c r="H59" i="1"/>
  <c r="H58" i="1"/>
  <c r="H57" i="1"/>
  <c r="H56" i="1"/>
  <c r="H55" i="1"/>
  <c r="H54" i="1"/>
  <c r="H53" i="1"/>
  <c r="N52" i="1"/>
  <c r="M52" i="1"/>
  <c r="H41" i="1"/>
  <c r="H40" i="1"/>
  <c r="N39" i="1"/>
  <c r="M39" i="1"/>
  <c r="H38" i="1"/>
  <c r="N37" i="1"/>
  <c r="M37" i="1"/>
  <c r="H36" i="1"/>
  <c r="M33" i="1"/>
  <c r="H35" i="1"/>
  <c r="H34" i="1"/>
  <c r="H32" i="1"/>
  <c r="H31" i="1"/>
  <c r="M29" i="1"/>
  <c r="M28" i="1"/>
  <c r="M27" i="1"/>
  <c r="M26" i="1"/>
  <c r="M25" i="1"/>
  <c r="H30" i="1"/>
  <c r="H24" i="1"/>
  <c r="N23" i="1"/>
  <c r="M23" i="1"/>
  <c r="H22" i="1"/>
  <c r="M20" i="1"/>
  <c r="N20" i="1" s="1"/>
  <c r="H19" i="1"/>
  <c r="N18" i="1"/>
  <c r="M18" i="1"/>
  <c r="M17" i="1"/>
  <c r="M16" i="1"/>
  <c r="M15" i="1"/>
  <c r="M14" i="1"/>
  <c r="M13" i="1"/>
  <c r="M12" i="1"/>
  <c r="M11" i="1"/>
  <c r="N10" i="1"/>
  <c r="H21" i="1" l="1"/>
  <c r="J33" i="2"/>
  <c r="J34" i="2"/>
  <c r="J35" i="2" l="1"/>
  <c r="J11" i="2"/>
  <c r="Q52" i="3"/>
  <c r="O2" i="3"/>
  <c r="C119" i="1"/>
</calcChain>
</file>

<file path=xl/sharedStrings.xml><?xml version="1.0" encoding="utf-8"?>
<sst xmlns="http://schemas.openxmlformats.org/spreadsheetml/2006/main" count="194" uniqueCount="98">
  <si>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</si>
  <si>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</si>
  <si>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</si>
  <si>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</si>
  <si>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</si>
  <si>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</si>
  <si>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</si>
  <si>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</si>
  <si>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</si>
  <si>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</si>
  <si>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</si>
  <si>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</si>
  <si>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</si>
  <si>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</si>
  <si>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</si>
  <si>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</si>
  <si>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</si>
  <si>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</si>
  <si>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</si>
  <si>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</si>
  <si>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</si>
  <si>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</si>
  <si>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</si>
  <si>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</si>
  <si>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</si>
  <si>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</si>
  <si>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</si>
  <si>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</si>
  <si>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</si>
  <si>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</si>
  <si>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</si>
  <si>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</si>
  <si>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</si>
  <si>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</si>
  <si>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</si>
  <si>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</si>
  <si>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</si>
  <si>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</si>
  <si>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</si>
  <si>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</si>
  <si>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</si>
  <si>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</si>
  <si>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</si>
  <si>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</si>
  <si>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</si>
  <si>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</si>
  <si>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</si>
  <si>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</si>
  <si>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</si>
  <si>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</si>
  <si>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</si>
  <si>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</si>
  <si>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</si>
  <si>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</si>
  <si>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</si>
  <si>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</si>
  <si>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</si>
  <si>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</si>
  <si>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</si>
  <si>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</si>
  <si>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</si>
  <si>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</si>
  <si>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</si>
  <si>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</si>
  <si>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</si>
  <si>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</si>
  <si>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</si>
  <si>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</si>
  <si>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</si>
  <si>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</si>
  <si>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</si>
  <si>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</si>
  <si>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</si>
  <si>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</si>
  <si>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</si>
  <si>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</si>
  <si>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</si>
  <si>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>0(R.1)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</si>
  <si>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</si>
  <si>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</si>
  <si>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</si>
  <si>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 xml:space="preserve">( แผ่นที่  2  )   </t>
  </si>
  <si>
    <t>คอบน(R2)</t>
  </si>
  <si>
    <t>0( คอล่าง )</t>
  </si>
  <si>
    <t>TP3</t>
  </si>
  <si>
    <t>TP4</t>
  </si>
  <si>
    <t>TP5</t>
  </si>
  <si>
    <t>พ.ศ.        2562</t>
  </si>
  <si>
    <t>แม่น้ำปิง</t>
  </si>
  <si>
    <t>P.67</t>
  </si>
  <si>
    <t>แม่แฝกเก่า</t>
  </si>
  <si>
    <t>สันทราย</t>
  </si>
  <si>
    <t>เชียงใหม่</t>
  </si>
  <si>
    <t>13.02-13.58</t>
  </si>
  <si>
    <t>TP6</t>
  </si>
  <si>
    <t>ผิวน้ำ 20</t>
  </si>
  <si>
    <t>100( คอล่าง )</t>
  </si>
  <si>
    <t>100(R.2)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</si>
</sst>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b/>
      <sz val="14"/>
      <color rgb="FF00B0F0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196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" fillId="0" borderId="10" xfId="2" applyNumberFormat="1" applyFont="1" applyBorder="1" applyAlignment="1">
      <alignment horizontal="center"/>
    </xf>
    <xf numFmtId="187" fontId="24" fillId="0" borderId="8" xfId="2" applyNumberFormat="1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/>
    </xf>
    <xf numFmtId="187" fontId="2" fillId="0" borderId="0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 applyBorder="1"/>
    <xf numFmtId="0" fontId="2" fillId="0" borderId="9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/>
    </xf>
    <xf numFmtId="187" fontId="26" fillId="0" borderId="8" xfId="1" applyNumberFormat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187" fontId="25" fillId="0" borderId="0" xfId="1" applyNumberFormat="1" applyFont="1" applyFill="1" applyBorder="1" applyAlignment="1">
      <alignment horizontal="center" vertical="center"/>
    </xf>
    <xf numFmtId="187" fontId="24" fillId="0" borderId="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87" fontId="12" fillId="0" borderId="0" xfId="1" applyNumberFormat="1" applyFont="1" applyFill="1"/>
    <xf numFmtId="0" fontId="2" fillId="0" borderId="0" xfId="2" applyFont="1" applyAlignment="1">
      <alignment horizontal="left"/>
    </xf>
    <xf numFmtId="187" fontId="2" fillId="0" borderId="0" xfId="1" applyNumberFormat="1" applyFont="1" applyFill="1" applyAlignment="1">
      <alignment horizontal="center"/>
    </xf>
    <xf numFmtId="0" fontId="2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3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32634AC2-08E3-41D3-99B9-30DCD062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opLeftCell="A73" zoomScale="118" zoomScaleNormal="118" workbookViewId="0">
      <selection activeCell="F55" sqref="F55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5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5" ht="16.5" customHeight="1" x14ac:dyDescent="0.5">
      <c r="A2" s="1" t="s">
        <v>2</v>
      </c>
      <c r="B2" s="1"/>
      <c r="C2" s="1"/>
      <c r="D2" s="1"/>
      <c r="E2" s="1"/>
    </row>
    <row r="3" spans="1:15" ht="19.5" customHeight="1" x14ac:dyDescent="0.35">
      <c r="F3" s="165"/>
      <c r="G3" s="165"/>
      <c r="H3" s="165"/>
    </row>
    <row r="4" spans="1:15" ht="26.25" customHeight="1" x14ac:dyDescent="0.7">
      <c r="A4" s="166" t="s">
        <v>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5" ht="24" customHeight="1" x14ac:dyDescent="0.55000000000000004">
      <c r="A5" s="4" t="s">
        <v>4</v>
      </c>
      <c r="B5" s="167" t="s">
        <v>88</v>
      </c>
      <c r="C5" s="167"/>
      <c r="D5" s="5" t="s">
        <v>5</v>
      </c>
      <c r="E5" s="167" t="s">
        <v>89</v>
      </c>
      <c r="F5" s="167"/>
      <c r="G5" s="5" t="s">
        <v>6</v>
      </c>
      <c r="H5" s="167" t="s">
        <v>91</v>
      </c>
      <c r="I5" s="167"/>
      <c r="J5" s="5" t="s">
        <v>7</v>
      </c>
      <c r="K5" s="167" t="s">
        <v>92</v>
      </c>
      <c r="L5" s="167"/>
      <c r="M5" s="4" t="s">
        <v>8</v>
      </c>
    </row>
    <row r="6" spans="1:15" ht="27" customHeight="1" x14ac:dyDescent="0.55000000000000004">
      <c r="A6" s="6" t="s">
        <v>9</v>
      </c>
      <c r="B6" s="175" t="s">
        <v>79</v>
      </c>
      <c r="C6" s="176"/>
      <c r="D6" s="176"/>
      <c r="E6" s="176"/>
      <c r="F6" s="176"/>
      <c r="G6" s="5" t="s">
        <v>10</v>
      </c>
      <c r="H6" s="177" t="s">
        <v>64</v>
      </c>
      <c r="I6" s="177"/>
      <c r="J6" s="177"/>
      <c r="K6" s="177"/>
      <c r="L6" s="177"/>
      <c r="M6" s="177"/>
    </row>
    <row r="7" spans="1:15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ht="21.75" x14ac:dyDescent="0.5">
      <c r="A8" s="168" t="s">
        <v>11</v>
      </c>
      <c r="B8" s="170" t="s">
        <v>12</v>
      </c>
      <c r="C8" s="170"/>
      <c r="D8" s="171" t="s">
        <v>13</v>
      </c>
      <c r="E8" s="172"/>
      <c r="F8" s="9" t="s">
        <v>14</v>
      </c>
      <c r="G8" s="170" t="s">
        <v>15</v>
      </c>
      <c r="H8" s="170"/>
      <c r="I8" s="170"/>
      <c r="J8" s="170" t="s">
        <v>16</v>
      </c>
      <c r="K8" s="170"/>
      <c r="L8" s="168" t="s">
        <v>17</v>
      </c>
      <c r="M8" s="168"/>
      <c r="N8" s="10"/>
    </row>
    <row r="9" spans="1:15" ht="21.75" x14ac:dyDescent="0.5">
      <c r="A9" s="169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69"/>
      <c r="M9" s="169"/>
    </row>
    <row r="10" spans="1:15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1.8819999999999999</v>
      </c>
      <c r="H10" s="14"/>
      <c r="I10" s="14"/>
      <c r="J10" s="14"/>
      <c r="K10" s="14"/>
      <c r="L10" s="14"/>
      <c r="M10" s="15">
        <v>326.20499999999998</v>
      </c>
      <c r="N10" s="161">
        <f>M10+G10</f>
        <v>328.08699999999999</v>
      </c>
    </row>
    <row r="11" spans="1:15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3.1619999999999999</v>
      </c>
      <c r="I11" s="17"/>
      <c r="J11" s="17"/>
      <c r="K11" s="17">
        <f>G10-H11</f>
        <v>-1.28</v>
      </c>
      <c r="L11" s="17"/>
      <c r="M11" s="17">
        <f>N10-H11</f>
        <v>324.92500000000001</v>
      </c>
      <c r="O11" s="18"/>
    </row>
    <row r="12" spans="1:15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2.891</v>
      </c>
      <c r="I12" s="17"/>
      <c r="J12" s="17">
        <f>H11-H12</f>
        <v>0.27099999999999991</v>
      </c>
      <c r="K12" s="17"/>
      <c r="L12" s="17"/>
      <c r="M12" s="17">
        <f>N10-H12</f>
        <v>325.19599999999997</v>
      </c>
    </row>
    <row r="13" spans="1:15" ht="17.100000000000001" customHeight="1" x14ac:dyDescent="0.35">
      <c r="A13" s="16"/>
      <c r="B13" s="16">
        <v>-30</v>
      </c>
      <c r="C13" s="16"/>
      <c r="D13" s="16"/>
      <c r="E13" s="16"/>
      <c r="F13" s="16"/>
      <c r="G13" s="17"/>
      <c r="H13" s="17">
        <v>2.605</v>
      </c>
      <c r="I13" s="17"/>
      <c r="J13" s="17">
        <f>H12-H13</f>
        <v>0.28600000000000003</v>
      </c>
      <c r="K13" s="17"/>
      <c r="L13" s="17"/>
      <c r="M13" s="17">
        <f>N10-H13</f>
        <v>325.48199999999997</v>
      </c>
    </row>
    <row r="14" spans="1:15" ht="17.100000000000001" customHeight="1" x14ac:dyDescent="0.35">
      <c r="A14" s="16"/>
      <c r="B14" s="16">
        <v>-20</v>
      </c>
      <c r="C14" s="16"/>
      <c r="D14" s="16"/>
      <c r="E14" s="16"/>
      <c r="F14" s="16"/>
      <c r="G14" s="17"/>
      <c r="H14" s="17">
        <v>2.3199999999999998</v>
      </c>
      <c r="I14" s="17"/>
      <c r="J14" s="17">
        <f>H13-H14</f>
        <v>0.28500000000000014</v>
      </c>
      <c r="K14" s="17"/>
      <c r="L14" s="17"/>
      <c r="M14" s="17">
        <f>N10-H14</f>
        <v>325.767</v>
      </c>
    </row>
    <row r="15" spans="1:15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2.0339999999999998</v>
      </c>
      <c r="I15" s="17"/>
      <c r="J15" s="17">
        <f>H14-H15</f>
        <v>0.28600000000000003</v>
      </c>
      <c r="K15" s="17"/>
      <c r="L15" s="17"/>
      <c r="M15" s="17">
        <f>N10-H15</f>
        <v>326.053</v>
      </c>
    </row>
    <row r="16" spans="1:15" ht="17.100000000000001" customHeight="1" x14ac:dyDescent="0.5">
      <c r="A16" s="153" t="s">
        <v>69</v>
      </c>
      <c r="B16" s="16"/>
      <c r="C16" s="16">
        <v>0</v>
      </c>
      <c r="D16" s="20"/>
      <c r="E16" s="20"/>
      <c r="F16" s="20"/>
      <c r="G16" s="17"/>
      <c r="H16" s="17">
        <v>1.738</v>
      </c>
      <c r="I16" s="17"/>
      <c r="J16" s="17">
        <f>H15-H16</f>
        <v>0.29599999999999982</v>
      </c>
      <c r="K16" s="17"/>
      <c r="L16" s="17"/>
      <c r="M16" s="154">
        <f>N10-H16</f>
        <v>326.34899999999999</v>
      </c>
    </row>
    <row r="17" spans="1:16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2.9830000000000001</v>
      </c>
      <c r="I17" s="17"/>
      <c r="J17" s="17"/>
      <c r="K17" s="17">
        <f>H16-H17</f>
        <v>-1.2450000000000001</v>
      </c>
      <c r="L17" s="17"/>
      <c r="M17" s="17">
        <f>N10-H17</f>
        <v>325.10399999999998</v>
      </c>
    </row>
    <row r="18" spans="1:16" ht="17.100000000000001" customHeight="1" x14ac:dyDescent="0.5">
      <c r="A18" s="19" t="s">
        <v>71</v>
      </c>
      <c r="B18" s="16"/>
      <c r="C18" s="16"/>
      <c r="D18" s="20"/>
      <c r="E18" s="20"/>
      <c r="F18" s="20"/>
      <c r="G18" s="17">
        <v>0.38300000000000001</v>
      </c>
      <c r="H18" s="17"/>
      <c r="I18" s="17">
        <v>3.798</v>
      </c>
      <c r="J18" s="17"/>
      <c r="K18" s="17">
        <f>H17-I18</f>
        <v>-0.81499999999999995</v>
      </c>
      <c r="L18" s="17"/>
      <c r="M18" s="17">
        <f>N10-I18</f>
        <v>324.28899999999999</v>
      </c>
      <c r="N18" s="161">
        <f>M18+G18</f>
        <v>324.67199999999997</v>
      </c>
    </row>
    <row r="19" spans="1:16" ht="17.100000000000001" customHeight="1" x14ac:dyDescent="0.5">
      <c r="A19" s="19"/>
      <c r="B19" s="16"/>
      <c r="C19" s="16">
        <v>5</v>
      </c>
      <c r="D19" s="20"/>
      <c r="E19" s="20"/>
      <c r="F19" s="20"/>
      <c r="G19" s="17"/>
      <c r="H19" s="17">
        <f>N18-M19</f>
        <v>1.9659999999999513</v>
      </c>
      <c r="I19" s="17"/>
      <c r="J19" s="17"/>
      <c r="K19" s="17">
        <f>G18-H19</f>
        <v>-1.5829999999999513</v>
      </c>
      <c r="L19" s="17"/>
      <c r="M19" s="17">
        <v>322.70600000000002</v>
      </c>
    </row>
    <row r="20" spans="1:16" ht="17.100000000000001" customHeight="1" x14ac:dyDescent="0.5">
      <c r="A20" s="19" t="s">
        <v>72</v>
      </c>
      <c r="B20" s="16"/>
      <c r="C20" s="16"/>
      <c r="D20" s="20"/>
      <c r="E20" s="20"/>
      <c r="F20" s="20"/>
      <c r="G20" s="17">
        <v>0.22</v>
      </c>
      <c r="H20" s="17"/>
      <c r="I20" s="17">
        <v>3.879</v>
      </c>
      <c r="J20" s="17"/>
      <c r="K20" s="17">
        <f>H19-I20</f>
        <v>-1.9130000000000487</v>
      </c>
      <c r="L20" s="17"/>
      <c r="M20" s="17">
        <f>N18-I20</f>
        <v>320.79299999999995</v>
      </c>
      <c r="N20" s="161">
        <f>M20+G20</f>
        <v>321.01299999999998</v>
      </c>
    </row>
    <row r="21" spans="1:16" ht="17.100000000000001" customHeight="1" x14ac:dyDescent="0.35">
      <c r="A21" s="16"/>
      <c r="B21" s="16"/>
      <c r="C21" s="16">
        <v>10</v>
      </c>
      <c r="D21" s="20"/>
      <c r="E21" s="20"/>
      <c r="F21" s="20"/>
      <c r="G21" s="17"/>
      <c r="H21" s="17">
        <f>N20-M21</f>
        <v>0.84600000000000364</v>
      </c>
      <c r="I21" s="17"/>
      <c r="J21" s="17"/>
      <c r="K21" s="17">
        <f>G20-H21</f>
        <v>-0.62600000000000366</v>
      </c>
      <c r="L21" s="17"/>
      <c r="M21" s="17">
        <v>320.16699999999997</v>
      </c>
    </row>
    <row r="22" spans="1:16" ht="17.100000000000001" customHeight="1" x14ac:dyDescent="0.35">
      <c r="A22" s="119"/>
      <c r="B22" s="16"/>
      <c r="C22" s="16">
        <v>15</v>
      </c>
      <c r="D22" s="20"/>
      <c r="E22" s="20"/>
      <c r="F22" s="20"/>
      <c r="G22" s="17"/>
      <c r="H22" s="17">
        <f>N20-M22</f>
        <v>3.5279999999999632</v>
      </c>
      <c r="I22" s="17"/>
      <c r="J22" s="17"/>
      <c r="K22" s="17">
        <f>H21-H22</f>
        <v>-2.6819999999999595</v>
      </c>
      <c r="L22" s="17"/>
      <c r="M22" s="17">
        <v>317.48500000000001</v>
      </c>
    </row>
    <row r="23" spans="1:16" ht="17.100000000000001" customHeight="1" x14ac:dyDescent="0.5">
      <c r="A23" s="19" t="s">
        <v>84</v>
      </c>
      <c r="B23" s="16"/>
      <c r="C23" s="16"/>
      <c r="D23" s="20"/>
      <c r="E23" s="20"/>
      <c r="F23" s="21"/>
      <c r="G23" s="17">
        <v>0.33800000000000002</v>
      </c>
      <c r="H23" s="17"/>
      <c r="I23" s="17">
        <v>3.98</v>
      </c>
      <c r="J23" s="17"/>
      <c r="K23" s="17">
        <f>H22-I23</f>
        <v>-0.45200000000003682</v>
      </c>
      <c r="L23" s="17"/>
      <c r="M23" s="17">
        <f>N20-I23</f>
        <v>317.03299999999996</v>
      </c>
      <c r="N23" s="161">
        <f>M23+G23</f>
        <v>317.37099999999998</v>
      </c>
    </row>
    <row r="24" spans="1:16" ht="17.100000000000001" customHeight="1" x14ac:dyDescent="0.35">
      <c r="A24" s="119" t="s">
        <v>61</v>
      </c>
      <c r="B24" s="16"/>
      <c r="C24" s="16">
        <v>20</v>
      </c>
      <c r="D24" s="20"/>
      <c r="E24" s="20"/>
      <c r="F24" s="21"/>
      <c r="G24" s="17"/>
      <c r="H24" s="17">
        <f>N23-M24</f>
        <v>2.3050000000000068</v>
      </c>
      <c r="I24" s="17"/>
      <c r="J24" s="17"/>
      <c r="K24" s="17">
        <f>G23-H24</f>
        <v>-1.9670000000000067</v>
      </c>
      <c r="L24" s="17"/>
      <c r="M24" s="158">
        <v>315.06599999999997</v>
      </c>
      <c r="O24" s="157"/>
      <c r="P24" s="35"/>
    </row>
    <row r="25" spans="1:16" ht="17.100000000000001" customHeight="1" x14ac:dyDescent="0.35">
      <c r="A25" s="16"/>
      <c r="B25" s="16"/>
      <c r="C25" s="16">
        <v>25</v>
      </c>
      <c r="D25" s="20"/>
      <c r="E25" s="20"/>
      <c r="F25" s="21">
        <v>1.65</v>
      </c>
      <c r="G25" s="17"/>
      <c r="H25" s="17"/>
      <c r="I25" s="17"/>
      <c r="J25" s="17"/>
      <c r="K25" s="17"/>
      <c r="L25" s="17"/>
      <c r="M25" s="17">
        <f>M24:N24-F25</f>
        <v>313.416</v>
      </c>
      <c r="O25" s="157"/>
      <c r="P25" s="35"/>
    </row>
    <row r="26" spans="1:16" ht="17.100000000000001" customHeight="1" x14ac:dyDescent="0.35">
      <c r="A26" s="16"/>
      <c r="B26" s="16"/>
      <c r="C26" s="16">
        <v>30</v>
      </c>
      <c r="D26" s="20"/>
      <c r="E26" s="20"/>
      <c r="F26" s="21">
        <v>1.65</v>
      </c>
      <c r="G26" s="17"/>
      <c r="H26" s="17"/>
      <c r="I26" s="17"/>
      <c r="J26" s="17"/>
      <c r="K26" s="17"/>
      <c r="L26" s="17"/>
      <c r="M26" s="17">
        <f>M24-F26</f>
        <v>313.416</v>
      </c>
      <c r="O26" s="157"/>
      <c r="P26" s="35"/>
    </row>
    <row r="27" spans="1:16" ht="17.100000000000001" customHeight="1" x14ac:dyDescent="0.35">
      <c r="A27" s="119"/>
      <c r="B27" s="16"/>
      <c r="C27" s="16">
        <v>35</v>
      </c>
      <c r="D27" s="20"/>
      <c r="E27" s="20"/>
      <c r="F27" s="21">
        <v>2.83</v>
      </c>
      <c r="G27" s="17"/>
      <c r="H27" s="17"/>
      <c r="I27" s="17"/>
      <c r="J27" s="17"/>
      <c r="K27" s="17"/>
      <c r="L27" s="17"/>
      <c r="M27" s="17">
        <f>M24-F27</f>
        <v>312.23599999999999</v>
      </c>
      <c r="O27" s="157"/>
      <c r="P27" s="35"/>
    </row>
    <row r="28" spans="1:16" ht="17.100000000000001" customHeight="1" x14ac:dyDescent="0.35">
      <c r="A28" s="16"/>
      <c r="B28" s="16"/>
      <c r="C28" s="16">
        <v>40</v>
      </c>
      <c r="D28" s="20"/>
      <c r="E28" s="20"/>
      <c r="F28" s="21">
        <v>2.8</v>
      </c>
      <c r="G28" s="17"/>
      <c r="H28" s="17"/>
      <c r="I28" s="17"/>
      <c r="J28" s="17"/>
      <c r="K28" s="17"/>
      <c r="L28" s="17"/>
      <c r="M28" s="17">
        <f>M24-F28</f>
        <v>312.26599999999996</v>
      </c>
      <c r="O28" s="157"/>
      <c r="P28" s="35"/>
    </row>
    <row r="29" spans="1:16" ht="17.100000000000001" customHeight="1" x14ac:dyDescent="0.35">
      <c r="A29" s="16"/>
      <c r="B29" s="16"/>
      <c r="C29" s="16">
        <v>45</v>
      </c>
      <c r="D29" s="20"/>
      <c r="E29" s="20"/>
      <c r="F29" s="21">
        <v>2.76</v>
      </c>
      <c r="G29" s="17"/>
      <c r="H29" s="17"/>
      <c r="I29" s="17"/>
      <c r="J29" s="17"/>
      <c r="K29" s="17"/>
      <c r="L29" s="17"/>
      <c r="M29" s="17">
        <f>M24-F29</f>
        <v>312.30599999999998</v>
      </c>
      <c r="O29" s="157"/>
      <c r="P29" s="35"/>
    </row>
    <row r="30" spans="1:16" ht="17.100000000000001" customHeight="1" x14ac:dyDescent="0.35">
      <c r="A30" s="22"/>
      <c r="B30" s="16"/>
      <c r="C30" s="16">
        <v>50</v>
      </c>
      <c r="D30" s="20"/>
      <c r="E30" s="20"/>
      <c r="F30" s="21"/>
      <c r="G30" s="17"/>
      <c r="H30" s="17">
        <f>N23-M30</f>
        <v>2.59699999999998</v>
      </c>
      <c r="I30" s="17"/>
      <c r="J30" s="17"/>
      <c r="K30" s="17">
        <f>H24-H30</f>
        <v>-0.29199999999997317</v>
      </c>
      <c r="L30" s="17"/>
      <c r="M30" s="17">
        <v>314.774</v>
      </c>
      <c r="O30" s="157"/>
      <c r="P30" s="35"/>
    </row>
    <row r="31" spans="1:16" ht="17.100000000000001" customHeight="1" x14ac:dyDescent="0.35">
      <c r="A31" s="16"/>
      <c r="B31" s="16"/>
      <c r="C31" s="16">
        <v>55</v>
      </c>
      <c r="D31" s="20"/>
      <c r="E31" s="20"/>
      <c r="F31" s="21"/>
      <c r="G31" s="17"/>
      <c r="H31" s="17">
        <f>N23-M31</f>
        <v>2.4499999999999886</v>
      </c>
      <c r="I31" s="17"/>
      <c r="J31" s="17">
        <f>H30-H31</f>
        <v>0.14699999999999136</v>
      </c>
      <c r="K31" s="17"/>
      <c r="L31" s="17"/>
      <c r="M31" s="17">
        <v>314.92099999999999</v>
      </c>
      <c r="O31" s="157"/>
      <c r="P31" s="35"/>
    </row>
    <row r="32" spans="1:16" ht="17.100000000000001" customHeight="1" x14ac:dyDescent="0.35">
      <c r="A32" s="16"/>
      <c r="B32" s="16"/>
      <c r="C32" s="16">
        <v>60</v>
      </c>
      <c r="D32" s="20"/>
      <c r="E32" s="20"/>
      <c r="F32" s="21"/>
      <c r="G32" s="17"/>
      <c r="H32" s="17">
        <f>N23-M32</f>
        <v>2.7389999999999759</v>
      </c>
      <c r="I32" s="17"/>
      <c r="J32" s="17"/>
      <c r="K32" s="17">
        <f>H31-H32</f>
        <v>-0.28899999999998727</v>
      </c>
      <c r="L32" s="17"/>
      <c r="M32" s="17">
        <v>314.63200000000001</v>
      </c>
      <c r="O32" s="157"/>
      <c r="P32" s="35"/>
    </row>
    <row r="33" spans="1:16" ht="17.100000000000001" customHeight="1" x14ac:dyDescent="0.35">
      <c r="A33" s="16"/>
      <c r="B33" s="16"/>
      <c r="C33" s="16">
        <v>65</v>
      </c>
      <c r="D33" s="20"/>
      <c r="E33" s="20"/>
      <c r="F33" s="21"/>
      <c r="G33" s="17"/>
      <c r="H33" s="17">
        <v>1.6719999999999999</v>
      </c>
      <c r="I33" s="17"/>
      <c r="J33" s="17">
        <f>H32-H33</f>
        <v>1.066999999999976</v>
      </c>
      <c r="K33" s="17"/>
      <c r="L33" s="17"/>
      <c r="M33" s="17">
        <f>N23-H33</f>
        <v>315.69899999999996</v>
      </c>
      <c r="O33" s="157"/>
      <c r="P33" s="35"/>
    </row>
    <row r="34" spans="1:16" ht="17.100000000000001" customHeight="1" x14ac:dyDescent="0.5">
      <c r="A34" s="16"/>
      <c r="B34" s="16"/>
      <c r="C34" s="16">
        <v>70</v>
      </c>
      <c r="D34" s="20"/>
      <c r="E34" s="20"/>
      <c r="F34" s="21"/>
      <c r="G34" s="17"/>
      <c r="H34" s="17">
        <f>N23-M34</f>
        <v>1.757000000000005</v>
      </c>
      <c r="I34" s="17"/>
      <c r="J34" s="17"/>
      <c r="K34" s="163">
        <f>H33-H34</f>
        <v>-8.5000000000005071E-2</v>
      </c>
      <c r="L34" s="17"/>
      <c r="M34" s="17">
        <v>315.61399999999998</v>
      </c>
      <c r="O34" s="35"/>
      <c r="P34" s="35"/>
    </row>
    <row r="35" spans="1:16" ht="17.100000000000001" customHeight="1" x14ac:dyDescent="0.5">
      <c r="A35" s="19"/>
      <c r="B35" s="16"/>
      <c r="C35" s="16">
        <v>75</v>
      </c>
      <c r="D35" s="20"/>
      <c r="E35" s="20"/>
      <c r="F35" s="21"/>
      <c r="G35" s="17"/>
      <c r="H35" s="17">
        <f>N23-M35</f>
        <v>1.9529999999999745</v>
      </c>
      <c r="I35" s="17"/>
      <c r="J35" s="17"/>
      <c r="K35" s="17">
        <f>H34-H35</f>
        <v>-0.19599999999996953</v>
      </c>
      <c r="L35" s="17"/>
      <c r="M35" s="17">
        <v>315.41800000000001</v>
      </c>
    </row>
    <row r="36" spans="1:16" ht="17.100000000000001" customHeight="1" x14ac:dyDescent="0.5">
      <c r="A36" s="19"/>
      <c r="B36" s="16"/>
      <c r="C36" s="16">
        <v>80</v>
      </c>
      <c r="D36" s="20"/>
      <c r="E36" s="20"/>
      <c r="F36" s="17"/>
      <c r="G36" s="17"/>
      <c r="H36" s="17">
        <f>N23-M36</f>
        <v>0.26900000000000546</v>
      </c>
      <c r="I36" s="17"/>
      <c r="J36" s="17">
        <f>H35-H36</f>
        <v>1.6839999999999691</v>
      </c>
      <c r="K36" s="17"/>
      <c r="L36" s="17"/>
      <c r="M36" s="17">
        <v>317.10199999999998</v>
      </c>
    </row>
    <row r="37" spans="1:16" ht="17.100000000000001" customHeight="1" x14ac:dyDescent="0.5">
      <c r="A37" s="19" t="s">
        <v>85</v>
      </c>
      <c r="B37" s="16"/>
      <c r="C37" s="16"/>
      <c r="D37" s="20"/>
      <c r="E37" s="20"/>
      <c r="F37" s="21"/>
      <c r="G37" s="17">
        <v>3.8239999999999998</v>
      </c>
      <c r="H37" s="17"/>
      <c r="I37" s="17">
        <v>0.25</v>
      </c>
      <c r="J37" s="17">
        <f>H36-I37</f>
        <v>1.9000000000005457E-2</v>
      </c>
      <c r="K37" s="17"/>
      <c r="L37" s="17"/>
      <c r="M37" s="17">
        <f>N23-I37</f>
        <v>317.12099999999998</v>
      </c>
      <c r="N37" s="161">
        <f>M37+G37</f>
        <v>320.94499999999999</v>
      </c>
    </row>
    <row r="38" spans="1:16" ht="17.100000000000001" customHeight="1" x14ac:dyDescent="0.5">
      <c r="A38" s="19"/>
      <c r="B38" s="16"/>
      <c r="C38" s="16">
        <v>85</v>
      </c>
      <c r="D38" s="20"/>
      <c r="E38" s="20"/>
      <c r="F38" s="21"/>
      <c r="G38" s="17"/>
      <c r="H38" s="17">
        <f>N37-M38</f>
        <v>1.8129999999999882</v>
      </c>
      <c r="I38" s="17"/>
      <c r="J38" s="17">
        <f>G37-H38</f>
        <v>2.0110000000000117</v>
      </c>
      <c r="K38" s="17"/>
      <c r="L38" s="17"/>
      <c r="M38" s="17">
        <v>319.13200000000001</v>
      </c>
    </row>
    <row r="39" spans="1:16" ht="17.100000000000001" customHeight="1" x14ac:dyDescent="0.5">
      <c r="A39" s="19" t="s">
        <v>86</v>
      </c>
      <c r="B39" s="16"/>
      <c r="C39" s="16"/>
      <c r="D39" s="20"/>
      <c r="E39" s="20"/>
      <c r="F39" s="21"/>
      <c r="G39" s="17">
        <v>3.7789999999999999</v>
      </c>
      <c r="H39" s="17"/>
      <c r="I39" s="17">
        <v>0.39</v>
      </c>
      <c r="J39" s="17">
        <f>H38-I39</f>
        <v>1.4229999999999881</v>
      </c>
      <c r="K39" s="17"/>
      <c r="L39" s="17"/>
      <c r="M39" s="17">
        <f>N37-I39</f>
        <v>320.55500000000001</v>
      </c>
      <c r="N39" s="161">
        <f>M39+G39</f>
        <v>324.334</v>
      </c>
    </row>
    <row r="40" spans="1:16" ht="17.100000000000001" customHeight="1" x14ac:dyDescent="0.5">
      <c r="A40" s="19"/>
      <c r="B40" s="16"/>
      <c r="C40" s="131">
        <v>90</v>
      </c>
      <c r="D40" s="20"/>
      <c r="E40" s="20"/>
      <c r="F40" s="21"/>
      <c r="G40" s="17"/>
      <c r="H40" s="17">
        <f>N39-M40</f>
        <v>1.910000000000025</v>
      </c>
      <c r="I40" s="17"/>
      <c r="J40" s="17">
        <f>G39-H40</f>
        <v>1.8689999999999749</v>
      </c>
      <c r="K40" s="17"/>
      <c r="L40" s="17"/>
      <c r="M40" s="17">
        <v>322.42399999999998</v>
      </c>
    </row>
    <row r="41" spans="1:16" ht="17.100000000000001" customHeight="1" x14ac:dyDescent="0.5">
      <c r="A41" s="19"/>
      <c r="B41" s="16"/>
      <c r="C41" s="16">
        <v>95</v>
      </c>
      <c r="D41" s="20"/>
      <c r="E41" s="20"/>
      <c r="F41" s="21"/>
      <c r="G41" s="17"/>
      <c r="H41" s="17">
        <f>N39-M41</f>
        <v>1.2730000000000246</v>
      </c>
      <c r="I41" s="17"/>
      <c r="J41" s="17">
        <f>H40-H41</f>
        <v>0.63700000000000045</v>
      </c>
      <c r="K41" s="17"/>
      <c r="L41" s="17"/>
      <c r="M41" s="17">
        <v>323.06099999999998</v>
      </c>
      <c r="O41" s="18"/>
    </row>
    <row r="42" spans="1:16" ht="33" customHeight="1" x14ac:dyDescent="0.5">
      <c r="A42" s="33"/>
      <c r="B42" s="32" t="s">
        <v>25</v>
      </c>
      <c r="C42" s="173" t="s">
        <v>80</v>
      </c>
      <c r="D42" s="173"/>
      <c r="E42" s="173"/>
      <c r="F42" s="34" t="s">
        <v>26</v>
      </c>
      <c r="G42" s="32"/>
      <c r="H42" s="32"/>
      <c r="I42" s="173"/>
      <c r="J42" s="173"/>
      <c r="K42" s="173"/>
      <c r="L42" s="173"/>
      <c r="M42" s="35"/>
    </row>
    <row r="43" spans="1:16" ht="22.5" customHeight="1" x14ac:dyDescent="0.5">
      <c r="A43" s="35"/>
      <c r="B43" s="32" t="s">
        <v>28</v>
      </c>
      <c r="C43" s="174">
        <v>23063</v>
      </c>
      <c r="D43" s="173"/>
      <c r="E43" s="173"/>
      <c r="F43" s="32"/>
      <c r="G43" s="32"/>
      <c r="H43" s="32" t="s">
        <v>28</v>
      </c>
      <c r="I43" s="173"/>
      <c r="J43" s="173"/>
      <c r="K43" s="173"/>
      <c r="L43" s="173"/>
      <c r="M43" s="35"/>
    </row>
    <row r="44" spans="1:16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6" ht="16.5" customHeight="1" x14ac:dyDescent="0.5">
      <c r="A45" s="1" t="s">
        <v>2</v>
      </c>
      <c r="B45" s="1"/>
      <c r="C45" s="1"/>
      <c r="D45" s="1"/>
      <c r="E45" s="1"/>
    </row>
    <row r="46" spans="1:16" ht="19.5" customHeight="1" x14ac:dyDescent="0.35">
      <c r="F46" s="165"/>
      <c r="G46" s="165"/>
      <c r="H46" s="165"/>
    </row>
    <row r="47" spans="1:16" ht="26.25" customHeight="1" x14ac:dyDescent="0.7">
      <c r="A47" s="166" t="s">
        <v>3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</row>
    <row r="48" spans="1:16" ht="24" customHeight="1" x14ac:dyDescent="0.55000000000000004">
      <c r="A48" s="4" t="s">
        <v>4</v>
      </c>
      <c r="B48" s="167" t="s">
        <v>88</v>
      </c>
      <c r="C48" s="167"/>
      <c r="D48" s="146" t="s">
        <v>5</v>
      </c>
      <c r="E48" s="167" t="s">
        <v>89</v>
      </c>
      <c r="F48" s="167"/>
      <c r="G48" s="146" t="s">
        <v>6</v>
      </c>
      <c r="H48" s="167" t="s">
        <v>91</v>
      </c>
      <c r="I48" s="167"/>
      <c r="J48" s="146" t="s">
        <v>7</v>
      </c>
      <c r="K48" s="167" t="s">
        <v>92</v>
      </c>
      <c r="L48" s="167"/>
      <c r="M48" s="4" t="s">
        <v>81</v>
      </c>
    </row>
    <row r="49" spans="1:16" ht="27" customHeight="1" x14ac:dyDescent="0.55000000000000004">
      <c r="A49" s="144" t="s">
        <v>9</v>
      </c>
      <c r="B49" s="175" t="s">
        <v>79</v>
      </c>
      <c r="C49" s="176"/>
      <c r="D49" s="176"/>
      <c r="E49" s="176"/>
      <c r="F49" s="176"/>
      <c r="G49" s="146" t="s">
        <v>10</v>
      </c>
      <c r="H49" s="177" t="s">
        <v>64</v>
      </c>
      <c r="I49" s="177"/>
      <c r="J49" s="177"/>
      <c r="K49" s="177"/>
      <c r="L49" s="177"/>
      <c r="M49" s="177"/>
    </row>
    <row r="50" spans="1:16" ht="21.75" x14ac:dyDescent="0.5">
      <c r="A50" s="168" t="s">
        <v>11</v>
      </c>
      <c r="B50" s="170" t="s">
        <v>12</v>
      </c>
      <c r="C50" s="170"/>
      <c r="D50" s="171" t="s">
        <v>13</v>
      </c>
      <c r="E50" s="172"/>
      <c r="F50" s="9" t="s">
        <v>14</v>
      </c>
      <c r="G50" s="170" t="s">
        <v>15</v>
      </c>
      <c r="H50" s="170"/>
      <c r="I50" s="170"/>
      <c r="J50" s="170" t="s">
        <v>16</v>
      </c>
      <c r="K50" s="170"/>
      <c r="L50" s="168" t="s">
        <v>17</v>
      </c>
      <c r="M50" s="168"/>
      <c r="N50" s="10"/>
    </row>
    <row r="51" spans="1:16" ht="21.75" x14ac:dyDescent="0.5">
      <c r="A51" s="169"/>
      <c r="B51" s="11" t="s">
        <v>18</v>
      </c>
      <c r="C51" s="11" t="s">
        <v>19</v>
      </c>
      <c r="D51" s="11" t="s">
        <v>18</v>
      </c>
      <c r="E51" s="11" t="s">
        <v>19</v>
      </c>
      <c r="F51" s="11" t="s">
        <v>20</v>
      </c>
      <c r="G51" s="11" t="s">
        <v>18</v>
      </c>
      <c r="H51" s="11" t="s">
        <v>21</v>
      </c>
      <c r="I51" s="11" t="s">
        <v>19</v>
      </c>
      <c r="J51" s="11" t="s">
        <v>22</v>
      </c>
      <c r="K51" s="11" t="s">
        <v>23</v>
      </c>
      <c r="L51" s="169"/>
      <c r="M51" s="169"/>
    </row>
    <row r="52" spans="1:16" ht="17.100000000000001" customHeight="1" x14ac:dyDescent="0.5">
      <c r="A52" s="19" t="s">
        <v>94</v>
      </c>
      <c r="B52" s="13"/>
      <c r="C52" s="13"/>
      <c r="D52" s="122"/>
      <c r="E52" s="122"/>
      <c r="F52" s="123"/>
      <c r="G52" s="14">
        <v>3.8639999999999999</v>
      </c>
      <c r="H52" s="14"/>
      <c r="I52" s="14">
        <v>0.42199999999999999</v>
      </c>
      <c r="J52" s="132">
        <f>H41-I52</f>
        <v>0.85100000000002463</v>
      </c>
      <c r="K52" s="14"/>
      <c r="L52" s="14"/>
      <c r="M52" s="17">
        <f>N39-I52</f>
        <v>323.91199999999998</v>
      </c>
      <c r="N52" s="161">
        <f>M52+G52</f>
        <v>327.77599999999995</v>
      </c>
      <c r="O52" s="18"/>
    </row>
    <row r="53" spans="1:16" ht="17.100000000000001" customHeight="1" x14ac:dyDescent="0.5">
      <c r="A53" s="19" t="s">
        <v>70</v>
      </c>
      <c r="B53" s="16"/>
      <c r="C53" s="16">
        <v>100</v>
      </c>
      <c r="D53" s="20"/>
      <c r="E53" s="20"/>
      <c r="F53" s="21"/>
      <c r="G53" s="17"/>
      <c r="H53" s="17">
        <f>N52-M53</f>
        <v>2.6019999999999754</v>
      </c>
      <c r="I53" s="17"/>
      <c r="J53" s="17">
        <f>G52-H53</f>
        <v>1.2620000000000244</v>
      </c>
      <c r="K53" s="17"/>
      <c r="L53" s="17"/>
      <c r="M53" s="14">
        <v>325.17399999999998</v>
      </c>
      <c r="O53" s="18"/>
    </row>
    <row r="54" spans="1:16" ht="17.100000000000001" customHeight="1" x14ac:dyDescent="0.5">
      <c r="A54" s="153" t="s">
        <v>82</v>
      </c>
      <c r="B54" s="27"/>
      <c r="C54" s="27">
        <v>100</v>
      </c>
      <c r="D54" s="28"/>
      <c r="E54" s="28"/>
      <c r="F54" s="29"/>
      <c r="G54" s="30"/>
      <c r="H54" s="30">
        <f>N52-M54</f>
        <v>1.5309999999999491</v>
      </c>
      <c r="I54" s="30"/>
      <c r="J54" s="30">
        <f>H53-H54</f>
        <v>1.0710000000000264</v>
      </c>
      <c r="K54" s="30"/>
      <c r="L54" s="30"/>
      <c r="M54" s="154">
        <v>326.245</v>
      </c>
      <c r="O54" s="18"/>
    </row>
    <row r="55" spans="1:16" ht="17.100000000000001" customHeight="1" x14ac:dyDescent="0.5">
      <c r="A55" s="19"/>
      <c r="B55" s="27"/>
      <c r="C55" s="27">
        <v>110</v>
      </c>
      <c r="D55" s="28"/>
      <c r="E55" s="28"/>
      <c r="F55" s="29"/>
      <c r="G55" s="30"/>
      <c r="H55" s="30">
        <f>N52-M55</f>
        <v>1.92999999999995</v>
      </c>
      <c r="I55" s="30"/>
      <c r="J55" s="30"/>
      <c r="K55" s="30">
        <f>H54-H55</f>
        <v>-0.39900000000000091</v>
      </c>
      <c r="L55" s="30"/>
      <c r="M55" s="17">
        <v>325.846</v>
      </c>
      <c r="O55" s="18"/>
    </row>
    <row r="56" spans="1:16" ht="17.100000000000001" customHeight="1" x14ac:dyDescent="0.5">
      <c r="A56" s="152"/>
      <c r="B56" s="27"/>
      <c r="C56" s="27">
        <v>120</v>
      </c>
      <c r="D56" s="28"/>
      <c r="E56" s="27"/>
      <c r="F56" s="27"/>
      <c r="G56" s="19"/>
      <c r="H56" s="30">
        <f>N52-M56</f>
        <v>2.2359999999999332</v>
      </c>
      <c r="I56" s="27"/>
      <c r="J56" s="30"/>
      <c r="K56" s="30">
        <f>H55-H56</f>
        <v>-0.30599999999998317</v>
      </c>
      <c r="L56" s="29"/>
      <c r="M56" s="30">
        <v>325.54000000000002</v>
      </c>
      <c r="O56" s="18"/>
    </row>
    <row r="57" spans="1:16" ht="17.100000000000001" customHeight="1" x14ac:dyDescent="0.5">
      <c r="A57" s="16"/>
      <c r="B57" s="16"/>
      <c r="C57" s="16">
        <v>130</v>
      </c>
      <c r="D57" s="20"/>
      <c r="E57" s="20"/>
      <c r="F57" s="19"/>
      <c r="G57" s="16"/>
      <c r="H57" s="17">
        <f>N52-M57</f>
        <v>2.56899999999996</v>
      </c>
      <c r="I57" s="20"/>
      <c r="J57" s="20"/>
      <c r="K57" s="17">
        <f>H56-H57</f>
        <v>-0.33300000000002683</v>
      </c>
      <c r="L57" s="17"/>
      <c r="M57" s="17">
        <v>325.20699999999999</v>
      </c>
      <c r="O57" s="18"/>
    </row>
    <row r="58" spans="1:16" ht="17.100000000000001" customHeight="1" x14ac:dyDescent="0.5">
      <c r="A58" s="19"/>
      <c r="B58" s="16"/>
      <c r="C58" s="16">
        <v>140</v>
      </c>
      <c r="D58" s="20"/>
      <c r="E58" s="20"/>
      <c r="F58" s="19"/>
      <c r="G58" s="27"/>
      <c r="H58" s="30">
        <f>N52-M58</f>
        <v>2.5739999999999554</v>
      </c>
      <c r="I58" s="28"/>
      <c r="J58" s="28"/>
      <c r="K58" s="30">
        <f>H57-H58</f>
        <v>-4.9999999999954525E-3</v>
      </c>
      <c r="L58" s="30"/>
      <c r="M58" s="30">
        <v>325.202</v>
      </c>
      <c r="O58" s="18"/>
    </row>
    <row r="59" spans="1:16" ht="17.100000000000001" customHeight="1" x14ac:dyDescent="0.35">
      <c r="A59" s="16"/>
      <c r="B59" s="16"/>
      <c r="C59" s="16">
        <v>150</v>
      </c>
      <c r="D59" s="20"/>
      <c r="E59" s="20"/>
      <c r="F59" s="21"/>
      <c r="G59" s="17"/>
      <c r="H59" s="17">
        <f>N52-M59</f>
        <v>2.6169999999999618</v>
      </c>
      <c r="I59" s="17"/>
      <c r="J59" s="17"/>
      <c r="K59" s="17">
        <f>H58-H59</f>
        <v>-4.3000000000006366E-2</v>
      </c>
      <c r="L59" s="17"/>
      <c r="M59" s="17">
        <v>325.15899999999999</v>
      </c>
      <c r="O59" s="18"/>
    </row>
    <row r="60" spans="1:16" ht="17.100000000000001" customHeight="1" x14ac:dyDescent="0.35">
      <c r="A60" s="159" t="s">
        <v>24</v>
      </c>
      <c r="B60" s="160"/>
      <c r="C60" s="160"/>
      <c r="D60" s="24"/>
      <c r="E60" s="24"/>
      <c r="F60" s="25"/>
      <c r="G60" s="26"/>
      <c r="H60" s="26"/>
      <c r="I60" s="26">
        <f>N52-M60</f>
        <v>1.5709999999999695</v>
      </c>
      <c r="J60" s="26">
        <f>H59-I60</f>
        <v>1.0459999999999923</v>
      </c>
      <c r="K60" s="26"/>
      <c r="L60" s="26"/>
      <c r="M60" s="135">
        <v>326.20499999999998</v>
      </c>
      <c r="O60" s="18"/>
      <c r="P60" s="18"/>
    </row>
    <row r="61" spans="1:16" ht="17.100000000000001" customHeight="1" x14ac:dyDescent="0.35">
      <c r="A61" s="27"/>
      <c r="B61" s="27"/>
      <c r="C61" s="27"/>
      <c r="D61" s="28"/>
      <c r="E61" s="28"/>
      <c r="F61" s="29"/>
      <c r="G61" s="30">
        <f>G52+G39+G37+G23+G20+G18+G10</f>
        <v>14.289999999999997</v>
      </c>
      <c r="H61" s="30"/>
      <c r="I61" s="30">
        <f>H60:I60+I52+I39+I37+I23+I20+I18</f>
        <v>14.289999999999969</v>
      </c>
      <c r="J61" s="30">
        <f>J60:K60+J54+J53+J52+J41+J40+J39+J38+J37+J36+J33+J31+J16+J15+J14+J13+J12</f>
        <v>14.510999999999981</v>
      </c>
      <c r="K61" s="30">
        <f>K59+K58+K57+K56+K55+K35+K34+K32+K30+K24+K23+K22+K21+K20+K19+K18+K17+K11</f>
        <v>-14.510999999999955</v>
      </c>
      <c r="L61" s="30"/>
      <c r="M61" s="30">
        <v>326.20499999999998</v>
      </c>
      <c r="O61" s="18"/>
    </row>
    <row r="62" spans="1:16" ht="17.100000000000001" customHeight="1" x14ac:dyDescent="0.35">
      <c r="A62" s="16"/>
      <c r="B62" s="16"/>
      <c r="C62" s="16"/>
      <c r="D62" s="20"/>
      <c r="E62" s="20"/>
      <c r="F62" s="21"/>
      <c r="G62" s="26">
        <v>-14.29</v>
      </c>
      <c r="H62" s="26"/>
      <c r="I62" s="26"/>
      <c r="J62" s="26">
        <v>-14.510999999999999</v>
      </c>
      <c r="K62" s="26"/>
      <c r="L62" s="26"/>
      <c r="M62" s="26">
        <v>326.20499999999998</v>
      </c>
      <c r="O62" s="18"/>
    </row>
    <row r="63" spans="1:16" ht="17.100000000000001" customHeight="1" thickBot="1" x14ac:dyDescent="0.4">
      <c r="A63" s="16"/>
      <c r="B63" s="16"/>
      <c r="C63" s="16"/>
      <c r="D63" s="20"/>
      <c r="E63" s="20"/>
      <c r="F63" s="21"/>
      <c r="G63" s="136">
        <v>0</v>
      </c>
      <c r="H63" s="136"/>
      <c r="I63" s="136"/>
      <c r="J63" s="136">
        <v>0</v>
      </c>
      <c r="K63" s="136"/>
      <c r="L63" s="136"/>
      <c r="M63" s="136">
        <v>0</v>
      </c>
      <c r="O63" s="18"/>
    </row>
    <row r="64" spans="1:16" ht="17.100000000000001" customHeight="1" thickTop="1" x14ac:dyDescent="0.35">
      <c r="A64" s="16"/>
      <c r="B64" s="16"/>
      <c r="C64" s="16"/>
      <c r="D64" s="20"/>
      <c r="E64" s="20"/>
      <c r="F64" s="21"/>
      <c r="G64" s="30"/>
      <c r="H64" s="30"/>
      <c r="I64" s="30"/>
      <c r="J64" s="30"/>
      <c r="K64" s="30"/>
      <c r="L64" s="30"/>
      <c r="M64" s="30"/>
      <c r="O64" s="18"/>
    </row>
    <row r="65" spans="1:16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6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6" ht="17.100000000000001" customHeight="1" x14ac:dyDescent="0.35">
      <c r="A67" s="16"/>
      <c r="B67" s="16"/>
      <c r="C67" s="16"/>
      <c r="D67" s="20"/>
      <c r="E67" s="20"/>
      <c r="F67" s="21"/>
      <c r="G67" s="30"/>
      <c r="H67" s="30"/>
      <c r="I67" s="30"/>
      <c r="J67" s="30"/>
      <c r="K67" s="30"/>
      <c r="L67" s="30"/>
      <c r="M67" s="30"/>
      <c r="O67" s="18"/>
    </row>
    <row r="68" spans="1:16" ht="17.100000000000001" customHeight="1" x14ac:dyDescent="0.35">
      <c r="A68" s="16"/>
      <c r="B68" s="16"/>
      <c r="C68" s="16"/>
      <c r="D68" s="20"/>
      <c r="E68" s="20"/>
      <c r="F68" s="21"/>
      <c r="G68" s="17"/>
      <c r="H68" s="17"/>
      <c r="I68" s="17"/>
      <c r="J68" s="17"/>
      <c r="K68" s="17"/>
      <c r="L68" s="17"/>
      <c r="M68" s="17"/>
      <c r="O68" s="18"/>
      <c r="P68" s="18"/>
    </row>
    <row r="69" spans="1:16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</row>
    <row r="70" spans="1:16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6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6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6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6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6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6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6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6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6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6" ht="17.100000000000001" customHeight="1" x14ac:dyDescent="0.35">
      <c r="A80" s="145"/>
      <c r="B80" s="145"/>
      <c r="C80" s="145"/>
      <c r="D80" s="24"/>
      <c r="E80" s="24"/>
      <c r="F80" s="25"/>
      <c r="G80" s="26"/>
      <c r="H80" s="26"/>
      <c r="I80" s="26"/>
      <c r="J80" s="26"/>
      <c r="K80" s="26"/>
      <c r="L80" s="26"/>
      <c r="M80" s="26"/>
      <c r="O80" s="18"/>
    </row>
    <row r="81" spans="1:15" s="35" customFormat="1" ht="17.100000000000001" customHeight="1" x14ac:dyDescent="0.5">
      <c r="A81" s="143"/>
      <c r="B81" s="32"/>
      <c r="C81" s="173"/>
      <c r="D81" s="173"/>
      <c r="E81" s="173"/>
      <c r="F81" s="34"/>
      <c r="G81" s="32"/>
      <c r="H81" s="32"/>
      <c r="I81" s="150"/>
      <c r="J81" s="150"/>
      <c r="K81" s="150"/>
      <c r="L81" s="150"/>
      <c r="M81" s="150"/>
      <c r="O81" s="151"/>
    </row>
    <row r="82" spans="1:15" s="35" customFormat="1" ht="17.100000000000001" customHeight="1" x14ac:dyDescent="0.5">
      <c r="A82" s="143"/>
      <c r="B82" s="32" t="s">
        <v>25</v>
      </c>
      <c r="C82" s="173" t="s">
        <v>80</v>
      </c>
      <c r="D82" s="173"/>
      <c r="E82" s="173"/>
      <c r="F82" s="34" t="s">
        <v>26</v>
      </c>
      <c r="G82" s="32"/>
      <c r="H82" s="32" t="s">
        <v>27</v>
      </c>
      <c r="I82" s="150"/>
      <c r="J82" s="150"/>
      <c r="K82" s="150"/>
      <c r="L82" s="150"/>
      <c r="M82" s="150"/>
      <c r="O82" s="151"/>
    </row>
    <row r="83" spans="1:15" s="35" customFormat="1" ht="17.100000000000001" customHeight="1" x14ac:dyDescent="0.5">
      <c r="B83" s="32" t="s">
        <v>28</v>
      </c>
      <c r="C83" s="174">
        <v>23063</v>
      </c>
      <c r="D83" s="173"/>
      <c r="E83" s="173"/>
      <c r="F83" s="32"/>
      <c r="G83" s="32"/>
      <c r="H83" s="32" t="s">
        <v>28</v>
      </c>
      <c r="I83" s="150"/>
      <c r="J83" s="150"/>
      <c r="K83" s="150"/>
      <c r="L83" s="150"/>
      <c r="M83" s="150"/>
      <c r="O83" s="151"/>
    </row>
    <row r="84" spans="1:15" s="35" customFormat="1" ht="17.100000000000001" customHeight="1" x14ac:dyDescent="0.35">
      <c r="A84" s="147"/>
      <c r="B84" s="147"/>
      <c r="C84" s="147"/>
      <c r="D84" s="148"/>
      <c r="E84" s="148"/>
      <c r="F84" s="149"/>
      <c r="G84" s="150"/>
      <c r="H84" s="150"/>
      <c r="I84" s="150"/>
      <c r="J84" s="150"/>
      <c r="K84" s="150"/>
      <c r="L84" s="150"/>
      <c r="M84" s="150"/>
      <c r="O84" s="151"/>
    </row>
    <row r="85" spans="1:15" s="35" customFormat="1" ht="17.100000000000001" customHeight="1" x14ac:dyDescent="0.35">
      <c r="A85" s="147"/>
      <c r="B85" s="147"/>
      <c r="C85" s="147"/>
      <c r="D85" s="148"/>
      <c r="E85" s="148"/>
      <c r="F85" s="149"/>
      <c r="G85" s="150"/>
      <c r="H85" s="150"/>
      <c r="I85" s="150"/>
      <c r="J85" s="150"/>
      <c r="K85" s="150"/>
      <c r="L85" s="150"/>
      <c r="M85" s="150"/>
      <c r="O85" s="151"/>
    </row>
    <row r="86" spans="1:15" s="35" customFormat="1" ht="17.100000000000001" customHeight="1" x14ac:dyDescent="0.35">
      <c r="A86" s="147"/>
      <c r="B86" s="147"/>
      <c r="C86" s="147"/>
      <c r="D86" s="148"/>
      <c r="E86" s="148"/>
      <c r="F86" s="149"/>
      <c r="G86" s="150"/>
      <c r="H86" s="150"/>
      <c r="I86" s="150"/>
      <c r="J86" s="150"/>
      <c r="K86" s="150"/>
      <c r="L86" s="150"/>
      <c r="M86" s="150"/>
      <c r="O86" s="151"/>
    </row>
    <row r="87" spans="1:15" s="35" customFormat="1" ht="17.100000000000001" customHeight="1" x14ac:dyDescent="0.35">
      <c r="A87" s="147"/>
      <c r="B87" s="147"/>
      <c r="C87" s="147"/>
      <c r="D87" s="148"/>
      <c r="E87" s="148"/>
      <c r="F87" s="149"/>
      <c r="G87" s="150"/>
      <c r="H87" s="150"/>
      <c r="I87" s="150"/>
      <c r="J87" s="150"/>
      <c r="K87" s="150"/>
      <c r="L87" s="150"/>
      <c r="M87" s="150"/>
      <c r="O87" s="151"/>
    </row>
    <row r="88" spans="1:15" ht="17.100000000000001" customHeight="1" x14ac:dyDescent="0.35">
      <c r="A88" s="27"/>
      <c r="B88" s="27"/>
      <c r="C88" s="27"/>
      <c r="D88" s="28"/>
      <c r="E88" s="28"/>
      <c r="F88" s="29"/>
      <c r="G88" s="30"/>
      <c r="H88" s="30"/>
      <c r="I88" s="30"/>
      <c r="J88" s="30"/>
      <c r="K88" s="30"/>
      <c r="L88" s="30"/>
      <c r="M88" s="30"/>
      <c r="O88" s="18"/>
    </row>
    <row r="89" spans="1:15" ht="17.100000000000001" customHeight="1" x14ac:dyDescent="0.35">
      <c r="A89" s="133"/>
      <c r="B89" s="133"/>
      <c r="C89" s="133"/>
      <c r="D89" s="24"/>
      <c r="E89" s="24"/>
      <c r="F89" s="25"/>
      <c r="G89" s="26"/>
      <c r="H89" s="26"/>
      <c r="I89" s="26"/>
      <c r="J89" s="26"/>
      <c r="K89" s="26"/>
      <c r="L89" s="26"/>
      <c r="M89" s="26"/>
      <c r="O89" s="18"/>
    </row>
    <row r="90" spans="1:15" ht="16.5" customHeight="1" x14ac:dyDescent="0.35">
      <c r="A90" s="16"/>
      <c r="B90" s="16"/>
      <c r="C90" s="16"/>
      <c r="D90" s="20"/>
      <c r="E90" s="20"/>
      <c r="F90" s="21"/>
      <c r="G90" s="17"/>
      <c r="H90" s="17"/>
      <c r="I90" s="17"/>
      <c r="J90" s="17"/>
      <c r="K90" s="17"/>
      <c r="L90" s="17"/>
      <c r="M90" s="17"/>
    </row>
    <row r="91" spans="1:15" ht="17.100000000000001" customHeight="1" x14ac:dyDescent="0.35">
      <c r="A91" s="16"/>
      <c r="B91" s="16"/>
      <c r="C91" s="16"/>
      <c r="D91" s="20"/>
      <c r="E91" s="20"/>
      <c r="F91" s="21"/>
      <c r="G91" s="17"/>
      <c r="H91" s="17"/>
      <c r="I91" s="17"/>
      <c r="J91" s="17"/>
      <c r="K91" s="17"/>
      <c r="L91" s="17"/>
      <c r="M91" s="17"/>
    </row>
    <row r="92" spans="1:15" ht="17.100000000000001" customHeight="1" x14ac:dyDescent="0.35">
      <c r="A92" s="16"/>
      <c r="B92" s="16"/>
      <c r="C92" s="16"/>
      <c r="D92" s="20"/>
      <c r="E92" s="20"/>
      <c r="F92" s="21"/>
      <c r="G92" s="17"/>
      <c r="H92" s="17"/>
      <c r="I92" s="17"/>
      <c r="J92" s="17"/>
      <c r="K92" s="17"/>
      <c r="L92" s="17"/>
      <c r="M92" s="17"/>
    </row>
    <row r="93" spans="1:15" ht="17.100000000000001" customHeight="1" x14ac:dyDescent="0.35">
      <c r="A93" s="16"/>
      <c r="B93" s="16"/>
      <c r="C93" s="16"/>
      <c r="D93" s="20"/>
      <c r="E93" s="20"/>
      <c r="F93" s="21"/>
      <c r="G93" s="17"/>
      <c r="H93" s="17"/>
      <c r="I93" s="17"/>
      <c r="K93" s="17"/>
      <c r="L93" s="17"/>
      <c r="M93" s="17"/>
    </row>
    <row r="94" spans="1:15" ht="17.100000000000001" customHeight="1" x14ac:dyDescent="0.35">
      <c r="A94" s="16"/>
      <c r="B94" s="16"/>
      <c r="C94" s="16"/>
      <c r="D94" s="20"/>
      <c r="E94" s="20"/>
      <c r="F94" s="21"/>
      <c r="G94" s="17"/>
      <c r="H94" s="17"/>
      <c r="I94" s="17"/>
      <c r="J94" s="17"/>
      <c r="K94" s="17"/>
      <c r="L94" s="17"/>
      <c r="M94" s="17"/>
    </row>
    <row r="95" spans="1:15" ht="17.100000000000001" customHeight="1" x14ac:dyDescent="0.35">
      <c r="A95" s="16"/>
      <c r="B95" s="16"/>
      <c r="C95" s="16"/>
      <c r="D95" s="20"/>
      <c r="E95" s="20"/>
      <c r="F95" s="21"/>
      <c r="G95" s="17"/>
      <c r="H95" s="17"/>
      <c r="I95" s="17"/>
      <c r="J95" s="17"/>
      <c r="K95" s="17"/>
      <c r="L95" s="17"/>
      <c r="M95" s="17"/>
    </row>
    <row r="96" spans="1:15" ht="17.100000000000001" customHeight="1" x14ac:dyDescent="0.35">
      <c r="A96" s="16"/>
      <c r="B96" s="16"/>
      <c r="C96" s="16"/>
      <c r="D96" s="20"/>
      <c r="E96" s="20"/>
      <c r="F96" s="21"/>
      <c r="G96" s="17"/>
      <c r="H96" s="17"/>
      <c r="I96" s="17"/>
      <c r="J96" s="17"/>
      <c r="K96" s="17"/>
      <c r="L96" s="17"/>
      <c r="M96" s="17"/>
    </row>
    <row r="97" spans="1:15" ht="17.100000000000001" customHeight="1" x14ac:dyDescent="0.35">
      <c r="A97" s="16"/>
      <c r="B97" s="16"/>
      <c r="C97" s="16"/>
      <c r="D97" s="16"/>
      <c r="E97" s="16"/>
      <c r="F97" s="16"/>
      <c r="G97" s="17"/>
      <c r="H97" s="17"/>
      <c r="I97" s="17"/>
      <c r="J97" s="17"/>
      <c r="K97" s="17"/>
      <c r="L97" s="16"/>
      <c r="M97" s="17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</row>
    <row r="100" spans="1:15" ht="17.100000000000001" customHeight="1" x14ac:dyDescent="0.35">
      <c r="A100" s="16"/>
      <c r="B100" s="16"/>
      <c r="C100" s="16"/>
      <c r="D100" s="16"/>
      <c r="E100" s="16"/>
      <c r="F100" s="21"/>
      <c r="G100" s="17"/>
      <c r="H100" s="17"/>
      <c r="I100" s="17"/>
      <c r="J100" s="17"/>
      <c r="K100" s="17"/>
      <c r="L100" s="16"/>
      <c r="M100" s="17"/>
      <c r="O100" s="18"/>
    </row>
    <row r="101" spans="1:15" ht="17.100000000000001" customHeight="1" x14ac:dyDescent="0.35">
      <c r="A101" s="16"/>
      <c r="B101" s="16"/>
      <c r="C101" s="16"/>
      <c r="D101" s="16"/>
      <c r="E101" s="16"/>
      <c r="F101" s="16"/>
      <c r="G101" s="17"/>
      <c r="H101" s="17"/>
      <c r="I101" s="17"/>
      <c r="J101" s="17"/>
      <c r="K101" s="17"/>
      <c r="L101" s="16"/>
      <c r="M101" s="17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21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21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21"/>
      <c r="B110" s="16"/>
      <c r="C110" s="16"/>
      <c r="D110" s="16"/>
      <c r="E110" s="16"/>
      <c r="F110" s="16"/>
      <c r="G110" s="17"/>
      <c r="H110" s="17"/>
      <c r="I110" s="17"/>
      <c r="J110" s="17"/>
      <c r="K110" s="17"/>
      <c r="L110" s="16"/>
      <c r="M110" s="17"/>
    </row>
    <row r="111" spans="1:15" ht="17.100000000000001" customHeight="1" x14ac:dyDescent="0.35">
      <c r="A111" s="21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21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16"/>
      <c r="B114" s="16"/>
      <c r="C114" s="16"/>
      <c r="D114" s="16"/>
      <c r="E114" s="16"/>
      <c r="F114" s="21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16"/>
      <c r="B115" s="16"/>
      <c r="C115" s="16"/>
      <c r="D115" s="16"/>
      <c r="E115" s="16"/>
      <c r="F115" s="16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16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  <c r="O116" s="18"/>
    </row>
    <row r="117" spans="1:15" ht="17.100000000000001" customHeight="1" x14ac:dyDescent="0.35">
      <c r="A117" s="16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</row>
    <row r="118" spans="1:15" ht="17.100000000000001" customHeight="1" x14ac:dyDescent="0.35">
      <c r="A118" s="23"/>
      <c r="B118" s="23"/>
      <c r="C118" s="23"/>
      <c r="D118" s="23"/>
      <c r="E118" s="23"/>
      <c r="F118" s="23"/>
      <c r="G118" s="26"/>
      <c r="H118" s="26"/>
      <c r="I118" s="26"/>
      <c r="J118" s="26"/>
      <c r="K118" s="26"/>
      <c r="L118" s="23"/>
      <c r="M118" s="26"/>
    </row>
    <row r="119" spans="1:15" ht="33" customHeight="1" x14ac:dyDescent="0.5">
      <c r="A119" s="31"/>
      <c r="B119" s="32" t="s">
        <v>25</v>
      </c>
      <c r="C119" s="173">
        <f>C75</f>
        <v>0</v>
      </c>
      <c r="D119" s="173"/>
      <c r="E119" s="173"/>
      <c r="F119" s="34" t="s">
        <v>26</v>
      </c>
      <c r="G119" s="32"/>
      <c r="H119" s="32" t="s">
        <v>27</v>
      </c>
      <c r="I119" s="173"/>
      <c r="J119" s="173"/>
      <c r="K119" s="173"/>
      <c r="L119" s="173"/>
      <c r="M119" s="35"/>
    </row>
    <row r="120" spans="1:15" ht="22.5" customHeight="1" x14ac:dyDescent="0.5">
      <c r="A120" s="35"/>
      <c r="B120" s="32" t="s">
        <v>28</v>
      </c>
      <c r="C120" s="174">
        <v>241758</v>
      </c>
      <c r="D120" s="173"/>
      <c r="E120" s="173"/>
      <c r="F120" s="32"/>
      <c r="G120" s="32"/>
      <c r="H120" s="32" t="s">
        <v>28</v>
      </c>
      <c r="I120" s="173"/>
      <c r="J120" s="173"/>
      <c r="K120" s="173"/>
      <c r="L120" s="173"/>
      <c r="M120" s="35"/>
    </row>
  </sheetData>
  <mergeCells count="39">
    <mergeCell ref="C83:E83"/>
    <mergeCell ref="C82:E82"/>
    <mergeCell ref="A50:A51"/>
    <mergeCell ref="B50:C50"/>
    <mergeCell ref="D50:E50"/>
    <mergeCell ref="J50:K50"/>
    <mergeCell ref="F46:H46"/>
    <mergeCell ref="A47:M47"/>
    <mergeCell ref="B48:C48"/>
    <mergeCell ref="E48:F48"/>
    <mergeCell ref="H48:I48"/>
    <mergeCell ref="K48:L48"/>
    <mergeCell ref="C119:E119"/>
    <mergeCell ref="I119:L119"/>
    <mergeCell ref="C120:E120"/>
    <mergeCell ref="I120:L120"/>
    <mergeCell ref="B6:F6"/>
    <mergeCell ref="H6:M6"/>
    <mergeCell ref="L8:M9"/>
    <mergeCell ref="C42:E42"/>
    <mergeCell ref="I42:L42"/>
    <mergeCell ref="C43:E43"/>
    <mergeCell ref="I43:L43"/>
    <mergeCell ref="L50:M51"/>
    <mergeCell ref="B49:F49"/>
    <mergeCell ref="H49:M49"/>
    <mergeCell ref="C81:E81"/>
    <mergeCell ref="G50:I50"/>
    <mergeCell ref="A8:A9"/>
    <mergeCell ref="B8:C8"/>
    <mergeCell ref="D8:E8"/>
    <mergeCell ref="G8:I8"/>
    <mergeCell ref="J8:K8"/>
    <mergeCell ref="F3:H3"/>
    <mergeCell ref="A4:M4"/>
    <mergeCell ref="B5:C5"/>
    <mergeCell ref="E5:F5"/>
    <mergeCell ref="H5:I5"/>
    <mergeCell ref="K5:L5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abSelected="1" topLeftCell="A9" zoomScale="110" zoomScaleNormal="110" workbookViewId="0">
      <selection activeCell="F27" sqref="F27"/>
    </sheetView>
  </sheetViews>
  <sheetFormatPr defaultRowHeight="15" x14ac:dyDescent="0.35"/>
  <cols>
    <col min="1" max="8" width="10.75" style="37" customWidth="1"/>
    <col min="9" max="9" width="6.5" style="37" customWidth="1"/>
    <col min="10" max="10" width="5.75" style="37" hidden="1" customWidth="1"/>
    <col min="11" max="11" width="9" style="37"/>
    <col min="12" max="12" width="6.5" style="37" customWidth="1"/>
    <col min="13" max="13" width="9.625" style="37" customWidth="1"/>
    <col min="14" max="16384" width="9" style="37"/>
  </cols>
  <sheetData>
    <row r="1" spans="1:13" ht="26.25" customHeight="1" x14ac:dyDescent="0.7">
      <c r="A1" s="36" t="s">
        <v>0</v>
      </c>
      <c r="H1" s="38" t="s">
        <v>29</v>
      </c>
    </row>
    <row r="2" spans="1:13" ht="23.25" customHeight="1" x14ac:dyDescent="0.5">
      <c r="A2" s="36" t="s">
        <v>2</v>
      </c>
    </row>
    <row r="4" spans="1:13" ht="33" customHeight="1" x14ac:dyDescent="0.7">
      <c r="A4" s="179" t="s">
        <v>30</v>
      </c>
      <c r="B4" s="179"/>
      <c r="C4" s="179"/>
      <c r="D4" s="179"/>
      <c r="E4" s="179"/>
      <c r="F4" s="179"/>
      <c r="G4" s="179"/>
      <c r="H4" s="179"/>
      <c r="I4" s="39"/>
      <c r="J4" s="39"/>
      <c r="K4" s="39"/>
      <c r="L4" s="39"/>
      <c r="M4" s="39"/>
    </row>
    <row r="5" spans="1:13" ht="24.6" customHeight="1" x14ac:dyDescent="0.35">
      <c r="A5" s="40" t="s">
        <v>31</v>
      </c>
      <c r="B5" s="41" t="s">
        <v>88</v>
      </c>
      <c r="C5" s="41" t="s">
        <v>5</v>
      </c>
      <c r="D5" s="41" t="s">
        <v>89</v>
      </c>
      <c r="E5" s="40" t="s">
        <v>73</v>
      </c>
      <c r="G5" s="40" t="s">
        <v>32</v>
      </c>
      <c r="H5" s="40" t="s">
        <v>90</v>
      </c>
      <c r="I5" s="40"/>
    </row>
    <row r="6" spans="1:13" ht="24.6" customHeight="1" x14ac:dyDescent="0.5">
      <c r="A6" s="40" t="s">
        <v>33</v>
      </c>
      <c r="B6" s="41" t="s">
        <v>91</v>
      </c>
      <c r="C6" s="40" t="s">
        <v>34</v>
      </c>
      <c r="D6" s="162" t="s">
        <v>92</v>
      </c>
      <c r="E6" s="180" t="s">
        <v>35</v>
      </c>
      <c r="F6" s="180"/>
      <c r="G6" s="180" t="s">
        <v>36</v>
      </c>
      <c r="H6" s="180"/>
      <c r="I6" s="40"/>
      <c r="M6" s="43"/>
    </row>
    <row r="7" spans="1:13" ht="24.6" customHeight="1" x14ac:dyDescent="0.35">
      <c r="A7" s="40"/>
      <c r="B7" s="40"/>
      <c r="D7" s="40"/>
      <c r="E7" s="40"/>
      <c r="G7" s="180" t="s">
        <v>37</v>
      </c>
      <c r="H7" s="180"/>
      <c r="I7" s="40"/>
    </row>
    <row r="8" spans="1:13" ht="24.6" customHeight="1" x14ac:dyDescent="0.35">
      <c r="A8" s="40" t="s">
        <v>38</v>
      </c>
      <c r="B8" s="44">
        <v>23063</v>
      </c>
      <c r="C8" s="40" t="s">
        <v>39</v>
      </c>
      <c r="D8" s="40"/>
      <c r="E8" s="41" t="s">
        <v>74</v>
      </c>
      <c r="F8" s="45" t="s">
        <v>40</v>
      </c>
      <c r="G8" s="41">
        <v>326.20499999999998</v>
      </c>
      <c r="H8" s="40" t="s">
        <v>41</v>
      </c>
      <c r="I8" s="40"/>
    </row>
    <row r="9" spans="1:13" ht="24.6" customHeight="1" x14ac:dyDescent="0.35">
      <c r="A9" s="180"/>
      <c r="B9" s="180"/>
      <c r="C9" s="40" t="s">
        <v>42</v>
      </c>
      <c r="E9" s="180" t="s">
        <v>87</v>
      </c>
      <c r="F9" s="180"/>
      <c r="G9" s="180" t="s">
        <v>43</v>
      </c>
      <c r="H9" s="180"/>
      <c r="I9" s="41"/>
      <c r="J9" s="41"/>
    </row>
    <row r="10" spans="1:13" ht="24.6" customHeight="1" x14ac:dyDescent="0.35">
      <c r="A10" s="40"/>
      <c r="B10" s="40"/>
      <c r="C10" s="180" t="s">
        <v>44</v>
      </c>
      <c r="D10" s="180"/>
      <c r="E10" s="180"/>
      <c r="F10" s="180"/>
      <c r="G10" s="47" t="s">
        <v>75</v>
      </c>
      <c r="H10" s="42" t="s">
        <v>76</v>
      </c>
      <c r="I10" s="42"/>
      <c r="J10" s="40"/>
    </row>
    <row r="11" spans="1:13" ht="24.6" customHeight="1" x14ac:dyDescent="0.35">
      <c r="A11" s="40" t="s">
        <v>45</v>
      </c>
      <c r="B11" s="40"/>
      <c r="C11" s="46">
        <v>315.06599999999997</v>
      </c>
      <c r="D11" s="40" t="s">
        <v>46</v>
      </c>
      <c r="E11" s="41"/>
      <c r="F11" s="45" t="s">
        <v>47</v>
      </c>
      <c r="G11" s="47" t="s">
        <v>93</v>
      </c>
      <c r="H11" s="47"/>
      <c r="J11" s="37" t="e">
        <f>G10-H11</f>
        <v>#VALUE!</v>
      </c>
      <c r="L11" s="40"/>
      <c r="M11" s="40"/>
    </row>
    <row r="12" spans="1:13" ht="24.6" customHeight="1" x14ac:dyDescent="0.35">
      <c r="A12" s="40" t="s">
        <v>48</v>
      </c>
      <c r="B12" s="40"/>
      <c r="C12" s="40" t="s">
        <v>49</v>
      </c>
      <c r="D12" s="40" t="s">
        <v>50</v>
      </c>
      <c r="G12" s="40"/>
      <c r="H12" s="40"/>
      <c r="I12" s="40"/>
      <c r="J12" s="40"/>
      <c r="K12" s="40"/>
      <c r="L12" s="48"/>
      <c r="M12" s="40"/>
    </row>
    <row r="13" spans="1:13" ht="24.6" customHeight="1" x14ac:dyDescent="0.35">
      <c r="A13" s="40" t="s">
        <v>51</v>
      </c>
      <c r="B13" s="40"/>
      <c r="C13" s="40" t="s">
        <v>49</v>
      </c>
      <c r="D13" s="40" t="s">
        <v>50</v>
      </c>
      <c r="E13" s="40"/>
      <c r="G13" s="40"/>
      <c r="H13" s="40"/>
      <c r="I13" s="40"/>
      <c r="J13" s="40"/>
      <c r="K13" s="40"/>
      <c r="L13" s="48"/>
      <c r="M13" s="40"/>
    </row>
    <row r="14" spans="1:13" ht="26.25" customHeight="1" x14ac:dyDescent="0.35">
      <c r="A14" s="181" t="s">
        <v>78</v>
      </c>
      <c r="B14" s="181"/>
      <c r="C14" s="181"/>
      <c r="D14" s="181"/>
      <c r="E14" s="49" t="s">
        <v>27</v>
      </c>
      <c r="F14" s="49"/>
      <c r="G14" s="49"/>
      <c r="H14" s="116"/>
      <c r="I14" s="41"/>
      <c r="J14" s="40"/>
      <c r="K14" s="40"/>
      <c r="M14" s="40"/>
    </row>
    <row r="15" spans="1:13" ht="24.75" customHeight="1" x14ac:dyDescent="0.35">
      <c r="A15" s="50" t="s">
        <v>52</v>
      </c>
      <c r="B15" s="50" t="s">
        <v>53</v>
      </c>
      <c r="C15" s="50" t="s">
        <v>52</v>
      </c>
      <c r="D15" s="50" t="s">
        <v>53</v>
      </c>
      <c r="E15" s="50" t="s">
        <v>52</v>
      </c>
      <c r="F15" s="50" t="s">
        <v>53</v>
      </c>
      <c r="G15" s="50" t="s">
        <v>52</v>
      </c>
      <c r="H15" s="50" t="s">
        <v>53</v>
      </c>
      <c r="J15" s="40"/>
      <c r="K15" s="40"/>
      <c r="M15" s="40"/>
    </row>
    <row r="16" spans="1:13" ht="21.95" customHeight="1" x14ac:dyDescent="0.35">
      <c r="A16" s="51" t="s">
        <v>54</v>
      </c>
      <c r="B16" s="51" t="s">
        <v>55</v>
      </c>
      <c r="C16" s="51" t="s">
        <v>54</v>
      </c>
      <c r="D16" s="51" t="s">
        <v>55</v>
      </c>
      <c r="E16" s="51" t="s">
        <v>54</v>
      </c>
      <c r="F16" s="51" t="s">
        <v>55</v>
      </c>
      <c r="G16" s="51" t="s">
        <v>54</v>
      </c>
      <c r="H16" s="51" t="s">
        <v>55</v>
      </c>
      <c r="J16" s="40"/>
      <c r="K16" s="40"/>
      <c r="M16" s="40"/>
    </row>
    <row r="17" spans="1:14" ht="21.75" customHeight="1" x14ac:dyDescent="0.35">
      <c r="A17" s="52" t="s">
        <v>56</v>
      </c>
      <c r="B17" s="52"/>
      <c r="C17" s="52" t="s">
        <v>56</v>
      </c>
      <c r="D17" s="52"/>
      <c r="E17" s="52" t="s">
        <v>56</v>
      </c>
      <c r="F17" s="52"/>
      <c r="G17" s="52" t="s">
        <v>56</v>
      </c>
      <c r="H17" s="52"/>
      <c r="J17" s="40"/>
      <c r="K17" s="40"/>
      <c r="M17" s="40"/>
    </row>
    <row r="18" spans="1:14" ht="18" customHeight="1" x14ac:dyDescent="0.5">
      <c r="A18" s="53">
        <v>-50</v>
      </c>
      <c r="B18" s="54">
        <v>324.92500000000001</v>
      </c>
      <c r="C18" s="53">
        <v>70</v>
      </c>
      <c r="D18" s="54">
        <v>315.61399999999998</v>
      </c>
      <c r="E18" s="55"/>
      <c r="F18" s="56"/>
      <c r="G18" s="53"/>
      <c r="H18" s="57"/>
      <c r="J18" s="40"/>
      <c r="K18" s="117"/>
      <c r="M18" s="40"/>
    </row>
    <row r="19" spans="1:14" ht="18" customHeight="1" x14ac:dyDescent="0.5">
      <c r="A19" s="53">
        <v>-40</v>
      </c>
      <c r="B19" s="58">
        <v>325.19600000000003</v>
      </c>
      <c r="C19" s="53">
        <v>75</v>
      </c>
      <c r="D19" s="58">
        <v>315.41800000000001</v>
      </c>
      <c r="E19" s="53"/>
      <c r="F19" s="58"/>
      <c r="G19" s="55"/>
      <c r="H19" s="58"/>
      <c r="J19" s="40"/>
      <c r="K19" s="40"/>
      <c r="M19" s="40"/>
    </row>
    <row r="20" spans="1:14" ht="18" customHeight="1" x14ac:dyDescent="0.5">
      <c r="A20" s="16">
        <v>-30</v>
      </c>
      <c r="B20" s="58">
        <v>325.48200000000003</v>
      </c>
      <c r="C20" s="16">
        <v>80</v>
      </c>
      <c r="D20" s="58">
        <v>317.10199999999998</v>
      </c>
      <c r="E20" s="55"/>
      <c r="F20" s="58"/>
      <c r="G20" s="53"/>
      <c r="H20" s="58"/>
      <c r="J20" s="40"/>
      <c r="K20" s="117"/>
      <c r="M20" s="40"/>
    </row>
    <row r="21" spans="1:14" ht="18" customHeight="1" x14ac:dyDescent="0.5">
      <c r="A21" s="16">
        <v>-20</v>
      </c>
      <c r="B21" s="58">
        <v>325.767</v>
      </c>
      <c r="C21" s="53">
        <v>85</v>
      </c>
      <c r="D21" s="58">
        <v>319.13200000000001</v>
      </c>
      <c r="E21" s="53"/>
      <c r="F21" s="58"/>
      <c r="G21" s="55"/>
      <c r="H21" s="58"/>
      <c r="J21" s="40"/>
      <c r="K21" s="117"/>
      <c r="M21" s="40"/>
    </row>
    <row r="22" spans="1:14" ht="18" customHeight="1" x14ac:dyDescent="0.5">
      <c r="A22" s="16">
        <v>-10</v>
      </c>
      <c r="B22" s="58">
        <v>326.053</v>
      </c>
      <c r="C22" s="53">
        <v>90</v>
      </c>
      <c r="D22" s="58">
        <v>322.42399999999998</v>
      </c>
      <c r="E22" s="55"/>
      <c r="F22" s="58"/>
      <c r="G22" s="53"/>
      <c r="H22" s="58"/>
      <c r="J22" s="40"/>
      <c r="K22" s="117"/>
      <c r="M22" s="40"/>
    </row>
    <row r="23" spans="1:14" ht="18" customHeight="1" x14ac:dyDescent="0.5">
      <c r="A23" s="155" t="s">
        <v>77</v>
      </c>
      <c r="B23" s="156">
        <v>326.34899999999999</v>
      </c>
      <c r="C23" s="16">
        <v>95</v>
      </c>
      <c r="D23" s="58">
        <v>323.06099999999998</v>
      </c>
      <c r="E23" s="53"/>
      <c r="F23" s="58"/>
      <c r="G23" s="55"/>
      <c r="H23" s="58"/>
      <c r="K23" s="117"/>
      <c r="M23" s="40"/>
    </row>
    <row r="24" spans="1:14" ht="18" customHeight="1" x14ac:dyDescent="0.5">
      <c r="A24" s="16" t="s">
        <v>83</v>
      </c>
      <c r="B24" s="58">
        <v>325.10399999999998</v>
      </c>
      <c r="C24" s="16" t="s">
        <v>96</v>
      </c>
      <c r="D24" s="58">
        <v>325.17399999999998</v>
      </c>
      <c r="E24" s="55"/>
      <c r="F24" s="58"/>
      <c r="G24" s="55"/>
      <c r="H24" s="58"/>
      <c r="K24" s="117"/>
      <c r="M24" s="40"/>
    </row>
    <row r="25" spans="1:14" ht="18" customHeight="1" x14ac:dyDescent="0.5">
      <c r="A25" s="16">
        <v>5</v>
      </c>
      <c r="B25" s="58">
        <v>322.70600000000002</v>
      </c>
      <c r="C25" s="155" t="s">
        <v>97</v>
      </c>
      <c r="D25" s="156">
        <v>326.245</v>
      </c>
      <c r="E25" s="53"/>
      <c r="F25" s="58"/>
      <c r="G25" s="53"/>
      <c r="H25" s="58"/>
      <c r="K25" s="117"/>
      <c r="M25" s="40"/>
    </row>
    <row r="26" spans="1:14" ht="18" customHeight="1" x14ac:dyDescent="0.5">
      <c r="A26" s="16">
        <v>10</v>
      </c>
      <c r="B26" s="58">
        <v>320.16699999999997</v>
      </c>
      <c r="C26" s="53">
        <v>110</v>
      </c>
      <c r="D26" s="58">
        <v>325.846</v>
      </c>
      <c r="E26" s="55"/>
      <c r="F26" s="58"/>
      <c r="G26" s="55"/>
      <c r="H26" s="58"/>
      <c r="K26" s="117"/>
      <c r="M26" s="40"/>
    </row>
    <row r="27" spans="1:14" ht="18" customHeight="1" x14ac:dyDescent="0.5">
      <c r="A27" s="16">
        <v>15</v>
      </c>
      <c r="B27" s="58">
        <v>317.48500000000001</v>
      </c>
      <c r="C27" s="53">
        <v>120</v>
      </c>
      <c r="D27" s="58">
        <v>325.54000000000002</v>
      </c>
      <c r="E27" s="53"/>
      <c r="F27" s="58"/>
      <c r="G27" s="53"/>
      <c r="H27" s="58"/>
      <c r="K27" s="117"/>
      <c r="M27" s="118"/>
    </row>
    <row r="28" spans="1:14" ht="18" customHeight="1" x14ac:dyDescent="0.5">
      <c r="A28" s="119" t="s">
        <v>95</v>
      </c>
      <c r="B28" s="142">
        <v>315.06599999999997</v>
      </c>
      <c r="C28" s="16">
        <v>130</v>
      </c>
      <c r="D28" s="58">
        <v>325.20699999999999</v>
      </c>
      <c r="E28" s="53"/>
      <c r="F28" s="58"/>
      <c r="G28" s="55"/>
      <c r="H28" s="58"/>
      <c r="M28" s="120"/>
    </row>
    <row r="29" spans="1:14" ht="18" customHeight="1" x14ac:dyDescent="0.5">
      <c r="A29" s="16">
        <v>25</v>
      </c>
      <c r="B29" s="58">
        <v>313.416</v>
      </c>
      <c r="C29" s="16">
        <v>140</v>
      </c>
      <c r="D29" s="58">
        <v>325.202</v>
      </c>
      <c r="E29" s="53"/>
      <c r="F29" s="58"/>
      <c r="G29" s="53"/>
      <c r="H29" s="58"/>
      <c r="M29" s="120"/>
      <c r="N29" s="37">
        <v>94.02</v>
      </c>
    </row>
    <row r="30" spans="1:14" ht="18" customHeight="1" x14ac:dyDescent="0.5">
      <c r="A30" s="16">
        <v>30</v>
      </c>
      <c r="B30" s="58">
        <v>313.14600000000002</v>
      </c>
      <c r="C30" s="16">
        <v>150</v>
      </c>
      <c r="D30" s="58">
        <v>325.15899999999999</v>
      </c>
      <c r="E30" s="53"/>
      <c r="F30" s="58"/>
      <c r="G30" s="53"/>
      <c r="H30" s="58"/>
      <c r="M30" s="120"/>
    </row>
    <row r="31" spans="1:14" ht="18" customHeight="1" x14ac:dyDescent="0.5">
      <c r="A31" s="16">
        <v>35</v>
      </c>
      <c r="B31" s="58">
        <v>312.23599999999999</v>
      </c>
      <c r="C31" s="155"/>
      <c r="D31" s="58"/>
      <c r="E31" s="53"/>
      <c r="F31" s="58"/>
      <c r="G31" s="53"/>
      <c r="H31" s="58"/>
      <c r="M31" s="120"/>
    </row>
    <row r="32" spans="1:14" ht="18" customHeight="1" x14ac:dyDescent="0.5">
      <c r="A32" s="16">
        <v>40</v>
      </c>
      <c r="B32" s="58">
        <v>312.26600000000002</v>
      </c>
      <c r="C32" s="53"/>
      <c r="D32" s="58"/>
      <c r="E32" s="53"/>
      <c r="F32" s="58"/>
      <c r="G32" s="53"/>
      <c r="H32" s="58"/>
      <c r="M32" s="120"/>
    </row>
    <row r="33" spans="1:16" ht="18" customHeight="1" x14ac:dyDescent="0.5">
      <c r="A33" s="16">
        <v>45</v>
      </c>
      <c r="B33" s="58">
        <v>312.30599999999998</v>
      </c>
      <c r="C33" s="139"/>
      <c r="D33" s="58"/>
      <c r="E33" s="53"/>
      <c r="F33" s="58"/>
      <c r="G33" s="53"/>
      <c r="H33" s="58"/>
      <c r="J33" s="120" t="e">
        <f>#REF!-H33</f>
        <v>#REF!</v>
      </c>
      <c r="K33" s="40"/>
      <c r="M33" s="120"/>
    </row>
    <row r="34" spans="1:16" ht="18" customHeight="1" x14ac:dyDescent="0.5">
      <c r="A34" s="16">
        <v>50</v>
      </c>
      <c r="B34" s="58">
        <v>314.774</v>
      </c>
      <c r="C34" s="139"/>
      <c r="D34" s="58"/>
      <c r="E34" s="53"/>
      <c r="F34" s="58"/>
      <c r="G34" s="53"/>
      <c r="H34" s="58"/>
      <c r="J34" s="120">
        <f t="shared" ref="J34" si="0">H33-H34</f>
        <v>0</v>
      </c>
      <c r="K34" s="40"/>
      <c r="M34" s="120"/>
    </row>
    <row r="35" spans="1:16" ht="18" customHeight="1" x14ac:dyDescent="0.5">
      <c r="A35" s="16">
        <v>55</v>
      </c>
      <c r="B35" s="137">
        <v>314.92099999999999</v>
      </c>
      <c r="C35" s="139"/>
      <c r="D35" s="138"/>
      <c r="E35" s="53"/>
      <c r="F35" s="58"/>
      <c r="G35" s="53"/>
      <c r="H35" s="58"/>
      <c r="J35" s="120">
        <f>H34-H35</f>
        <v>0</v>
      </c>
      <c r="K35" s="40"/>
      <c r="M35" s="120"/>
    </row>
    <row r="36" spans="1:16" ht="21.75" x14ac:dyDescent="0.5">
      <c r="A36" s="164">
        <v>60</v>
      </c>
      <c r="B36" s="58">
        <v>314.63200000000001</v>
      </c>
      <c r="C36" s="139"/>
      <c r="D36" s="58"/>
      <c r="E36" s="53"/>
      <c r="F36" s="58"/>
      <c r="G36" s="53"/>
      <c r="H36" s="58"/>
    </row>
    <row r="37" spans="1:16" ht="24" customHeight="1" x14ac:dyDescent="0.5">
      <c r="A37" s="133">
        <v>65</v>
      </c>
      <c r="B37" s="59">
        <v>315.69900000000001</v>
      </c>
      <c r="C37" s="140"/>
      <c r="D37" s="59"/>
      <c r="E37" s="134"/>
      <c r="F37" s="59"/>
      <c r="G37" s="134"/>
      <c r="H37" s="59"/>
    </row>
    <row r="38" spans="1:16" s="61" customFormat="1" ht="24" customHeight="1" x14ac:dyDescent="0.5">
      <c r="A38" s="178" t="s">
        <v>57</v>
      </c>
      <c r="B38" s="178"/>
      <c r="C38" s="141">
        <v>315.92599999999999</v>
      </c>
      <c r="D38" s="124" t="s">
        <v>58</v>
      </c>
      <c r="E38" s="125"/>
      <c r="F38" s="125"/>
      <c r="G38" s="125"/>
      <c r="H38" s="125"/>
      <c r="I38" s="125"/>
      <c r="J38" s="125"/>
      <c r="K38" s="126"/>
      <c r="L38" s="125"/>
      <c r="M38" s="126"/>
    </row>
    <row r="39" spans="1:16" ht="18" customHeight="1" x14ac:dyDescent="0.35">
      <c r="A39" s="63"/>
      <c r="B39" s="62"/>
      <c r="C39" s="62"/>
      <c r="D39" s="63"/>
      <c r="E39" s="63"/>
      <c r="F39" s="63"/>
      <c r="G39" s="63"/>
      <c r="H39" s="63"/>
      <c r="I39" s="63"/>
      <c r="J39" s="127"/>
      <c r="K39" s="63"/>
      <c r="L39" s="63"/>
      <c r="M39" s="127"/>
    </row>
    <row r="40" spans="1:16" ht="18" customHeight="1" x14ac:dyDescent="0.35">
      <c r="B40" s="62"/>
      <c r="C40" s="62"/>
      <c r="D40" s="63"/>
      <c r="E40" s="63"/>
      <c r="F40" s="63"/>
      <c r="G40" s="63"/>
      <c r="H40" s="63"/>
      <c r="J40" s="120"/>
      <c r="K40" s="63"/>
      <c r="M40" s="120"/>
    </row>
    <row r="41" spans="1:16" ht="21.75" x14ac:dyDescent="0.5">
      <c r="C41" s="60"/>
      <c r="J41" s="120"/>
      <c r="K41" s="63"/>
      <c r="M41" s="120"/>
      <c r="P41" s="120"/>
    </row>
    <row r="42" spans="1:16" x14ac:dyDescent="0.35">
      <c r="C42" s="62"/>
      <c r="J42" s="120"/>
      <c r="K42" s="63"/>
      <c r="M42" s="120"/>
      <c r="O42" s="120"/>
    </row>
    <row r="43" spans="1:16" x14ac:dyDescent="0.35">
      <c r="C43" s="62"/>
      <c r="J43" s="120"/>
      <c r="K43" s="63"/>
      <c r="M43" s="120"/>
    </row>
    <row r="44" spans="1:16" ht="21.75" x14ac:dyDescent="0.5">
      <c r="C44" s="60"/>
      <c r="J44" s="120"/>
      <c r="K44" s="63"/>
      <c r="M44" s="120"/>
    </row>
    <row r="45" spans="1:16" x14ac:dyDescent="0.35">
      <c r="C45" s="62"/>
      <c r="J45" s="120"/>
      <c r="K45" s="63"/>
      <c r="M45" s="120"/>
    </row>
    <row r="46" spans="1:16" ht="21.75" x14ac:dyDescent="0.5">
      <c r="C46" s="60"/>
      <c r="J46" s="120"/>
      <c r="K46" s="63"/>
      <c r="M46" s="120"/>
    </row>
    <row r="47" spans="1:16" x14ac:dyDescent="0.35">
      <c r="C47" s="62"/>
      <c r="J47" s="120"/>
      <c r="K47" s="63"/>
      <c r="M47" s="120"/>
    </row>
    <row r="48" spans="1:16" ht="21.75" x14ac:dyDescent="0.5">
      <c r="C48" s="60"/>
      <c r="J48" s="120"/>
      <c r="K48" s="63"/>
      <c r="M48" s="120"/>
    </row>
    <row r="49" spans="3:13" x14ac:dyDescent="0.35">
      <c r="C49" s="62"/>
      <c r="J49" s="120"/>
      <c r="K49" s="63"/>
      <c r="M49" s="120"/>
    </row>
    <row r="50" spans="3:13" x14ac:dyDescent="0.35">
      <c r="K50" s="120"/>
      <c r="M50" s="120"/>
    </row>
    <row r="51" spans="3:13" x14ac:dyDescent="0.35">
      <c r="K51" s="121"/>
      <c r="M51" s="121"/>
    </row>
    <row r="72" spans="1:13" x14ac:dyDescent="0.35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30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topLeftCell="A16" workbookViewId="0">
      <selection activeCell="T6" sqref="T6"/>
    </sheetView>
  </sheetViews>
  <sheetFormatPr defaultRowHeight="15" x14ac:dyDescent="0.35"/>
  <cols>
    <col min="1" max="12" width="6.125" style="64" customWidth="1"/>
    <col min="13" max="17" width="5.875" style="64" customWidth="1"/>
    <col min="18" max="16384" width="9" style="64"/>
  </cols>
  <sheetData>
    <row r="1" spans="14:17" ht="15" customHeight="1" x14ac:dyDescent="0.45">
      <c r="O1" s="183">
        <v>2559</v>
      </c>
      <c r="P1" s="184"/>
      <c r="Q1" s="185"/>
    </row>
    <row r="2" spans="14:17" ht="15" customHeight="1" x14ac:dyDescent="0.35">
      <c r="O2" s="186" t="str">
        <f>I52</f>
        <v>สำรวจเมื่อ 7 ม.ค.2558</v>
      </c>
      <c r="P2" s="187"/>
      <c r="Q2" s="188"/>
    </row>
    <row r="3" spans="14:17" ht="15" customHeight="1" x14ac:dyDescent="0.45">
      <c r="O3" s="65" t="s">
        <v>59</v>
      </c>
      <c r="P3" s="66" t="s">
        <v>60</v>
      </c>
      <c r="Q3" s="67" t="s">
        <v>61</v>
      </c>
    </row>
    <row r="4" spans="14:17" ht="15" customHeight="1" x14ac:dyDescent="0.45">
      <c r="N4" s="68"/>
      <c r="O4" s="69">
        <v>-50</v>
      </c>
      <c r="P4" s="70">
        <v>269.173</v>
      </c>
      <c r="Q4" s="71">
        <v>257.86</v>
      </c>
    </row>
    <row r="5" spans="14:17" ht="15" customHeight="1" x14ac:dyDescent="0.45">
      <c r="O5" s="72">
        <v>-40</v>
      </c>
      <c r="P5" s="73">
        <v>268.697</v>
      </c>
      <c r="Q5" s="71">
        <v>257.86</v>
      </c>
    </row>
    <row r="6" spans="14:17" ht="15" customHeight="1" x14ac:dyDescent="0.45">
      <c r="O6" s="72">
        <v>-30</v>
      </c>
      <c r="P6" s="73">
        <v>268.34300000000002</v>
      </c>
      <c r="Q6" s="71">
        <v>257.86</v>
      </c>
    </row>
    <row r="7" spans="14:17" ht="15" customHeight="1" x14ac:dyDescent="0.45">
      <c r="O7" s="72">
        <v>-20</v>
      </c>
      <c r="P7" s="73">
        <v>267.92400000000004</v>
      </c>
      <c r="Q7" s="71">
        <v>257.86</v>
      </c>
    </row>
    <row r="8" spans="14:17" ht="15" customHeight="1" x14ac:dyDescent="0.45">
      <c r="O8" s="72">
        <v>-10</v>
      </c>
      <c r="P8" s="73">
        <v>267.53200000000004</v>
      </c>
      <c r="Q8" s="71">
        <v>257.86</v>
      </c>
    </row>
    <row r="9" spans="14:17" ht="15" customHeight="1" x14ac:dyDescent="0.45">
      <c r="O9" s="72">
        <v>0</v>
      </c>
      <c r="P9" s="73">
        <v>267.61600000000004</v>
      </c>
      <c r="Q9" s="71">
        <v>257.86</v>
      </c>
    </row>
    <row r="10" spans="14:17" ht="15" customHeight="1" x14ac:dyDescent="0.45">
      <c r="O10" s="72">
        <v>0</v>
      </c>
      <c r="P10" s="73">
        <v>266.46800000000002</v>
      </c>
      <c r="Q10" s="71">
        <v>257.86</v>
      </c>
    </row>
    <row r="11" spans="14:17" ht="15" customHeight="1" x14ac:dyDescent="0.45">
      <c r="O11" s="72">
        <v>2</v>
      </c>
      <c r="P11" s="73">
        <v>266.512</v>
      </c>
      <c r="Q11" s="71">
        <v>257.86</v>
      </c>
    </row>
    <row r="12" spans="14:17" ht="15" customHeight="1" x14ac:dyDescent="0.45">
      <c r="O12" s="72">
        <v>4</v>
      </c>
      <c r="P12" s="73">
        <v>266.16800000000001</v>
      </c>
      <c r="Q12" s="71">
        <v>257.86</v>
      </c>
    </row>
    <row r="13" spans="14:17" ht="15" customHeight="1" x14ac:dyDescent="0.45">
      <c r="O13" s="72">
        <v>6</v>
      </c>
      <c r="P13" s="73">
        <v>266.137</v>
      </c>
      <c r="Q13" s="71">
        <v>257.86</v>
      </c>
    </row>
    <row r="14" spans="14:17" ht="15" customHeight="1" x14ac:dyDescent="0.45">
      <c r="N14" s="68"/>
      <c r="O14" s="72">
        <v>8</v>
      </c>
      <c r="P14" s="73">
        <v>265.565</v>
      </c>
      <c r="Q14" s="71">
        <v>257.86</v>
      </c>
    </row>
    <row r="15" spans="14:17" ht="15" customHeight="1" x14ac:dyDescent="0.45">
      <c r="N15" s="74"/>
      <c r="O15" s="72">
        <v>10</v>
      </c>
      <c r="P15" s="73">
        <v>264.70699999999999</v>
      </c>
      <c r="Q15" s="71">
        <v>257.86</v>
      </c>
    </row>
    <row r="16" spans="14:17" ht="15" customHeight="1" x14ac:dyDescent="0.45">
      <c r="N16" s="74"/>
      <c r="O16" s="72">
        <v>12</v>
      </c>
      <c r="P16" s="73">
        <v>264.05399999999997</v>
      </c>
      <c r="Q16" s="71">
        <v>257.86</v>
      </c>
    </row>
    <row r="17" spans="11:17" ht="15" customHeight="1" x14ac:dyDescent="0.45">
      <c r="N17" s="74"/>
      <c r="O17" s="72">
        <v>14</v>
      </c>
      <c r="P17" s="73">
        <v>262.73699999999997</v>
      </c>
      <c r="Q17" s="71">
        <v>257.86</v>
      </c>
    </row>
    <row r="18" spans="11:17" ht="15" customHeight="1" x14ac:dyDescent="0.45">
      <c r="N18" s="74"/>
      <c r="O18" s="72">
        <v>16</v>
      </c>
      <c r="P18" s="73">
        <v>262.58199999999999</v>
      </c>
      <c r="Q18" s="71">
        <v>257.86</v>
      </c>
    </row>
    <row r="19" spans="11:17" ht="15" customHeight="1" x14ac:dyDescent="0.45">
      <c r="N19" s="74"/>
      <c r="O19" s="72">
        <v>18</v>
      </c>
      <c r="P19" s="73">
        <v>262.27300000000002</v>
      </c>
      <c r="Q19" s="71">
        <v>257.86</v>
      </c>
    </row>
    <row r="20" spans="11:17" ht="15" customHeight="1" x14ac:dyDescent="0.45">
      <c r="N20" s="74"/>
      <c r="O20" s="72">
        <v>20</v>
      </c>
      <c r="P20" s="73">
        <v>260.56</v>
      </c>
      <c r="Q20" s="71">
        <v>257.86</v>
      </c>
    </row>
    <row r="21" spans="11:17" ht="15" customHeight="1" x14ac:dyDescent="0.45">
      <c r="N21" s="74"/>
      <c r="O21" s="72">
        <v>22</v>
      </c>
      <c r="P21" s="73">
        <v>259.464</v>
      </c>
      <c r="Q21" s="71">
        <v>257.86</v>
      </c>
    </row>
    <row r="22" spans="11:17" ht="15" customHeight="1" x14ac:dyDescent="0.45">
      <c r="N22" s="74"/>
      <c r="O22" s="72">
        <v>24</v>
      </c>
      <c r="P22" s="73">
        <v>258.65100000000001</v>
      </c>
      <c r="Q22" s="71">
        <v>257.86</v>
      </c>
    </row>
    <row r="23" spans="11:17" ht="15" customHeight="1" x14ac:dyDescent="0.45">
      <c r="N23" s="74"/>
      <c r="O23" s="72">
        <v>26</v>
      </c>
      <c r="P23" s="73">
        <v>258.37200000000001</v>
      </c>
      <c r="Q23" s="71">
        <v>257.86</v>
      </c>
    </row>
    <row r="24" spans="11:17" ht="15" customHeight="1" x14ac:dyDescent="0.45">
      <c r="N24" s="74"/>
      <c r="O24" s="72">
        <v>30</v>
      </c>
      <c r="P24" s="73">
        <v>255.773</v>
      </c>
      <c r="Q24" s="71">
        <v>257.86</v>
      </c>
    </row>
    <row r="25" spans="11:17" ht="15" customHeight="1" x14ac:dyDescent="0.45">
      <c r="K25" s="75"/>
      <c r="L25" s="76"/>
      <c r="M25" s="76"/>
      <c r="N25" s="68"/>
      <c r="O25" s="72">
        <v>35</v>
      </c>
      <c r="P25" s="73">
        <v>254.583</v>
      </c>
      <c r="Q25" s="71">
        <v>257.86</v>
      </c>
    </row>
    <row r="26" spans="11:17" ht="15" customHeight="1" x14ac:dyDescent="0.45">
      <c r="K26" s="75"/>
      <c r="L26" s="77"/>
      <c r="M26" s="77"/>
      <c r="N26" s="74"/>
      <c r="O26" s="72">
        <v>40</v>
      </c>
      <c r="P26" s="73">
        <v>254.40300000000002</v>
      </c>
      <c r="Q26" s="71">
        <v>257.86</v>
      </c>
    </row>
    <row r="27" spans="11:17" ht="15" customHeight="1" x14ac:dyDescent="0.45">
      <c r="K27" s="75"/>
      <c r="L27" s="76"/>
      <c r="M27" s="76"/>
      <c r="N27" s="74"/>
      <c r="O27" s="72">
        <v>45</v>
      </c>
      <c r="P27" s="73">
        <v>255.65300000000002</v>
      </c>
      <c r="Q27" s="71">
        <v>257.86</v>
      </c>
    </row>
    <row r="28" spans="11:17" ht="15" customHeight="1" x14ac:dyDescent="0.45">
      <c r="K28" s="75"/>
      <c r="L28" s="77"/>
      <c r="M28" s="77"/>
      <c r="N28" s="74"/>
      <c r="O28" s="72">
        <v>50</v>
      </c>
      <c r="P28" s="73">
        <v>258.12400000000002</v>
      </c>
      <c r="Q28" s="71">
        <v>257.86</v>
      </c>
    </row>
    <row r="29" spans="11:17" ht="15" customHeight="1" x14ac:dyDescent="0.45">
      <c r="K29" s="75"/>
      <c r="L29" s="76"/>
      <c r="M29" s="76"/>
      <c r="N29" s="74"/>
      <c r="O29" s="72">
        <v>55</v>
      </c>
      <c r="P29" s="73">
        <v>256.34300000000002</v>
      </c>
      <c r="Q29" s="71">
        <v>257.86</v>
      </c>
    </row>
    <row r="30" spans="11:17" ht="15" customHeight="1" x14ac:dyDescent="0.45">
      <c r="K30" s="75"/>
      <c r="L30" s="77"/>
      <c r="M30" s="77"/>
      <c r="N30" s="74"/>
      <c r="O30" s="72">
        <v>60</v>
      </c>
      <c r="P30" s="73">
        <v>256.75299999999999</v>
      </c>
      <c r="Q30" s="71">
        <v>257.86</v>
      </c>
    </row>
    <row r="31" spans="11:17" ht="15" customHeight="1" x14ac:dyDescent="0.45">
      <c r="K31" s="75"/>
      <c r="L31" s="78"/>
      <c r="M31" s="78"/>
      <c r="N31" s="74"/>
      <c r="O31" s="72">
        <v>64</v>
      </c>
      <c r="P31" s="73">
        <v>257.90300000000002</v>
      </c>
      <c r="Q31" s="71">
        <v>257.86</v>
      </c>
    </row>
    <row r="32" spans="11:17" ht="15" customHeight="1" x14ac:dyDescent="0.45">
      <c r="K32" s="75"/>
      <c r="L32" s="78"/>
      <c r="M32" s="78"/>
      <c r="N32" s="74"/>
      <c r="O32" s="72">
        <v>66</v>
      </c>
      <c r="P32" s="73">
        <v>258.16300000000001</v>
      </c>
      <c r="Q32" s="71">
        <v>257.86</v>
      </c>
    </row>
    <row r="33" spans="1:17" ht="15" customHeight="1" x14ac:dyDescent="0.45">
      <c r="K33" s="75"/>
      <c r="L33" s="79"/>
      <c r="M33" s="80"/>
      <c r="N33" s="74"/>
      <c r="O33" s="72">
        <v>68</v>
      </c>
      <c r="P33" s="73">
        <v>258.23700000000002</v>
      </c>
      <c r="Q33" s="71">
        <v>257.86</v>
      </c>
    </row>
    <row r="34" spans="1:17" ht="15" customHeight="1" x14ac:dyDescent="0.45">
      <c r="K34" s="75"/>
      <c r="L34" s="78"/>
      <c r="M34" s="78"/>
      <c r="N34" s="74"/>
      <c r="O34" s="72">
        <v>70</v>
      </c>
      <c r="P34" s="73">
        <v>258.42900000000003</v>
      </c>
      <c r="Q34" s="71">
        <v>257.86</v>
      </c>
    </row>
    <row r="35" spans="1:17" ht="15" customHeight="1" x14ac:dyDescent="0.45">
      <c r="N35" s="74"/>
      <c r="O35" s="72">
        <v>72</v>
      </c>
      <c r="P35" s="73">
        <v>258.82800000000003</v>
      </c>
      <c r="Q35" s="71">
        <v>257.86</v>
      </c>
    </row>
    <row r="36" spans="1:17" ht="15" customHeight="1" x14ac:dyDescent="0.45">
      <c r="A36" s="81" t="s">
        <v>59</v>
      </c>
      <c r="B36" s="82">
        <v>-50</v>
      </c>
      <c r="C36" s="83">
        <v>-40</v>
      </c>
      <c r="D36" s="83">
        <v>-30</v>
      </c>
      <c r="E36" s="83">
        <v>-20</v>
      </c>
      <c r="F36" s="83">
        <v>-10</v>
      </c>
      <c r="G36" s="83">
        <v>0</v>
      </c>
      <c r="H36" s="83">
        <v>0</v>
      </c>
      <c r="I36" s="83">
        <v>2</v>
      </c>
      <c r="J36" s="84">
        <v>4</v>
      </c>
      <c r="K36" s="84">
        <v>6</v>
      </c>
      <c r="L36" s="85">
        <v>8</v>
      </c>
      <c r="N36" s="68"/>
      <c r="O36" s="72">
        <v>74</v>
      </c>
      <c r="P36" s="73">
        <v>259.60900000000004</v>
      </c>
      <c r="Q36" s="71">
        <v>257.86</v>
      </c>
    </row>
    <row r="37" spans="1:17" ht="15" customHeight="1" x14ac:dyDescent="0.45">
      <c r="A37" s="86" t="s">
        <v>60</v>
      </c>
      <c r="B37" s="87">
        <v>269.12400000000002</v>
      </c>
      <c r="C37" s="88">
        <v>268.62400000000002</v>
      </c>
      <c r="D37" s="88">
        <v>268.21800000000002</v>
      </c>
      <c r="E37" s="88">
        <v>267.84199999999998</v>
      </c>
      <c r="F37" s="88">
        <v>267.59399999999999</v>
      </c>
      <c r="G37" s="88">
        <v>267.61200000000002</v>
      </c>
      <c r="H37" s="88">
        <v>266.53100000000001</v>
      </c>
      <c r="I37" s="88">
        <v>266.44200000000001</v>
      </c>
      <c r="J37" s="89">
        <v>266.23500000000001</v>
      </c>
      <c r="K37" s="89">
        <v>265.99599999999998</v>
      </c>
      <c r="L37" s="90">
        <v>265.584</v>
      </c>
      <c r="N37" s="74"/>
      <c r="O37" s="72">
        <v>76</v>
      </c>
      <c r="P37" s="73">
        <v>261.70200000000006</v>
      </c>
      <c r="Q37" s="71">
        <v>257.86</v>
      </c>
    </row>
    <row r="38" spans="1:17" ht="15" customHeight="1" x14ac:dyDescent="0.45">
      <c r="A38" s="81" t="s">
        <v>59</v>
      </c>
      <c r="B38" s="82">
        <v>10</v>
      </c>
      <c r="C38" s="83">
        <v>12</v>
      </c>
      <c r="D38" s="83">
        <v>14</v>
      </c>
      <c r="E38" s="83">
        <v>16</v>
      </c>
      <c r="F38" s="83">
        <v>18</v>
      </c>
      <c r="G38" s="83">
        <v>20</v>
      </c>
      <c r="H38" s="83">
        <v>22</v>
      </c>
      <c r="I38" s="84">
        <v>24</v>
      </c>
      <c r="J38" s="83">
        <v>26</v>
      </c>
      <c r="K38" s="84">
        <v>28</v>
      </c>
      <c r="L38" s="85">
        <v>30</v>
      </c>
      <c r="M38" s="80"/>
      <c r="N38" s="80"/>
      <c r="O38" s="72">
        <v>78</v>
      </c>
      <c r="P38" s="73">
        <v>262.01700000000005</v>
      </c>
      <c r="Q38" s="71">
        <v>257.86</v>
      </c>
    </row>
    <row r="39" spans="1:17" ht="15" customHeight="1" x14ac:dyDescent="0.45">
      <c r="A39" s="86" t="s">
        <v>60</v>
      </c>
      <c r="B39" s="87">
        <v>264.64499999999998</v>
      </c>
      <c r="C39" s="88">
        <v>264.15600000000001</v>
      </c>
      <c r="D39" s="88">
        <v>262.98500000000001</v>
      </c>
      <c r="E39" s="88">
        <v>262.423</v>
      </c>
      <c r="F39" s="88">
        <v>262.214</v>
      </c>
      <c r="G39" s="88">
        <v>260.745</v>
      </c>
      <c r="H39" s="88">
        <v>259.63900000000001</v>
      </c>
      <c r="I39" s="89">
        <v>258.74200000000002</v>
      </c>
      <c r="J39" s="88">
        <v>257.98399999999998</v>
      </c>
      <c r="K39" s="89">
        <v>256.82</v>
      </c>
      <c r="L39" s="90">
        <v>255.73</v>
      </c>
      <c r="N39" s="74"/>
      <c r="O39" s="72">
        <v>80</v>
      </c>
      <c r="P39" s="73">
        <v>261.78000000000003</v>
      </c>
      <c r="Q39" s="71">
        <v>257.86</v>
      </c>
    </row>
    <row r="40" spans="1:17" ht="15" customHeight="1" x14ac:dyDescent="0.45">
      <c r="A40" s="81" t="s">
        <v>59</v>
      </c>
      <c r="B40" s="82">
        <v>32</v>
      </c>
      <c r="C40" s="83">
        <v>34</v>
      </c>
      <c r="D40" s="83">
        <v>36</v>
      </c>
      <c r="E40" s="83">
        <v>38</v>
      </c>
      <c r="F40" s="83">
        <v>40</v>
      </c>
      <c r="G40" s="83">
        <v>42</v>
      </c>
      <c r="H40" s="84">
        <v>44</v>
      </c>
      <c r="I40" s="83">
        <v>46</v>
      </c>
      <c r="J40" s="91">
        <v>48</v>
      </c>
      <c r="K40" s="92">
        <v>50</v>
      </c>
      <c r="L40" s="93">
        <v>52</v>
      </c>
      <c r="N40" s="74"/>
      <c r="O40" s="72">
        <v>82</v>
      </c>
      <c r="P40" s="73">
        <v>262.04600000000005</v>
      </c>
      <c r="Q40" s="71">
        <v>257.86</v>
      </c>
    </row>
    <row r="41" spans="1:17" ht="15" customHeight="1" x14ac:dyDescent="0.45">
      <c r="A41" s="86" t="s">
        <v>60</v>
      </c>
      <c r="B41" s="87">
        <v>254.91</v>
      </c>
      <c r="C41" s="88">
        <v>254.47</v>
      </c>
      <c r="D41" s="88">
        <v>254.36</v>
      </c>
      <c r="E41" s="88">
        <v>254.12</v>
      </c>
      <c r="F41" s="88">
        <v>254.2</v>
      </c>
      <c r="G41" s="88">
        <v>254.4</v>
      </c>
      <c r="H41" s="89">
        <v>254.99</v>
      </c>
      <c r="I41" s="88">
        <v>255.67</v>
      </c>
      <c r="J41" s="88">
        <v>256.61</v>
      </c>
      <c r="K41" s="89">
        <v>257.75</v>
      </c>
      <c r="L41" s="90">
        <v>256.95</v>
      </c>
      <c r="N41" s="74"/>
      <c r="O41" s="72">
        <v>84</v>
      </c>
      <c r="P41" s="73">
        <v>262.39200000000005</v>
      </c>
      <c r="Q41" s="71">
        <v>257.86</v>
      </c>
    </row>
    <row r="42" spans="1:17" ht="15" customHeight="1" x14ac:dyDescent="0.45">
      <c r="A42" s="81" t="s">
        <v>59</v>
      </c>
      <c r="B42" s="94">
        <v>54</v>
      </c>
      <c r="C42" s="91">
        <v>56</v>
      </c>
      <c r="D42" s="91">
        <v>58</v>
      </c>
      <c r="E42" s="91">
        <v>60</v>
      </c>
      <c r="F42" s="91">
        <v>62</v>
      </c>
      <c r="G42" s="92">
        <v>64</v>
      </c>
      <c r="H42" s="91">
        <v>66</v>
      </c>
      <c r="I42" s="91">
        <v>68</v>
      </c>
      <c r="J42" s="91">
        <v>70</v>
      </c>
      <c r="K42" s="92">
        <v>72</v>
      </c>
      <c r="L42" s="93">
        <v>74</v>
      </c>
      <c r="N42" s="74"/>
      <c r="O42" s="72">
        <v>86</v>
      </c>
      <c r="P42" s="73">
        <v>263.05100000000004</v>
      </c>
      <c r="Q42" s="71">
        <v>257.86</v>
      </c>
    </row>
    <row r="43" spans="1:17" ht="15" customHeight="1" x14ac:dyDescent="0.45">
      <c r="A43" s="86" t="s">
        <v>60</v>
      </c>
      <c r="B43" s="87">
        <v>256.16000000000003</v>
      </c>
      <c r="C43" s="88">
        <v>256.14</v>
      </c>
      <c r="D43" s="88">
        <v>256.11</v>
      </c>
      <c r="E43" s="88">
        <v>256.3</v>
      </c>
      <c r="F43" s="88">
        <v>256.79000000000002</v>
      </c>
      <c r="G43" s="89">
        <v>257.45999999999998</v>
      </c>
      <c r="H43" s="88">
        <v>257.95800000000003</v>
      </c>
      <c r="I43" s="88">
        <v>258.17500000000001</v>
      </c>
      <c r="J43" s="88">
        <v>258.35599999999999</v>
      </c>
      <c r="K43" s="89">
        <v>258.76299999999998</v>
      </c>
      <c r="L43" s="90">
        <v>259.536</v>
      </c>
      <c r="N43" s="74"/>
      <c r="O43" s="72">
        <v>88</v>
      </c>
      <c r="P43" s="73">
        <v>264.05900000000003</v>
      </c>
      <c r="Q43" s="71">
        <v>257.86</v>
      </c>
    </row>
    <row r="44" spans="1:17" ht="15" customHeight="1" x14ac:dyDescent="0.45">
      <c r="A44" s="81" t="s">
        <v>59</v>
      </c>
      <c r="B44" s="94">
        <v>76</v>
      </c>
      <c r="C44" s="91">
        <v>78</v>
      </c>
      <c r="D44" s="91">
        <v>80</v>
      </c>
      <c r="E44" s="91">
        <v>82</v>
      </c>
      <c r="F44" s="91">
        <v>84</v>
      </c>
      <c r="G44" s="91">
        <v>86</v>
      </c>
      <c r="H44" s="91">
        <v>88</v>
      </c>
      <c r="I44" s="91">
        <v>90</v>
      </c>
      <c r="J44" s="91">
        <v>90</v>
      </c>
      <c r="K44" s="92">
        <v>100</v>
      </c>
      <c r="L44" s="93">
        <v>110</v>
      </c>
      <c r="N44" s="74"/>
      <c r="O44" s="72">
        <v>90</v>
      </c>
      <c r="P44" s="73">
        <v>265.30500000000001</v>
      </c>
      <c r="Q44" s="71">
        <v>257.86</v>
      </c>
    </row>
    <row r="45" spans="1:17" ht="15" customHeight="1" x14ac:dyDescent="0.45">
      <c r="A45" s="95" t="s">
        <v>60</v>
      </c>
      <c r="B45" s="96">
        <v>261.74400000000003</v>
      </c>
      <c r="C45" s="97">
        <v>261.84500000000003</v>
      </c>
      <c r="D45" s="97">
        <v>261.94200000000001</v>
      </c>
      <c r="E45" s="97">
        <v>261.93400000000003</v>
      </c>
      <c r="F45" s="97">
        <v>262.45600000000002</v>
      </c>
      <c r="G45" s="97">
        <v>262.98200000000003</v>
      </c>
      <c r="H45" s="97">
        <v>263.98599999999999</v>
      </c>
      <c r="I45" s="97">
        <v>265.33600000000001</v>
      </c>
      <c r="J45" s="97">
        <v>267.34199999999998</v>
      </c>
      <c r="K45" s="98">
        <v>267.45100000000002</v>
      </c>
      <c r="L45" s="99">
        <v>267.46199999999999</v>
      </c>
      <c r="N45" s="74"/>
      <c r="O45" s="72">
        <v>90</v>
      </c>
      <c r="P45" s="73">
        <v>267.35899999999998</v>
      </c>
      <c r="Q45" s="71">
        <v>257.86</v>
      </c>
    </row>
    <row r="46" spans="1:17" ht="15" customHeight="1" x14ac:dyDescent="0.45">
      <c r="A46" s="100" t="s">
        <v>59</v>
      </c>
      <c r="B46" s="101">
        <v>120</v>
      </c>
      <c r="C46" s="91">
        <v>130</v>
      </c>
      <c r="D46" s="91">
        <v>140</v>
      </c>
      <c r="E46" s="91"/>
      <c r="F46" s="91"/>
      <c r="G46" s="91"/>
      <c r="H46" s="91"/>
      <c r="I46" s="91"/>
      <c r="J46" s="91"/>
      <c r="K46" s="92"/>
      <c r="L46" s="93"/>
      <c r="N46" s="74"/>
      <c r="O46" s="72">
        <v>100</v>
      </c>
      <c r="P46" s="73">
        <v>267.50099999999998</v>
      </c>
      <c r="Q46" s="71">
        <v>257.86</v>
      </c>
    </row>
    <row r="47" spans="1:17" ht="15" customHeight="1" x14ac:dyDescent="0.45">
      <c r="A47" s="95" t="s">
        <v>60</v>
      </c>
      <c r="B47" s="96">
        <v>267.45299999999997</v>
      </c>
      <c r="C47" s="97">
        <v>267.52199999999999</v>
      </c>
      <c r="D47" s="88">
        <v>267.63499999999999</v>
      </c>
      <c r="E47" s="97"/>
      <c r="F47" s="97"/>
      <c r="G47" s="97"/>
      <c r="H47" s="97"/>
      <c r="I47" s="97"/>
      <c r="J47" s="97"/>
      <c r="K47" s="98"/>
      <c r="L47" s="99"/>
      <c r="N47" s="68"/>
      <c r="O47" s="72">
        <v>110</v>
      </c>
      <c r="P47" s="73">
        <v>267.483</v>
      </c>
      <c r="Q47" s="71">
        <v>257.86</v>
      </c>
    </row>
    <row r="48" spans="1:17" ht="15" customHeight="1" x14ac:dyDescent="0.45">
      <c r="A48" s="100" t="s">
        <v>59</v>
      </c>
      <c r="B48" s="101"/>
      <c r="C48" s="91"/>
      <c r="D48" s="91"/>
      <c r="E48" s="91"/>
      <c r="F48" s="91"/>
      <c r="G48" s="91"/>
      <c r="H48" s="91"/>
      <c r="I48" s="91"/>
      <c r="J48" s="91"/>
      <c r="K48" s="92"/>
      <c r="L48" s="93"/>
      <c r="N48" s="74"/>
      <c r="O48" s="72">
        <v>120</v>
      </c>
      <c r="P48" s="73">
        <v>267.47199999999998</v>
      </c>
      <c r="Q48" s="71">
        <v>257.86</v>
      </c>
    </row>
    <row r="49" spans="1:17" ht="15" customHeight="1" x14ac:dyDescent="0.45">
      <c r="A49" s="95" t="s">
        <v>60</v>
      </c>
      <c r="B49" s="96"/>
      <c r="C49" s="97"/>
      <c r="D49" s="97"/>
      <c r="E49" s="97"/>
      <c r="F49" s="97"/>
      <c r="G49" s="97"/>
      <c r="H49" s="97"/>
      <c r="I49" s="97"/>
      <c r="J49" s="97"/>
      <c r="K49" s="98"/>
      <c r="L49" s="99"/>
      <c r="N49" s="74"/>
      <c r="O49" s="72">
        <v>130</v>
      </c>
      <c r="P49" s="73">
        <v>267.505</v>
      </c>
      <c r="Q49" s="71">
        <v>257.86</v>
      </c>
    </row>
    <row r="50" spans="1:17" ht="15" customHeight="1" x14ac:dyDescent="0.45">
      <c r="A50" s="102"/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N50" s="74"/>
      <c r="O50" s="72">
        <v>140</v>
      </c>
      <c r="P50" s="73">
        <v>267.70400000000001</v>
      </c>
      <c r="Q50" s="71">
        <v>257.86</v>
      </c>
    </row>
    <row r="51" spans="1:17" s="102" customFormat="1" ht="24.95" customHeight="1" x14ac:dyDescent="0.45">
      <c r="A51" s="189" t="s">
        <v>24</v>
      </c>
      <c r="B51" s="190"/>
      <c r="C51" s="103">
        <v>266.95999999999998</v>
      </c>
      <c r="D51" s="104" t="s">
        <v>62</v>
      </c>
      <c r="E51" s="189" t="s">
        <v>63</v>
      </c>
      <c r="F51" s="190"/>
      <c r="G51" s="103">
        <v>267.61200000000002</v>
      </c>
      <c r="H51" s="105" t="s">
        <v>62</v>
      </c>
      <c r="I51" s="189" t="s">
        <v>64</v>
      </c>
      <c r="J51" s="190"/>
      <c r="K51" s="106">
        <v>267.34199999999998</v>
      </c>
      <c r="L51" s="105" t="s">
        <v>62</v>
      </c>
      <c r="N51" s="107"/>
      <c r="O51" s="72"/>
      <c r="P51" s="73"/>
      <c r="Q51" s="71"/>
    </row>
    <row r="52" spans="1:17" s="102" customFormat="1" ht="24.95" customHeight="1" x14ac:dyDescent="0.45">
      <c r="A52" s="191" t="s">
        <v>65</v>
      </c>
      <c r="B52" s="192"/>
      <c r="C52" s="103">
        <v>257</v>
      </c>
      <c r="D52" s="104" t="s">
        <v>62</v>
      </c>
      <c r="E52" s="191" t="s">
        <v>66</v>
      </c>
      <c r="F52" s="192"/>
      <c r="G52" s="103">
        <v>254.2</v>
      </c>
      <c r="H52" s="105" t="s">
        <v>62</v>
      </c>
      <c r="I52" s="193" t="s">
        <v>67</v>
      </c>
      <c r="J52" s="194"/>
      <c r="K52" s="194"/>
      <c r="L52" s="195"/>
      <c r="N52" s="107"/>
      <c r="O52" s="72"/>
      <c r="P52" s="73"/>
      <c r="Q52" s="71">
        <f>Q4-C52</f>
        <v>0.86000000000001364</v>
      </c>
    </row>
    <row r="53" spans="1:17" ht="15" customHeight="1" x14ac:dyDescent="0.4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N53" s="74"/>
      <c r="O53" s="72"/>
      <c r="P53" s="73"/>
      <c r="Q53" s="71"/>
    </row>
    <row r="54" spans="1:17" ht="15" customHeight="1" x14ac:dyDescent="0.45">
      <c r="A54" s="102"/>
      <c r="B54" s="102"/>
      <c r="C54" s="102"/>
      <c r="D54" s="102"/>
      <c r="E54" s="102"/>
      <c r="H54" s="102"/>
      <c r="I54" s="102"/>
      <c r="J54" s="102"/>
      <c r="K54" s="102"/>
      <c r="L54" s="102"/>
      <c r="N54" s="74"/>
      <c r="O54" s="72"/>
      <c r="P54" s="73"/>
      <c r="Q54" s="71"/>
    </row>
    <row r="55" spans="1:17" ht="15" customHeight="1" x14ac:dyDescent="0.45">
      <c r="N55" s="74"/>
      <c r="O55" s="72"/>
      <c r="P55" s="73"/>
      <c r="Q55" s="71"/>
    </row>
    <row r="56" spans="1:17" ht="15" customHeight="1" x14ac:dyDescent="0.45">
      <c r="E56" s="182" t="s">
        <v>68</v>
      </c>
      <c r="F56" s="182"/>
      <c r="G56" s="182"/>
      <c r="H56" s="182"/>
      <c r="I56" s="182"/>
      <c r="N56" s="74"/>
      <c r="O56" s="72"/>
      <c r="P56" s="73"/>
      <c r="Q56" s="71"/>
    </row>
    <row r="57" spans="1:17" ht="15" customHeight="1" x14ac:dyDescent="0.45">
      <c r="F57" s="108"/>
      <c r="G57" s="108"/>
      <c r="H57" s="108"/>
      <c r="N57" s="74"/>
      <c r="O57" s="72"/>
      <c r="P57" s="73"/>
      <c r="Q57" s="71"/>
    </row>
    <row r="58" spans="1:17" ht="15" customHeight="1" x14ac:dyDescent="0.45">
      <c r="F58" s="109"/>
      <c r="G58" s="109"/>
      <c r="H58" s="109"/>
      <c r="N58" s="68"/>
      <c r="O58" s="72"/>
      <c r="P58" s="73"/>
      <c r="Q58" s="71"/>
    </row>
    <row r="59" spans="1:17" ht="15" customHeight="1" x14ac:dyDescent="0.45">
      <c r="N59" s="74"/>
      <c r="O59" s="72"/>
      <c r="P59" s="73"/>
      <c r="Q59" s="71"/>
    </row>
    <row r="60" spans="1:17" ht="15" customHeight="1" x14ac:dyDescent="0.45">
      <c r="N60" s="74"/>
      <c r="O60" s="72"/>
      <c r="P60" s="73"/>
      <c r="Q60" s="110"/>
    </row>
    <row r="61" spans="1:17" ht="15" customHeight="1" x14ac:dyDescent="0.45">
      <c r="N61" s="74"/>
      <c r="O61" s="72"/>
      <c r="P61" s="73"/>
      <c r="Q61" s="110"/>
    </row>
    <row r="62" spans="1:17" ht="15" customHeight="1" x14ac:dyDescent="0.45">
      <c r="N62" s="74"/>
      <c r="O62" s="72"/>
      <c r="P62" s="73"/>
      <c r="Q62" s="110"/>
    </row>
    <row r="63" spans="1:17" ht="15" customHeight="1" x14ac:dyDescent="0.45">
      <c r="N63" s="74"/>
      <c r="O63" s="111"/>
      <c r="P63" s="112"/>
      <c r="Q63" s="110"/>
    </row>
    <row r="64" spans="1:17" ht="15" customHeight="1" x14ac:dyDescent="0.45">
      <c r="N64" s="74"/>
      <c r="O64" s="111"/>
      <c r="P64" s="112"/>
      <c r="Q64" s="110"/>
    </row>
    <row r="65" spans="14:17" ht="15" customHeight="1" x14ac:dyDescent="0.45">
      <c r="N65" s="74"/>
      <c r="O65" s="111"/>
      <c r="P65" s="112"/>
      <c r="Q65" s="110"/>
    </row>
    <row r="66" spans="14:17" ht="15" customHeight="1" x14ac:dyDescent="0.45">
      <c r="N66" s="74"/>
      <c r="O66" s="111"/>
      <c r="P66" s="112"/>
      <c r="Q66" s="110"/>
    </row>
    <row r="67" spans="14:17" ht="15" customHeight="1" x14ac:dyDescent="0.45">
      <c r="N67" s="74"/>
      <c r="O67" s="111"/>
      <c r="P67" s="112"/>
      <c r="Q67" s="110"/>
    </row>
    <row r="68" spans="14:17" ht="15" customHeight="1" x14ac:dyDescent="0.45">
      <c r="N68" s="74"/>
      <c r="O68" s="111"/>
      <c r="P68" s="112"/>
      <c r="Q68" s="110"/>
    </row>
    <row r="69" spans="14:17" ht="15" customHeight="1" x14ac:dyDescent="0.45">
      <c r="N69" s="74"/>
      <c r="O69" s="111"/>
      <c r="P69" s="112"/>
      <c r="Q69" s="110"/>
    </row>
    <row r="70" spans="14:17" ht="18.75" x14ac:dyDescent="0.45">
      <c r="N70" s="74"/>
      <c r="O70" s="111"/>
      <c r="P70" s="112"/>
      <c r="Q70" s="110"/>
    </row>
    <row r="71" spans="14:17" ht="18.75" x14ac:dyDescent="0.45">
      <c r="N71" s="74"/>
      <c r="O71" s="113"/>
      <c r="P71" s="114"/>
      <c r="Q71" s="115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2020-02-28T07:26:42Z</cp:lastPrinted>
  <dcterms:created xsi:type="dcterms:W3CDTF">2017-11-15T07:22:33Z</dcterms:created>
  <dcterms:modified xsi:type="dcterms:W3CDTF">2020-02-28T07:52:40Z</dcterms:modified>
</cp:coreProperties>
</file>