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71A" sheetId="1" r:id="rId1"/>
    <sheet name="data P.71A" sheetId="2" r:id="rId2"/>
  </sheets>
  <definedNames>
    <definedName name="_xlnm.Print_Area" localSheetId="1">'data P.71A'!$A:$IV</definedName>
  </definedNames>
  <calcPr fullCalcOnLoad="1"/>
</workbook>
</file>

<file path=xl/sharedStrings.xml><?xml version="1.0" encoding="utf-8"?>
<sst xmlns="http://schemas.openxmlformats.org/spreadsheetml/2006/main" count="36" uniqueCount="30">
  <si>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</si>
  <si>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</si>
  <si>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</si>
  <si>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</si>
  <si>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</si>
  <si>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</si>
  <si>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</si>
  <si>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</si>
  <si>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</si>
  <si>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</si>
  <si>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ขุนวาง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</si>
  <si>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</si>
  <si>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</si>
  <si>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</si>
  <si>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</si>
  <si>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</si>
  <si>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</si>
  <si>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 xml:space="preserve">พื้นที่รับน้ำที่สถานี  P.84          </t>
  </si>
  <si>
    <t>0-7810</t>
  </si>
  <si>
    <t>0-7801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</si>
  <si>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</si>
  <si>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</si>
  <si>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</si>
  <si>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</si>
  <si>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</si>
  <si>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</si>
  <si>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</si>
  <si>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การเกิดน้ำท่า </t>
  </si>
  <si>
    <t xml:space="preserve"> Runoff  coefficient สถานี P.71A น้ำแม่วขาน อ.สันป่าตอง จ.เชียงใหม่</t>
  </si>
  <si>
    <t>อ.สันป่าตอง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</si>
</sst>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/>
      <protection/>
    </xf>
    <xf numFmtId="187" fontId="0" fillId="0" borderId="1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P.71A น้ำแม่ขาน บ้านกลาง อ.สันป่าตอง จ.เชียงใหม่
พื้นที่รับน้ำ 1,634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P.71A'!$I$5:$I$22</c:f>
              <c:numCache>
                <c:ptCount val="18"/>
                <c:pt idx="0">
                  <c:v>1314.375</c:v>
                </c:pt>
                <c:pt idx="1">
                  <c:v>1751.8500000000001</c:v>
                </c:pt>
                <c:pt idx="2">
                  <c:v>1249.3250000000003</c:v>
                </c:pt>
                <c:pt idx="3">
                  <c:v>1905.675</c:v>
                </c:pt>
                <c:pt idx="4">
                  <c:v>1250.475</c:v>
                </c:pt>
                <c:pt idx="5">
                  <c:v>1214</c:v>
                </c:pt>
                <c:pt idx="6">
                  <c:v>1262.875</c:v>
                </c:pt>
                <c:pt idx="7">
                  <c:v>1884.1666666666667</c:v>
                </c:pt>
              </c:numCache>
            </c:numRef>
          </c:xVal>
          <c:yVal>
            <c:numRef>
              <c:f>'data P.71A'!$D$5:$D$22</c:f>
              <c:numCache>
                <c:ptCount val="18"/>
                <c:pt idx="0">
                  <c:v>226.6829865361077</c:v>
                </c:pt>
                <c:pt idx="1">
                  <c:v>535.6181150550796</c:v>
                </c:pt>
                <c:pt idx="2">
                  <c:v>200.91799265605874</c:v>
                </c:pt>
                <c:pt idx="3">
                  <c:v>173.86780905752755</c:v>
                </c:pt>
                <c:pt idx="4">
                  <c:v>79.06976744186045</c:v>
                </c:pt>
                <c:pt idx="5">
                  <c:v>23.500611995104038</c:v>
                </c:pt>
                <c:pt idx="6">
                  <c:v>171.60342717258263</c:v>
                </c:pt>
                <c:pt idx="7">
                  <c:v>339.7796817625459</c:v>
                </c:pt>
              </c:numCache>
            </c:numRef>
          </c:yVal>
          <c:smooth val="0"/>
        </c:ser>
        <c:axId val="37580574"/>
        <c:axId val="2680847"/>
      </c:scatterChart>
      <c:valAx>
        <c:axId val="37580574"/>
        <c:scaling>
          <c:orientation val="minMax"/>
          <c:max val="2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680847"/>
        <c:crosses val="autoZero"/>
        <c:crossBetween val="midCat"/>
        <c:dispUnits/>
        <c:majorUnit val="100"/>
        <c:minorUnit val="100"/>
      </c:val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580574"/>
        <c:crossesAt val="10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1"/>
  <sheetViews>
    <sheetView workbookViewId="0" topLeftCell="A1">
      <pane ySplit="4" topLeftCell="BM20" activePane="bottomLeft" state="frozen"/>
      <selection pane="topLeft" activeCell="A1" sqref="A1"/>
      <selection pane="bottomLeft" activeCell="P29" sqref="P29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421875" style="1" customWidth="1"/>
    <col min="4" max="4" width="12.7109375" style="3" customWidth="1"/>
    <col min="5" max="9" width="9.7109375" style="1" customWidth="1"/>
    <col min="10" max="10" width="13.71093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0" t="s">
        <v>28</v>
      </c>
      <c r="C1" s="40"/>
      <c r="D1" s="40"/>
      <c r="E1" s="40"/>
      <c r="F1" s="40"/>
      <c r="G1" s="40"/>
      <c r="H1" s="40"/>
      <c r="I1" s="40"/>
      <c r="J1" s="40"/>
    </row>
    <row r="2" spans="2:55" ht="19.5" customHeight="1">
      <c r="B2" s="41" t="s">
        <v>0</v>
      </c>
      <c r="C2" s="28" t="s">
        <v>20</v>
      </c>
      <c r="D2" s="28" t="s">
        <v>21</v>
      </c>
      <c r="E2" s="44" t="s">
        <v>2</v>
      </c>
      <c r="F2" s="45"/>
      <c r="G2" s="45"/>
      <c r="H2" s="45"/>
      <c r="I2" s="46"/>
      <c r="J2" s="26" t="s">
        <v>16</v>
      </c>
      <c r="K2" s="4"/>
      <c r="L2" s="4"/>
      <c r="M2" s="4"/>
      <c r="N2" s="4"/>
      <c r="O2" s="4"/>
      <c r="P2" s="4"/>
      <c r="Q2" s="4"/>
      <c r="R2" s="4"/>
      <c r="AQ2" s="19"/>
      <c r="AR2" s="6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2:55" ht="19.5" customHeight="1">
      <c r="B3" s="42"/>
      <c r="C3" s="29" t="s">
        <v>22</v>
      </c>
      <c r="D3" s="29" t="s">
        <v>23</v>
      </c>
      <c r="E3" s="5" t="s">
        <v>9</v>
      </c>
      <c r="F3" s="5" t="s">
        <v>10</v>
      </c>
      <c r="G3" s="5" t="s">
        <v>8</v>
      </c>
      <c r="H3" s="5" t="s">
        <v>29</v>
      </c>
      <c r="I3" s="18" t="s">
        <v>3</v>
      </c>
      <c r="J3" s="27" t="s">
        <v>27</v>
      </c>
      <c r="K3" s="4"/>
      <c r="L3" s="4"/>
      <c r="M3" s="4"/>
      <c r="N3" s="4"/>
      <c r="O3" s="4"/>
      <c r="P3" s="4"/>
      <c r="Q3" s="4"/>
      <c r="R3" s="4"/>
      <c r="AQ3" s="19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3"/>
      <c r="C4" s="30" t="s">
        <v>6</v>
      </c>
      <c r="D4" s="31" t="s">
        <v>4</v>
      </c>
      <c r="E4" s="36" t="s">
        <v>18</v>
      </c>
      <c r="F4" s="36" t="s">
        <v>4</v>
      </c>
      <c r="G4" s="36" t="s">
        <v>19</v>
      </c>
      <c r="H4" s="36"/>
      <c r="I4" s="36" t="s">
        <v>4</v>
      </c>
      <c r="J4" s="39"/>
      <c r="K4" s="4"/>
      <c r="L4" s="4"/>
      <c r="M4" s="4"/>
      <c r="N4" s="4"/>
      <c r="O4" s="4"/>
      <c r="P4" s="4"/>
      <c r="Q4" s="4"/>
      <c r="R4" s="4"/>
      <c r="AQ4" s="19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2553</v>
      </c>
      <c r="C5" s="32">
        <v>370.4</v>
      </c>
      <c r="D5" s="21">
        <f>C5*1000/1634</f>
        <v>226.6829865361077</v>
      </c>
      <c r="E5" s="37">
        <v>1382.9</v>
      </c>
      <c r="F5" s="37">
        <v>1813.8</v>
      </c>
      <c r="G5" s="37">
        <v>1368.5</v>
      </c>
      <c r="H5" s="37">
        <v>692.3</v>
      </c>
      <c r="I5" s="22">
        <f>AVERAGE(E5:H5)</f>
        <v>1314.375</v>
      </c>
      <c r="J5" s="14">
        <f>D5*100/I5</f>
        <v>17.246446907169393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2554</v>
      </c>
      <c r="C6" s="33">
        <v>875.2</v>
      </c>
      <c r="D6" s="22">
        <f aca="true" t="shared" si="0" ref="D6:D12">C6*1000/1634</f>
        <v>535.6181150550796</v>
      </c>
      <c r="E6" s="37">
        <v>2136</v>
      </c>
      <c r="F6" s="37">
        <v>2624.8</v>
      </c>
      <c r="G6" s="37">
        <v>1490.8</v>
      </c>
      <c r="H6" s="37">
        <v>755.8</v>
      </c>
      <c r="I6" s="22">
        <f aca="true" t="shared" si="1" ref="I6:I12">AVERAGE(E6:H6)</f>
        <v>1751.8500000000001</v>
      </c>
      <c r="J6" s="15">
        <f>D6*100/I6</f>
        <v>30.574427893659816</v>
      </c>
      <c r="K6" s="6"/>
      <c r="L6" s="23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2555</v>
      </c>
      <c r="C7" s="33">
        <v>328.3</v>
      </c>
      <c r="D7" s="22">
        <f t="shared" si="0"/>
        <v>200.91799265605874</v>
      </c>
      <c r="E7" s="37">
        <v>1301.5</v>
      </c>
      <c r="F7" s="37">
        <v>1936.5000000000002</v>
      </c>
      <c r="G7" s="37">
        <v>1207.2000000000003</v>
      </c>
      <c r="H7" s="37">
        <v>552.1</v>
      </c>
      <c r="I7" s="22">
        <f t="shared" si="1"/>
        <v>1249.3250000000003</v>
      </c>
      <c r="J7" s="15">
        <f>D7*100/I7</f>
        <v>16.082123759314726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2556</v>
      </c>
      <c r="C8" s="33">
        <v>284.1</v>
      </c>
      <c r="D8" s="22">
        <f t="shared" si="0"/>
        <v>173.86780905752755</v>
      </c>
      <c r="E8" s="37">
        <v>3746.7999999999997</v>
      </c>
      <c r="F8" s="37">
        <v>2073.7999999999997</v>
      </c>
      <c r="G8" s="37">
        <v>1193.5000000000002</v>
      </c>
      <c r="H8" s="37">
        <v>608.6</v>
      </c>
      <c r="I8" s="22">
        <f t="shared" si="1"/>
        <v>1905.675</v>
      </c>
      <c r="J8" s="15">
        <f>D8*100/I8</f>
        <v>9.12368630839611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2557</v>
      </c>
      <c r="C9" s="33">
        <v>129.2</v>
      </c>
      <c r="D9" s="22">
        <f t="shared" si="0"/>
        <v>79.06976744186045</v>
      </c>
      <c r="E9" s="37">
        <v>1829.8999999999999</v>
      </c>
      <c r="F9" s="37">
        <v>1634.0000000000002</v>
      </c>
      <c r="G9" s="37">
        <v>1072.8</v>
      </c>
      <c r="H9" s="37">
        <v>465.2</v>
      </c>
      <c r="I9" s="22">
        <f t="shared" si="1"/>
        <v>1250.475</v>
      </c>
      <c r="J9" s="15">
        <f>D9*100/I9</f>
        <v>6.323178587485592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2558</v>
      </c>
      <c r="C10" s="33">
        <v>38.4</v>
      </c>
      <c r="D10" s="22">
        <f t="shared" si="0"/>
        <v>23.500611995104038</v>
      </c>
      <c r="E10" s="37">
        <v>1097.4</v>
      </c>
      <c r="F10" s="37">
        <v>1619.3</v>
      </c>
      <c r="G10" s="37">
        <v>925.3</v>
      </c>
      <c r="H10" s="37" t="s">
        <v>1</v>
      </c>
      <c r="I10" s="22">
        <f t="shared" si="1"/>
        <v>1214</v>
      </c>
      <c r="J10" s="15">
        <f>D10*100/I10</f>
        <v>1.9357999995967081</v>
      </c>
      <c r="K10" s="6"/>
      <c r="L10" s="6"/>
      <c r="M10" s="6"/>
      <c r="N10" s="6"/>
      <c r="O10" s="25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2559</v>
      </c>
      <c r="C11" s="33">
        <v>280.4</v>
      </c>
      <c r="D11" s="22">
        <f t="shared" si="0"/>
        <v>171.60342717258263</v>
      </c>
      <c r="E11" s="37">
        <v>1296</v>
      </c>
      <c r="F11" s="37">
        <v>1896.3</v>
      </c>
      <c r="G11" s="37">
        <v>1368</v>
      </c>
      <c r="H11" s="37">
        <v>491.2</v>
      </c>
      <c r="I11" s="22">
        <f t="shared" si="1"/>
        <v>1262.875</v>
      </c>
      <c r="J11" s="15">
        <f>D11*100/I11</f>
        <v>13.588314534105326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2560</v>
      </c>
      <c r="C12" s="33">
        <v>555.2</v>
      </c>
      <c r="D12" s="22">
        <f t="shared" si="0"/>
        <v>339.7796817625459</v>
      </c>
      <c r="E12" s="37">
        <v>1672.2</v>
      </c>
      <c r="F12" s="37">
        <v>2202.8</v>
      </c>
      <c r="G12" s="37">
        <v>1777.5</v>
      </c>
      <c r="H12" s="37"/>
      <c r="I12" s="22">
        <f>AVERAGE(E12:H12)</f>
        <v>1884.1666666666667</v>
      </c>
      <c r="J12" s="15">
        <f>D12*100/I12</f>
        <v>18.0334196424173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47"/>
      <c r="C13" s="48"/>
      <c r="D13" s="22"/>
      <c r="E13" s="37"/>
      <c r="F13" s="37"/>
      <c r="G13" s="37"/>
      <c r="H13" s="37"/>
      <c r="I13" s="22"/>
      <c r="J13" s="15"/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/>
      <c r="C14" s="33"/>
      <c r="D14" s="22"/>
      <c r="E14" s="37"/>
      <c r="F14" s="37"/>
      <c r="G14" s="37"/>
      <c r="H14" s="37"/>
      <c r="I14" s="22"/>
      <c r="J14" s="15"/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/>
      <c r="C15" s="33"/>
      <c r="D15" s="22"/>
      <c r="E15" s="37"/>
      <c r="F15" s="37"/>
      <c r="G15" s="37"/>
      <c r="H15" s="37"/>
      <c r="I15" s="22"/>
      <c r="J15" s="15"/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/>
      <c r="C16" s="33"/>
      <c r="D16" s="22"/>
      <c r="E16" s="37"/>
      <c r="F16" s="37"/>
      <c r="G16" s="37"/>
      <c r="H16" s="37"/>
      <c r="I16" s="22"/>
      <c r="J16" s="15"/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/>
      <c r="C17" s="33"/>
      <c r="D17" s="22"/>
      <c r="E17" s="37"/>
      <c r="F17" s="37"/>
      <c r="G17" s="37"/>
      <c r="H17" s="37"/>
      <c r="I17" s="22"/>
      <c r="J17" s="15"/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/>
      <c r="C18" s="33"/>
      <c r="D18" s="22"/>
      <c r="E18" s="37"/>
      <c r="F18" s="37"/>
      <c r="G18" s="37"/>
      <c r="H18" s="37"/>
      <c r="I18" s="22"/>
      <c r="J18" s="15"/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/>
      <c r="C19" s="33"/>
      <c r="D19" s="22"/>
      <c r="E19" s="37"/>
      <c r="F19" s="37"/>
      <c r="G19" s="37"/>
      <c r="H19" s="37"/>
      <c r="I19" s="22"/>
      <c r="J19" s="15"/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/>
      <c r="C20" s="33"/>
      <c r="D20" s="22"/>
      <c r="E20" s="37"/>
      <c r="F20" s="37"/>
      <c r="G20" s="37"/>
      <c r="H20" s="37"/>
      <c r="I20" s="22"/>
      <c r="J20" s="15"/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/>
      <c r="C21" s="33"/>
      <c r="D21" s="22"/>
      <c r="E21" s="37"/>
      <c r="F21" s="37"/>
      <c r="G21" s="37"/>
      <c r="H21" s="37"/>
      <c r="I21" s="22"/>
      <c r="J21" s="15"/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3"/>
      <c r="D22" s="22"/>
      <c r="E22" s="37"/>
      <c r="F22" s="37"/>
      <c r="G22" s="37"/>
      <c r="H22" s="37"/>
      <c r="I22" s="22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6" t="s">
        <v>5</v>
      </c>
      <c r="C23" s="34">
        <f>SUM(C5:C22)/13</f>
        <v>220.09230769230768</v>
      </c>
      <c r="D23" s="35">
        <f>AVERAGE(D5:D22)</f>
        <v>218.8800489596083</v>
      </c>
      <c r="E23" s="38"/>
      <c r="F23" s="38"/>
      <c r="G23" s="38"/>
      <c r="H23" s="38"/>
      <c r="I23" s="35">
        <f>AVERAGE(I5:I22)</f>
        <v>1479.0927083333333</v>
      </c>
      <c r="J23" s="17">
        <f>D23*100/I23</f>
        <v>14.79826434992341</v>
      </c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7"/>
      <c r="C24" s="8"/>
      <c r="D24" s="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9.5" customHeight="1">
      <c r="B25" s="7"/>
      <c r="C25" s="7"/>
      <c r="D25" s="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9.5" customHeight="1">
      <c r="B26" s="9" t="s">
        <v>7</v>
      </c>
      <c r="C26" s="10"/>
      <c r="D26" s="10"/>
      <c r="E26" s="10"/>
      <c r="F26" s="10"/>
      <c r="G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9.5" customHeight="1">
      <c r="B27" s="9" t="s">
        <v>17</v>
      </c>
      <c r="C27" s="10"/>
      <c r="D27" s="10"/>
      <c r="E27" s="10"/>
      <c r="F27" s="24">
        <v>1634</v>
      </c>
      <c r="G27" s="10" t="s">
        <v>11</v>
      </c>
      <c r="H27" s="9" t="s">
        <v>12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9.5" customHeight="1">
      <c r="B28" s="9" t="s">
        <v>24</v>
      </c>
      <c r="C28" s="10"/>
      <c r="D28" s="10"/>
      <c r="E28" s="10"/>
      <c r="F28" s="3">
        <f>C23</f>
        <v>220.09230769230768</v>
      </c>
      <c r="G28" s="11" t="s">
        <v>6</v>
      </c>
      <c r="H28" s="11" t="s">
        <v>13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9.5" customHeight="1">
      <c r="B29" s="9" t="s">
        <v>25</v>
      </c>
      <c r="C29" s="10"/>
      <c r="D29" s="10"/>
      <c r="E29" s="10"/>
      <c r="F29" s="3">
        <f>D23</f>
        <v>218.8800489596083</v>
      </c>
      <c r="G29" s="11" t="s">
        <v>4</v>
      </c>
      <c r="H29" s="11" t="s">
        <v>14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9" t="s">
        <v>26</v>
      </c>
      <c r="C30" s="10"/>
      <c r="D30" s="10"/>
      <c r="E30" s="10"/>
      <c r="F30" s="3">
        <f>I23</f>
        <v>1479.0927083333333</v>
      </c>
      <c r="G30" s="11" t="s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15</v>
      </c>
      <c r="C31" s="10"/>
      <c r="D31" s="10"/>
      <c r="E31" s="10"/>
      <c r="F31" s="3">
        <f>((F29*100)/I23)</f>
        <v>14.79826434992341</v>
      </c>
      <c r="G31" s="11" t="s">
        <v>16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2018-06-27T04:34:59Z</dcterms:modified>
  <cp:category/>
  <cp:version/>
  <cp:contentType/>
  <cp:contentStatus/>
</cp:coreProperties>
</file>