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71A" sheetId="1" r:id="rId1"/>
    <sheet name="data P.71A" sheetId="2" r:id="rId2"/>
  </sheets>
  <definedNames>
    <definedName name="_xlnm.Print_Area" localSheetId="1">'data P.71A'!$A:$IV</definedName>
  </definedNames>
  <calcPr fullCalcOnLoad="1"/>
</workbook>
</file>

<file path=xl/sharedStrings.xml><?xml version="1.0" encoding="utf-8"?>
<sst xmlns="http://schemas.openxmlformats.org/spreadsheetml/2006/main" count="36" uniqueCount="30">
  <si>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</si>
  <si>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</si>
  <si>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</si>
  <si>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</si>
  <si>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</si>
  <si>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</si>
  <si>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</si>
  <si>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</si>
  <si>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P.82</t>
  </si>
  <si>
    <t>ทุ่งหลวง</t>
  </si>
  <si>
    <t>ขุนวาง</t>
  </si>
  <si>
    <t>ตร.กม.</t>
  </si>
  <si>
    <t>( D A. )</t>
  </si>
  <si>
    <t>( Runoff )</t>
  </si>
  <si>
    <t>( Runoff*1000/DA. )</t>
  </si>
  <si>
    <t xml:space="preserve">ดังนั้น Runoff coefficient       </t>
  </si>
  <si>
    <t>%</t>
  </si>
  <si>
    <t xml:space="preserve">พื้นที่รับน้ำที่สถานี  P.84          </t>
  </si>
  <si>
    <t>0-7810</t>
  </si>
  <si>
    <t>0-7801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</si>
  <si>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</si>
  <si>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</si>
  <si>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</si>
  <si>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</si>
  <si>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</si>
  <si>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</si>
  <si>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</si>
  <si>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การเกิดน้ำท่า </t>
  </si>
  <si>
    <t xml:space="preserve"> Runoff  coefficient สถานี P.71A น้ำแม่วขาน อ.สันป่าตอง จ.เชียงใหม่</t>
  </si>
  <si>
    <t>อ.สันป่าตอง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</si>
</sst>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4" borderId="4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187" fontId="0" fillId="0" borderId="9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P.71A น้ำแม่ขาน บ้านกลาง อ.สันป่าตอง จ.เชียงใหม่
พื้นที่รับน้ำ 1,634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P.71A'!$I$5:$I$22</c:f>
              <c:numCache>
                <c:ptCount val="18"/>
                <c:pt idx="0">
                  <c:v>1314.375</c:v>
                </c:pt>
                <c:pt idx="1">
                  <c:v>1751.8500000000001</c:v>
                </c:pt>
                <c:pt idx="2">
                  <c:v>1249.3250000000003</c:v>
                </c:pt>
                <c:pt idx="3">
                  <c:v>1905.675</c:v>
                </c:pt>
                <c:pt idx="4">
                  <c:v>1250.475</c:v>
                </c:pt>
                <c:pt idx="5">
                  <c:v>1214</c:v>
                </c:pt>
                <c:pt idx="6">
                  <c:v>1262.875</c:v>
                </c:pt>
                <c:pt idx="7">
                  <c:v>1884.1666666666667</c:v>
                </c:pt>
              </c:numCache>
            </c:numRef>
          </c:xVal>
          <c:yVal>
            <c:numRef>
              <c:f>'data P.71A'!$D$5:$D$22</c:f>
              <c:numCache>
                <c:ptCount val="18"/>
                <c:pt idx="0">
                  <c:v>226.6829865361077</c:v>
                </c:pt>
                <c:pt idx="1">
                  <c:v>535.6181150550796</c:v>
                </c:pt>
                <c:pt idx="2">
                  <c:v>200.91799265605874</c:v>
                </c:pt>
                <c:pt idx="3">
                  <c:v>173.86780905752755</c:v>
                </c:pt>
                <c:pt idx="4">
                  <c:v>79.06976744186045</c:v>
                </c:pt>
                <c:pt idx="5">
                  <c:v>23.500611995104038</c:v>
                </c:pt>
                <c:pt idx="6">
                  <c:v>171.60342717258263</c:v>
                </c:pt>
                <c:pt idx="7">
                  <c:v>339.7796817625459</c:v>
                </c:pt>
              </c:numCache>
            </c:numRef>
          </c:yVal>
          <c:smooth val="0"/>
        </c:ser>
        <c:axId val="1176529"/>
        <c:axId val="10588762"/>
      </c:scatterChart>
      <c:valAx>
        <c:axId val="1176529"/>
        <c:scaling>
          <c:orientation val="minMax"/>
          <c:max val="2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0588762"/>
        <c:crosses val="autoZero"/>
        <c:crossBetween val="midCat"/>
        <c:dispUnits/>
        <c:majorUnit val="100"/>
        <c:minorUnit val="100"/>
      </c:valAx>
      <c:valAx>
        <c:axId val="1058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76529"/>
        <c:crossesAt val="10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31"/>
  <sheetViews>
    <sheetView tabSelected="1" workbookViewId="0" topLeftCell="A1">
      <pane ySplit="4" topLeftCell="BM5" activePane="bottomLeft" state="frozen"/>
      <selection pane="topLeft" activeCell="A1" sqref="A1"/>
      <selection pane="bottomLeft" activeCell="Q8" sqref="Q8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421875" style="1" customWidth="1"/>
    <col min="4" max="4" width="12.7109375" style="3" customWidth="1"/>
    <col min="5" max="9" width="9.7109375" style="1" customWidth="1"/>
    <col min="10" max="10" width="13.7109375" style="1" customWidth="1"/>
    <col min="11" max="18" width="6.28125" style="1" customWidth="1"/>
    <col min="19" max="42" width="9.140625" style="1" customWidth="1"/>
    <col min="43" max="43" width="9.140625" style="2" customWidth="1"/>
    <col min="44" max="44" width="9.140625" style="3" customWidth="1"/>
    <col min="45" max="53" width="9.140625" style="2" customWidth="1"/>
    <col min="54" max="55" width="9.140625" style="3" customWidth="1"/>
    <col min="56" max="80" width="9.140625" style="2" customWidth="1"/>
    <col min="81" max="16384" width="9.140625" style="1" customWidth="1"/>
  </cols>
  <sheetData>
    <row r="1" spans="2:10" ht="24.75" customHeight="1">
      <c r="B1" s="40" t="s">
        <v>28</v>
      </c>
      <c r="C1" s="40"/>
      <c r="D1" s="40"/>
      <c r="E1" s="40"/>
      <c r="F1" s="40"/>
      <c r="G1" s="40"/>
      <c r="H1" s="40"/>
      <c r="I1" s="40"/>
      <c r="J1" s="40"/>
    </row>
    <row r="2" spans="2:55" ht="19.5" customHeight="1">
      <c r="B2" s="41" t="s">
        <v>0</v>
      </c>
      <c r="C2" s="27" t="s">
        <v>20</v>
      </c>
      <c r="D2" s="27" t="s">
        <v>21</v>
      </c>
      <c r="E2" s="44" t="s">
        <v>2</v>
      </c>
      <c r="F2" s="45"/>
      <c r="G2" s="45"/>
      <c r="H2" s="45"/>
      <c r="I2" s="46"/>
      <c r="J2" s="25" t="s">
        <v>16</v>
      </c>
      <c r="K2" s="4"/>
      <c r="L2" s="4"/>
      <c r="M2" s="4"/>
      <c r="N2" s="4"/>
      <c r="O2" s="4"/>
      <c r="P2" s="4"/>
      <c r="Q2" s="4"/>
      <c r="R2" s="4"/>
      <c r="AQ2" s="18"/>
      <c r="AR2" s="6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2:55" ht="19.5" customHeight="1">
      <c r="B3" s="42"/>
      <c r="C3" s="28" t="s">
        <v>22</v>
      </c>
      <c r="D3" s="28" t="s">
        <v>23</v>
      </c>
      <c r="E3" s="5" t="s">
        <v>9</v>
      </c>
      <c r="F3" s="5" t="s">
        <v>10</v>
      </c>
      <c r="G3" s="5" t="s">
        <v>8</v>
      </c>
      <c r="H3" s="5" t="s">
        <v>29</v>
      </c>
      <c r="I3" s="47" t="s">
        <v>3</v>
      </c>
      <c r="J3" s="26" t="s">
        <v>27</v>
      </c>
      <c r="K3" s="4"/>
      <c r="L3" s="4"/>
      <c r="M3" s="4"/>
      <c r="N3" s="4"/>
      <c r="O3" s="4"/>
      <c r="P3" s="4"/>
      <c r="Q3" s="4"/>
      <c r="R3" s="4"/>
      <c r="AQ3" s="18"/>
      <c r="AR3" s="6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55" ht="19.5" customHeight="1">
      <c r="B4" s="43"/>
      <c r="C4" s="29" t="s">
        <v>6</v>
      </c>
      <c r="D4" s="30" t="s">
        <v>4</v>
      </c>
      <c r="E4" s="35" t="s">
        <v>18</v>
      </c>
      <c r="F4" s="35" t="s">
        <v>4</v>
      </c>
      <c r="G4" s="35" t="s">
        <v>19</v>
      </c>
      <c r="H4" s="35"/>
      <c r="I4" s="48" t="s">
        <v>4</v>
      </c>
      <c r="J4" s="38"/>
      <c r="K4" s="4"/>
      <c r="L4" s="4"/>
      <c r="M4" s="4"/>
      <c r="N4" s="4"/>
      <c r="O4" s="4"/>
      <c r="P4" s="4"/>
      <c r="Q4" s="4"/>
      <c r="R4" s="4"/>
      <c r="AQ4" s="18"/>
      <c r="AR4" s="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2:55" ht="19.5" customHeight="1">
      <c r="B5" s="12">
        <v>2553</v>
      </c>
      <c r="C5" s="31">
        <v>370.4</v>
      </c>
      <c r="D5" s="20">
        <f>C5*1000/1634</f>
        <v>226.6829865361077</v>
      </c>
      <c r="E5" s="36">
        <v>1382.9</v>
      </c>
      <c r="F5" s="36">
        <v>1813.8</v>
      </c>
      <c r="G5" s="36">
        <v>1368.5</v>
      </c>
      <c r="H5" s="36">
        <v>692.3</v>
      </c>
      <c r="I5" s="49">
        <f>AVERAGE(E5:H5)</f>
        <v>1314.375</v>
      </c>
      <c r="J5" s="14">
        <f>D5*100/I5</f>
        <v>17.246446907169393</v>
      </c>
      <c r="K5" s="6"/>
      <c r="L5" s="6"/>
      <c r="M5" s="6"/>
      <c r="N5" s="6"/>
      <c r="O5" s="6"/>
      <c r="P5" s="6"/>
      <c r="Q5" s="6"/>
      <c r="R5" s="6"/>
      <c r="AQ5" s="4"/>
      <c r="AR5" s="6"/>
      <c r="AS5" s="4"/>
      <c r="AT5" s="4"/>
      <c r="AU5" s="4"/>
      <c r="AV5" s="4"/>
      <c r="AW5" s="4"/>
      <c r="AX5" s="4"/>
      <c r="AY5" s="4"/>
      <c r="AZ5" s="4"/>
      <c r="BA5" s="4"/>
      <c r="BB5" s="6"/>
      <c r="BC5" s="6"/>
    </row>
    <row r="6" spans="2:55" ht="19.5" customHeight="1">
      <c r="B6" s="13">
        <v>2554</v>
      </c>
      <c r="C6" s="32">
        <v>875.2</v>
      </c>
      <c r="D6" s="21">
        <f aca="true" t="shared" si="0" ref="D6:D13">C6*1000/1634</f>
        <v>535.6181150550796</v>
      </c>
      <c r="E6" s="36">
        <v>2136</v>
      </c>
      <c r="F6" s="36">
        <v>2624.8</v>
      </c>
      <c r="G6" s="36">
        <v>1490.8</v>
      </c>
      <c r="H6" s="36">
        <v>755.8</v>
      </c>
      <c r="I6" s="49">
        <f>AVERAGE(E6:H6)</f>
        <v>1751.8500000000001</v>
      </c>
      <c r="J6" s="15">
        <f aca="true" t="shared" si="1" ref="J5:J13">D6*100/I6</f>
        <v>30.574427893659816</v>
      </c>
      <c r="K6" s="6"/>
      <c r="L6" s="22"/>
      <c r="M6" s="6"/>
      <c r="N6" s="6"/>
      <c r="O6" s="6"/>
      <c r="P6" s="6"/>
      <c r="Q6" s="6"/>
      <c r="R6" s="6"/>
      <c r="AQ6" s="4"/>
      <c r="AR6" s="6"/>
      <c r="AS6" s="4"/>
      <c r="AT6" s="4"/>
      <c r="AU6" s="4"/>
      <c r="AV6" s="4"/>
      <c r="AW6" s="4"/>
      <c r="AX6" s="4"/>
      <c r="AY6" s="4"/>
      <c r="AZ6" s="4"/>
      <c r="BA6" s="4"/>
      <c r="BB6" s="6"/>
      <c r="BC6" s="6"/>
    </row>
    <row r="7" spans="2:55" ht="19.5" customHeight="1">
      <c r="B7" s="13">
        <v>2555</v>
      </c>
      <c r="C7" s="32">
        <v>328.3</v>
      </c>
      <c r="D7" s="21">
        <f t="shared" si="0"/>
        <v>200.91799265605874</v>
      </c>
      <c r="E7" s="36">
        <v>1301.5</v>
      </c>
      <c r="F7" s="36">
        <v>1936.5000000000002</v>
      </c>
      <c r="G7" s="36">
        <v>1207.2000000000003</v>
      </c>
      <c r="H7" s="36">
        <v>552.1</v>
      </c>
      <c r="I7" s="49">
        <f aca="true" t="shared" si="2" ref="I6:I11">AVERAGE(E7:H7)</f>
        <v>1249.3250000000003</v>
      </c>
      <c r="J7" s="15">
        <f t="shared" si="1"/>
        <v>16.082123759314726</v>
      </c>
      <c r="K7" s="6"/>
      <c r="L7" s="6"/>
      <c r="M7" s="6"/>
      <c r="N7" s="6"/>
      <c r="O7" s="6"/>
      <c r="P7" s="6"/>
      <c r="Q7" s="6"/>
      <c r="R7" s="6"/>
      <c r="AQ7" s="4"/>
      <c r="AR7" s="6"/>
      <c r="AS7" s="4"/>
      <c r="AT7" s="4"/>
      <c r="AU7" s="4"/>
      <c r="AV7" s="4"/>
      <c r="AW7" s="4"/>
      <c r="AX7" s="4"/>
      <c r="AY7" s="4"/>
      <c r="AZ7" s="4"/>
      <c r="BA7" s="4"/>
      <c r="BB7" s="6"/>
      <c r="BC7" s="6"/>
    </row>
    <row r="8" spans="2:55" ht="19.5" customHeight="1">
      <c r="B8" s="13">
        <v>2556</v>
      </c>
      <c r="C8" s="32">
        <v>284.1</v>
      </c>
      <c r="D8" s="21">
        <f t="shared" si="0"/>
        <v>173.86780905752755</v>
      </c>
      <c r="E8" s="36">
        <v>3746.7999999999997</v>
      </c>
      <c r="F8" s="36">
        <v>2073.7999999999997</v>
      </c>
      <c r="G8" s="36">
        <v>1193.5000000000002</v>
      </c>
      <c r="H8" s="36">
        <v>608.6</v>
      </c>
      <c r="I8" s="49">
        <f t="shared" si="2"/>
        <v>1905.675</v>
      </c>
      <c r="J8" s="15">
        <f t="shared" si="1"/>
        <v>9.12368630839611</v>
      </c>
      <c r="K8" s="6"/>
      <c r="L8" s="6"/>
      <c r="M8" s="6"/>
      <c r="N8" s="6"/>
      <c r="O8" s="6"/>
      <c r="P8" s="6"/>
      <c r="Q8" s="6"/>
      <c r="R8" s="6"/>
      <c r="AQ8" s="4"/>
      <c r="AR8" s="6"/>
      <c r="AS8" s="4"/>
      <c r="AT8" s="4"/>
      <c r="AU8" s="4"/>
      <c r="AV8" s="4"/>
      <c r="AW8" s="4"/>
      <c r="AX8" s="4"/>
      <c r="AY8" s="4"/>
      <c r="AZ8" s="4"/>
      <c r="BA8" s="4"/>
      <c r="BB8" s="6"/>
      <c r="BC8" s="6"/>
    </row>
    <row r="9" spans="2:55" ht="19.5" customHeight="1">
      <c r="B9" s="13">
        <v>2557</v>
      </c>
      <c r="C9" s="32">
        <v>129.2</v>
      </c>
      <c r="D9" s="21">
        <f t="shared" si="0"/>
        <v>79.06976744186045</v>
      </c>
      <c r="E9" s="36">
        <v>1829.8999999999999</v>
      </c>
      <c r="F9" s="36">
        <v>1634.0000000000002</v>
      </c>
      <c r="G9" s="36">
        <v>1072.8</v>
      </c>
      <c r="H9" s="36">
        <v>465.2</v>
      </c>
      <c r="I9" s="49">
        <f t="shared" si="2"/>
        <v>1250.475</v>
      </c>
      <c r="J9" s="15">
        <f t="shared" si="1"/>
        <v>6.323178587485592</v>
      </c>
      <c r="K9" s="6"/>
      <c r="L9" s="6"/>
      <c r="M9" s="6"/>
      <c r="N9" s="6"/>
      <c r="O9" s="6"/>
      <c r="P9" s="6"/>
      <c r="Q9" s="6"/>
      <c r="R9" s="6"/>
      <c r="AQ9" s="4"/>
      <c r="AR9" s="6"/>
      <c r="AS9" s="4"/>
      <c r="AT9" s="4"/>
      <c r="AU9" s="4"/>
      <c r="AV9" s="4"/>
      <c r="AW9" s="4"/>
      <c r="AX9" s="4"/>
      <c r="AY9" s="4"/>
      <c r="AZ9" s="4"/>
      <c r="BA9" s="4"/>
      <c r="BB9" s="6"/>
      <c r="BC9" s="6"/>
    </row>
    <row r="10" spans="2:55" ht="19.5" customHeight="1">
      <c r="B10" s="13">
        <v>2558</v>
      </c>
      <c r="C10" s="32">
        <v>38.4</v>
      </c>
      <c r="D10" s="21">
        <f t="shared" si="0"/>
        <v>23.500611995104038</v>
      </c>
      <c r="E10" s="36">
        <v>1097.4</v>
      </c>
      <c r="F10" s="36">
        <v>1619.3</v>
      </c>
      <c r="G10" s="36">
        <v>925.3</v>
      </c>
      <c r="H10" s="36" t="s">
        <v>1</v>
      </c>
      <c r="I10" s="49">
        <f t="shared" si="2"/>
        <v>1214</v>
      </c>
      <c r="J10" s="15">
        <f t="shared" si="1"/>
        <v>1.9357999995967081</v>
      </c>
      <c r="K10" s="6"/>
      <c r="L10" s="6"/>
      <c r="M10" s="6"/>
      <c r="N10" s="6"/>
      <c r="O10" s="24"/>
      <c r="P10" s="6"/>
      <c r="Q10" s="6"/>
      <c r="R10" s="6"/>
      <c r="AQ10" s="4"/>
      <c r="AR10" s="6"/>
      <c r="AS10" s="4"/>
      <c r="AT10" s="4"/>
      <c r="AU10" s="4"/>
      <c r="AV10" s="4"/>
      <c r="AW10" s="4"/>
      <c r="AX10" s="4"/>
      <c r="AY10" s="4"/>
      <c r="AZ10" s="4"/>
      <c r="BA10" s="4"/>
      <c r="BB10" s="6"/>
      <c r="BC10" s="6"/>
    </row>
    <row r="11" spans="2:55" ht="19.5" customHeight="1">
      <c r="B11" s="13">
        <v>2559</v>
      </c>
      <c r="C11" s="32">
        <v>280.4</v>
      </c>
      <c r="D11" s="21">
        <f t="shared" si="0"/>
        <v>171.60342717258263</v>
      </c>
      <c r="E11" s="36">
        <v>1296</v>
      </c>
      <c r="F11" s="36">
        <v>1896.3</v>
      </c>
      <c r="G11" s="36">
        <v>1368</v>
      </c>
      <c r="H11" s="36">
        <v>491.2</v>
      </c>
      <c r="I11" s="49">
        <f t="shared" si="2"/>
        <v>1262.875</v>
      </c>
      <c r="J11" s="15">
        <f t="shared" si="1"/>
        <v>13.588314534105326</v>
      </c>
      <c r="K11" s="6"/>
      <c r="L11" s="6"/>
      <c r="M11" s="6"/>
      <c r="N11" s="6"/>
      <c r="O11" s="6"/>
      <c r="P11" s="6"/>
      <c r="Q11" s="6"/>
      <c r="R11" s="6"/>
      <c r="AQ11" s="4"/>
      <c r="AR11" s="6"/>
      <c r="AS11" s="4"/>
      <c r="AT11" s="4"/>
      <c r="AU11" s="4"/>
      <c r="AV11" s="4"/>
      <c r="AW11" s="4"/>
      <c r="AX11" s="4"/>
      <c r="AY11" s="4"/>
      <c r="AZ11" s="4"/>
      <c r="BA11" s="4"/>
      <c r="BB11" s="6"/>
      <c r="BC11" s="6"/>
    </row>
    <row r="12" spans="2:55" ht="19.5" customHeight="1">
      <c r="B12" s="13">
        <v>2560</v>
      </c>
      <c r="C12" s="32">
        <v>555.2</v>
      </c>
      <c r="D12" s="21">
        <f t="shared" si="0"/>
        <v>339.7796817625459</v>
      </c>
      <c r="E12" s="36">
        <v>1672.2</v>
      </c>
      <c r="F12" s="36">
        <v>2202.8</v>
      </c>
      <c r="G12" s="36">
        <v>1777.5</v>
      </c>
      <c r="H12" s="36">
        <v>732</v>
      </c>
      <c r="I12" s="49">
        <f>AVERAGE(E12:H12)</f>
        <v>1596.125</v>
      </c>
      <c r="J12" s="15">
        <f t="shared" si="1"/>
        <v>21.287786468011337</v>
      </c>
      <c r="K12" s="6"/>
      <c r="L12" s="6"/>
      <c r="M12" s="6"/>
      <c r="N12" s="6"/>
      <c r="O12" s="6"/>
      <c r="P12" s="6"/>
      <c r="Q12" s="6"/>
      <c r="R12" s="6"/>
      <c r="AQ12" s="4"/>
      <c r="AR12" s="6"/>
      <c r="AS12" s="4"/>
      <c r="AT12" s="4"/>
      <c r="AU12" s="4"/>
      <c r="AV12" s="4"/>
      <c r="AW12" s="4"/>
      <c r="AX12" s="4"/>
      <c r="AY12" s="4"/>
      <c r="AZ12" s="4"/>
      <c r="BA12" s="4"/>
      <c r="BB12" s="6"/>
      <c r="BC12" s="6"/>
    </row>
    <row r="13" spans="2:55" ht="19.5" customHeight="1">
      <c r="B13" s="13">
        <v>2561</v>
      </c>
      <c r="C13" s="39">
        <v>398.2</v>
      </c>
      <c r="D13" s="21">
        <f t="shared" si="0"/>
        <v>243.69645042839656</v>
      </c>
      <c r="E13" s="36">
        <v>1500.2</v>
      </c>
      <c r="F13" s="36">
        <v>1955.2</v>
      </c>
      <c r="G13" s="36">
        <v>1165.7</v>
      </c>
      <c r="H13" s="36"/>
      <c r="I13" s="49">
        <f>AVERAGE(E13:H13)</f>
        <v>1540.3666666666668</v>
      </c>
      <c r="J13" s="15">
        <f t="shared" si="1"/>
        <v>15.820678004916354</v>
      </c>
      <c r="K13" s="6"/>
      <c r="L13" s="6"/>
      <c r="M13" s="6"/>
      <c r="N13" s="6"/>
      <c r="O13" s="6"/>
      <c r="P13" s="6"/>
      <c r="Q13" s="6"/>
      <c r="R13" s="6"/>
      <c r="AQ13" s="4"/>
      <c r="AR13" s="6"/>
      <c r="AS13" s="4"/>
      <c r="AT13" s="4"/>
      <c r="AU13" s="4"/>
      <c r="AV13" s="4"/>
      <c r="AW13" s="4"/>
      <c r="AX13" s="4"/>
      <c r="AY13" s="4"/>
      <c r="AZ13" s="4"/>
      <c r="BA13" s="4"/>
      <c r="BB13" s="6"/>
      <c r="BC13" s="6"/>
    </row>
    <row r="14" spans="2:55" ht="19.5" customHeight="1">
      <c r="B14" s="13"/>
      <c r="C14" s="32"/>
      <c r="D14" s="21"/>
      <c r="E14" s="36"/>
      <c r="F14" s="36"/>
      <c r="G14" s="36"/>
      <c r="H14" s="36"/>
      <c r="I14" s="49"/>
      <c r="J14" s="15"/>
      <c r="K14" s="6"/>
      <c r="L14" s="6"/>
      <c r="M14" s="6"/>
      <c r="N14" s="6"/>
      <c r="O14" s="6"/>
      <c r="P14" s="6"/>
      <c r="Q14" s="6"/>
      <c r="R14" s="6"/>
      <c r="AQ14" s="4"/>
      <c r="AR14" s="6"/>
      <c r="AS14" s="4"/>
      <c r="AT14" s="4"/>
      <c r="AU14" s="4"/>
      <c r="AV14" s="4"/>
      <c r="AW14" s="4"/>
      <c r="AX14" s="4"/>
      <c r="AY14" s="4"/>
      <c r="AZ14" s="4"/>
      <c r="BA14" s="4"/>
      <c r="BB14" s="6"/>
      <c r="BC14" s="6"/>
    </row>
    <row r="15" spans="2:55" ht="19.5" customHeight="1">
      <c r="B15" s="13"/>
      <c r="C15" s="32"/>
      <c r="D15" s="21"/>
      <c r="E15" s="36"/>
      <c r="F15" s="36"/>
      <c r="G15" s="36"/>
      <c r="H15" s="36"/>
      <c r="I15" s="49"/>
      <c r="J15" s="15"/>
      <c r="K15" s="6"/>
      <c r="L15" s="6"/>
      <c r="M15" s="6"/>
      <c r="N15" s="6"/>
      <c r="O15" s="6"/>
      <c r="P15" s="6"/>
      <c r="Q15" s="6"/>
      <c r="R15" s="6"/>
      <c r="AQ15" s="4"/>
      <c r="AR15" s="6"/>
      <c r="AS15" s="4"/>
      <c r="AT15" s="4"/>
      <c r="AU15" s="4"/>
      <c r="AV15" s="4"/>
      <c r="AW15" s="4"/>
      <c r="AX15" s="4"/>
      <c r="AY15" s="4"/>
      <c r="AZ15" s="4"/>
      <c r="BA15" s="4"/>
      <c r="BB15" s="6"/>
      <c r="BC15" s="6"/>
    </row>
    <row r="16" spans="2:55" ht="19.5" customHeight="1">
      <c r="B16" s="13"/>
      <c r="C16" s="32"/>
      <c r="D16" s="21"/>
      <c r="E16" s="36"/>
      <c r="F16" s="36"/>
      <c r="G16" s="36"/>
      <c r="H16" s="36"/>
      <c r="I16" s="49"/>
      <c r="J16" s="15"/>
      <c r="K16" s="6"/>
      <c r="L16" s="6"/>
      <c r="M16" s="6"/>
      <c r="N16" s="6"/>
      <c r="O16" s="6"/>
      <c r="P16" s="6"/>
      <c r="Q16" s="6"/>
      <c r="R16" s="6"/>
      <c r="AQ16" s="4"/>
      <c r="AR16" s="6"/>
      <c r="AS16" s="4"/>
      <c r="AT16" s="4"/>
      <c r="AU16" s="4"/>
      <c r="AV16" s="4"/>
      <c r="AW16" s="4"/>
      <c r="AX16" s="4"/>
      <c r="AY16" s="4"/>
      <c r="AZ16" s="4"/>
      <c r="BA16" s="4"/>
      <c r="BB16" s="6"/>
      <c r="BC16" s="6"/>
    </row>
    <row r="17" spans="2:55" ht="19.5" customHeight="1">
      <c r="B17" s="13"/>
      <c r="C17" s="32"/>
      <c r="D17" s="21"/>
      <c r="E17" s="36"/>
      <c r="F17" s="36"/>
      <c r="G17" s="36"/>
      <c r="H17" s="36"/>
      <c r="I17" s="49"/>
      <c r="J17" s="15"/>
      <c r="K17" s="6"/>
      <c r="L17" s="6"/>
      <c r="M17" s="6"/>
      <c r="N17" s="6"/>
      <c r="O17" s="6"/>
      <c r="P17" s="6"/>
      <c r="Q17" s="6"/>
      <c r="R17" s="6"/>
      <c r="AQ17" s="4"/>
      <c r="AR17" s="6"/>
      <c r="AS17" s="4"/>
      <c r="AT17" s="4"/>
      <c r="AU17" s="4"/>
      <c r="AV17" s="4"/>
      <c r="AW17" s="4"/>
      <c r="AX17" s="4"/>
      <c r="AY17" s="4"/>
      <c r="AZ17" s="4"/>
      <c r="BA17" s="4"/>
      <c r="BB17" s="6"/>
      <c r="BC17" s="6"/>
    </row>
    <row r="18" spans="2:18" ht="19.5" customHeight="1">
      <c r="B18" s="13"/>
      <c r="C18" s="32"/>
      <c r="D18" s="21"/>
      <c r="E18" s="36"/>
      <c r="F18" s="36"/>
      <c r="G18" s="36"/>
      <c r="H18" s="36"/>
      <c r="I18" s="49"/>
      <c r="J18" s="15"/>
      <c r="K18" s="6"/>
      <c r="L18" s="6"/>
      <c r="M18" s="6"/>
      <c r="N18" s="6"/>
      <c r="O18" s="6"/>
      <c r="P18" s="6"/>
      <c r="Q18" s="6"/>
      <c r="R18" s="6"/>
    </row>
    <row r="19" spans="2:18" ht="19.5" customHeight="1">
      <c r="B19" s="13"/>
      <c r="C19" s="32"/>
      <c r="D19" s="21"/>
      <c r="E19" s="36"/>
      <c r="F19" s="36"/>
      <c r="G19" s="36"/>
      <c r="H19" s="36"/>
      <c r="I19" s="49"/>
      <c r="J19" s="15"/>
      <c r="K19" s="6"/>
      <c r="L19" s="6"/>
      <c r="M19" s="6"/>
      <c r="N19" s="6"/>
      <c r="O19" s="6"/>
      <c r="P19" s="6"/>
      <c r="Q19" s="6"/>
      <c r="R19" s="6"/>
    </row>
    <row r="20" spans="2:18" ht="19.5" customHeight="1">
      <c r="B20" s="13"/>
      <c r="C20" s="32"/>
      <c r="D20" s="21"/>
      <c r="E20" s="36"/>
      <c r="F20" s="36"/>
      <c r="G20" s="36"/>
      <c r="H20" s="36"/>
      <c r="I20" s="49"/>
      <c r="J20" s="15"/>
      <c r="K20" s="6"/>
      <c r="L20" s="6"/>
      <c r="M20" s="6"/>
      <c r="N20" s="6"/>
      <c r="O20" s="6"/>
      <c r="P20" s="6"/>
      <c r="Q20" s="6"/>
      <c r="R20" s="6"/>
    </row>
    <row r="21" spans="2:18" ht="19.5" customHeight="1">
      <c r="B21" s="13"/>
      <c r="C21" s="32"/>
      <c r="D21" s="21"/>
      <c r="E21" s="36"/>
      <c r="F21" s="36"/>
      <c r="G21" s="36"/>
      <c r="H21" s="36"/>
      <c r="I21" s="49"/>
      <c r="J21" s="15"/>
      <c r="K21" s="6"/>
      <c r="L21" s="6"/>
      <c r="M21" s="6"/>
      <c r="N21" s="6"/>
      <c r="O21" s="6"/>
      <c r="P21" s="6"/>
      <c r="Q21" s="6"/>
      <c r="R21" s="6"/>
    </row>
    <row r="22" spans="2:18" ht="19.5" customHeight="1">
      <c r="B22" s="13"/>
      <c r="C22" s="32"/>
      <c r="D22" s="21"/>
      <c r="E22" s="36"/>
      <c r="F22" s="36"/>
      <c r="G22" s="36"/>
      <c r="H22" s="36"/>
      <c r="I22" s="49"/>
      <c r="J22" s="15"/>
      <c r="K22" s="6"/>
      <c r="L22" s="6"/>
      <c r="M22" s="6"/>
      <c r="N22" s="6"/>
      <c r="O22" s="6"/>
      <c r="P22" s="6"/>
      <c r="Q22" s="6"/>
      <c r="R22" s="6"/>
    </row>
    <row r="23" spans="2:18" ht="19.5" customHeight="1">
      <c r="B23" s="16" t="s">
        <v>5</v>
      </c>
      <c r="C23" s="33">
        <f>SUM(C5:C22)/13</f>
        <v>250.7230769230769</v>
      </c>
      <c r="D23" s="34">
        <f>AVERAGE(D5:D22)</f>
        <v>221.63742690058476</v>
      </c>
      <c r="E23" s="37"/>
      <c r="F23" s="37"/>
      <c r="G23" s="37"/>
      <c r="H23" s="37"/>
      <c r="I23" s="50">
        <f>AVERAGE(I5:I22)</f>
        <v>1453.8962962962964</v>
      </c>
      <c r="J23" s="17">
        <f>D23*100/I23</f>
        <v>15.244376608234802</v>
      </c>
      <c r="K23" s="6"/>
      <c r="L23" s="6"/>
      <c r="M23" s="6"/>
      <c r="N23" s="6"/>
      <c r="O23" s="6"/>
      <c r="P23" s="6"/>
      <c r="Q23" s="6"/>
      <c r="R23" s="6"/>
    </row>
    <row r="24" spans="2:18" ht="19.5" customHeight="1">
      <c r="B24" s="7"/>
      <c r="C24" s="8"/>
      <c r="D24" s="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2:18" ht="19.5" customHeight="1">
      <c r="B25" s="7"/>
      <c r="C25" s="7"/>
      <c r="D25" s="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2:18" ht="19.5" customHeight="1">
      <c r="B26" s="9" t="s">
        <v>7</v>
      </c>
      <c r="C26" s="10"/>
      <c r="D26" s="10"/>
      <c r="E26" s="10"/>
      <c r="F26" s="10"/>
      <c r="G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2:18" ht="19.5" customHeight="1">
      <c r="B27" s="9" t="s">
        <v>17</v>
      </c>
      <c r="C27" s="10"/>
      <c r="D27" s="10"/>
      <c r="E27" s="10"/>
      <c r="F27" s="23">
        <v>1634</v>
      </c>
      <c r="G27" s="10" t="s">
        <v>11</v>
      </c>
      <c r="H27" s="9" t="s">
        <v>12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2:18" ht="19.5" customHeight="1">
      <c r="B28" s="9" t="s">
        <v>24</v>
      </c>
      <c r="C28" s="10"/>
      <c r="D28" s="10"/>
      <c r="E28" s="10"/>
      <c r="F28" s="3">
        <f>C23</f>
        <v>250.7230769230769</v>
      </c>
      <c r="G28" s="11" t="s">
        <v>6</v>
      </c>
      <c r="H28" s="11" t="s">
        <v>13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2:18" ht="19.5" customHeight="1">
      <c r="B29" s="9" t="s">
        <v>25</v>
      </c>
      <c r="C29" s="10"/>
      <c r="D29" s="10"/>
      <c r="E29" s="10"/>
      <c r="F29" s="3">
        <f>D23</f>
        <v>221.63742690058476</v>
      </c>
      <c r="G29" s="11" t="s">
        <v>4</v>
      </c>
      <c r="H29" s="11" t="s">
        <v>14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9.5" customHeight="1">
      <c r="B30" s="9" t="s">
        <v>26</v>
      </c>
      <c r="C30" s="10"/>
      <c r="D30" s="10"/>
      <c r="E30" s="10"/>
      <c r="F30" s="3">
        <f>I23</f>
        <v>1453.8962962962964</v>
      </c>
      <c r="G30" s="11" t="s">
        <v>4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9.5" customHeight="1">
      <c r="B31" s="9" t="s">
        <v>15</v>
      </c>
      <c r="C31" s="10"/>
      <c r="D31" s="10"/>
      <c r="E31" s="10"/>
      <c r="F31" s="3">
        <f>((F29*100)/I23)</f>
        <v>15.244376608234802</v>
      </c>
      <c r="G31" s="11" t="s">
        <v>16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mergeCells count="3">
    <mergeCell ref="B1:J1"/>
    <mergeCell ref="B2:B4"/>
    <mergeCell ref="E2:I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2019-07-04T02:34:20Z</dcterms:modified>
  <cp:category/>
  <cp:version/>
  <cp:contentType/>
  <cp:contentStatus/>
</cp:coreProperties>
</file>