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 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<sst xmlns="http://schemas.openxmlformats.org/spreadsheetml/2006/main" count="50" uniqueCount="25">
  <si>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</si>
  <si>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</si>
  <si>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</si>
  <si>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</si>
  <si>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</si>
  <si>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</si>
  <si>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</si>
  <si>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</si>
  <si>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</si>
  <si>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</si>
  <si>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</si>
  <si>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</si>
  <si>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</si>
  <si>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</si>
  <si>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</si>
  <si>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</si>
  <si>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</si>
  <si>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</si>
  <si>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</si>
  <si>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</si>
  <si>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</si>
  <si>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</si>
  <si>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</si>
  <si>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P.71A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</si>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</sst>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P.71A'!$D$36:$O$36</c:f>
              <c:numCache/>
            </c:numRef>
          </c:xVal>
          <c:yVal>
            <c:numRef>
              <c:f>'Return  P.71A'!$D$37:$O$37</c:f>
              <c:numCache/>
            </c:numRef>
          </c:yVal>
          <c:smooth val="0"/>
        </c:ser>
        <c:axId val="53079474"/>
        <c:axId val="7953219"/>
      </c:scatterChart>
      <c:valAx>
        <c:axId val="5307947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953219"/>
        <c:crossesAt val="100"/>
        <c:crossBetween val="midCat"/>
        <c:dispUnits/>
        <c:majorUnit val="10"/>
      </c:valAx>
      <c:valAx>
        <c:axId val="7953219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079474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COUNT(J41:J53)</f>
        <v>13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AVERAGE(J41:J53)</f>
        <v>162.70923076923074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(VAR(J41:J53))</f>
        <v>1910.891091025643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1">
        <v>2553</v>
      </c>
      <c r="B6" s="86">
        <v>231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STDEV(J41:J53)</f>
        <v>43.71374030011208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87">
        <v>232.65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87">
        <v>179.75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87">
        <v>162</v>
      </c>
      <c r="C9" s="13"/>
      <c r="D9" s="14"/>
      <c r="E9" s="16"/>
      <c r="F9" s="16"/>
      <c r="U9" s="2" t="s">
        <v>16</v>
      </c>
      <c r="V9" s="17">
        <f>+B80</f>
        <v>0.506951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87">
        <v>85.8</v>
      </c>
      <c r="C10" s="13"/>
      <c r="D10" s="14"/>
      <c r="E10" s="18"/>
      <c r="F10" s="19"/>
      <c r="U10" s="2" t="s">
        <v>17</v>
      </c>
      <c r="V10" s="17">
        <f>+B81</f>
        <v>0.997127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87">
        <v>116.6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87">
        <v>128.17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87">
        <v>197.8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87">
        <v>122.33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87">
        <v>148.62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87">
        <v>173.05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87">
        <v>151.25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2565</v>
      </c>
      <c r="B18" s="87">
        <v>186.2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6"/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6"/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2"/>
      <c r="C37" s="56" t="s">
        <v>2</v>
      </c>
      <c r="D37" s="57">
        <f aca="true" t="shared" si="1" ref="D37:O37">ROUND((((-LN(-LN(1-1/D36)))+$B$83*$B$84)/$B$83),2)</f>
        <v>156.55</v>
      </c>
      <c r="E37" s="56">
        <f t="shared" si="1"/>
        <v>180.06</v>
      </c>
      <c r="F37" s="58">
        <f t="shared" si="1"/>
        <v>195.1</v>
      </c>
      <c r="G37" s="58">
        <f t="shared" si="1"/>
        <v>206.24</v>
      </c>
      <c r="H37" s="58">
        <f t="shared" si="1"/>
        <v>215.1</v>
      </c>
      <c r="I37" s="58">
        <f t="shared" si="1"/>
        <v>239.14</v>
      </c>
      <c r="J37" s="58">
        <f t="shared" si="1"/>
        <v>270.7</v>
      </c>
      <c r="K37" s="58">
        <f t="shared" si="1"/>
        <v>280.71</v>
      </c>
      <c r="L37" s="58">
        <f t="shared" si="1"/>
        <v>311.54</v>
      </c>
      <c r="M37" s="58">
        <f t="shared" si="1"/>
        <v>342.15</v>
      </c>
      <c r="N37" s="58">
        <f t="shared" si="1"/>
        <v>372.65</v>
      </c>
      <c r="O37" s="58">
        <f t="shared" si="1"/>
        <v>412.89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2"/>
      <c r="C41" s="52"/>
      <c r="D41" s="52"/>
      <c r="E41" s="19"/>
      <c r="G41" s="66" t="s">
        <v>20</v>
      </c>
      <c r="I41" s="22">
        <v>2553</v>
      </c>
      <c r="J41" s="21">
        <v>231</v>
      </c>
      <c r="K41" s="22"/>
      <c r="S41" s="22"/>
      <c r="Y41" s="6"/>
      <c r="Z41" s="6"/>
      <c r="AA41" s="6"/>
      <c r="AB41" s="6"/>
    </row>
    <row r="42" spans="1:28" ht="21.75">
      <c r="A42" s="20"/>
      <c r="B42" s="50"/>
      <c r="C42" s="50"/>
      <c r="D42" s="50"/>
      <c r="E42" s="1"/>
      <c r="I42" s="22">
        <v>2554</v>
      </c>
      <c r="J42" s="21">
        <v>232.65</v>
      </c>
      <c r="K42" s="22"/>
      <c r="S42" s="22"/>
      <c r="Y42" s="6"/>
      <c r="Z42" s="6"/>
      <c r="AA42" s="6"/>
      <c r="AB42" s="6"/>
    </row>
    <row r="43" spans="1:28" ht="21.75">
      <c r="A43" s="20"/>
      <c r="B43" s="67"/>
      <c r="C43" s="67"/>
      <c r="D43" s="67"/>
      <c r="E43" s="1"/>
      <c r="I43" s="22">
        <v>2555</v>
      </c>
      <c r="J43" s="21">
        <v>179.75</v>
      </c>
      <c r="K43" s="22"/>
      <c r="S43" s="22"/>
      <c r="Y43" s="6"/>
      <c r="Z43" s="6"/>
      <c r="AA43" s="6"/>
      <c r="AB43" s="6"/>
    </row>
    <row r="44" spans="1:28" ht="21.75">
      <c r="A44" s="20"/>
      <c r="B44" s="50"/>
      <c r="C44" s="50"/>
      <c r="D44" s="50"/>
      <c r="E44" s="1"/>
      <c r="I44" s="22">
        <v>2556</v>
      </c>
      <c r="J44" s="21">
        <v>162</v>
      </c>
      <c r="K44" s="22"/>
      <c r="S44" s="22"/>
      <c r="Y44" s="6"/>
      <c r="Z44" s="6"/>
      <c r="AA44" s="6"/>
      <c r="AB44" s="6"/>
    </row>
    <row r="45" spans="1:28" ht="21.75">
      <c r="A45" s="20"/>
      <c r="B45" s="50"/>
      <c r="C45" s="50"/>
      <c r="D45" s="50"/>
      <c r="E45" s="68"/>
      <c r="I45" s="22">
        <v>2557</v>
      </c>
      <c r="J45" s="21">
        <v>85.8</v>
      </c>
      <c r="K45" s="22"/>
      <c r="S45" s="22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2">
        <v>2558</v>
      </c>
      <c r="J46" s="21">
        <v>116.6</v>
      </c>
      <c r="K46" s="22"/>
      <c r="S46" s="22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2">
        <v>2559</v>
      </c>
      <c r="J47" s="21">
        <v>128.17</v>
      </c>
      <c r="K47" s="22"/>
      <c r="S47" s="22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2">
        <v>2560</v>
      </c>
      <c r="J48" s="21">
        <v>197.8</v>
      </c>
      <c r="K48" s="22"/>
      <c r="S48" s="22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2">
        <v>2561</v>
      </c>
      <c r="J49" s="21">
        <v>122.33</v>
      </c>
      <c r="K49" s="22"/>
      <c r="S49" s="22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2">
        <v>2562</v>
      </c>
      <c r="J50" s="21">
        <v>148.62</v>
      </c>
      <c r="K50" s="22"/>
      <c r="S50" s="22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2">
        <v>2563</v>
      </c>
      <c r="J51" s="21">
        <v>173.05</v>
      </c>
      <c r="K51" s="22"/>
      <c r="S51" s="22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2">
        <v>2564</v>
      </c>
      <c r="J52" s="21">
        <v>151.25</v>
      </c>
      <c r="K52" s="22"/>
      <c r="S52" s="22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22">
        <v>2565</v>
      </c>
      <c r="J53" s="21">
        <v>186.2</v>
      </c>
      <c r="K53" s="22"/>
      <c r="S53" s="22"/>
      <c r="Y53" s="6"/>
      <c r="Z53" s="6"/>
      <c r="AA53" s="6"/>
      <c r="AB53" s="6"/>
    </row>
    <row r="54" spans="1:28" ht="18">
      <c r="A54" s="69"/>
      <c r="B54" s="68"/>
      <c r="C54" s="68"/>
      <c r="D54" s="68"/>
      <c r="E54" s="68"/>
      <c r="I54" s="71"/>
      <c r="K54" s="22"/>
      <c r="S54" s="22"/>
      <c r="Y54" s="6"/>
      <c r="Z54" s="6"/>
      <c r="AA54" s="6"/>
      <c r="AB54" s="6"/>
    </row>
    <row r="55" spans="1:28" ht="18">
      <c r="A55" s="69"/>
      <c r="B55" s="68"/>
      <c r="C55" s="68"/>
      <c r="D55" s="68"/>
      <c r="E55" s="68"/>
      <c r="I55" s="71"/>
      <c r="J55" s="21"/>
      <c r="K55" s="22"/>
      <c r="S55" s="22"/>
      <c r="Y55" s="6"/>
      <c r="Z55" s="6"/>
      <c r="AA55" s="6"/>
      <c r="AB55" s="6"/>
    </row>
    <row r="56" spans="2:23" ht="18">
      <c r="B56" s="1"/>
      <c r="C56" s="1"/>
      <c r="D56" s="1"/>
      <c r="E56" s="1"/>
      <c r="I56" s="22"/>
      <c r="J56" s="21"/>
      <c r="K56" s="22"/>
      <c r="S56" s="22"/>
      <c r="W56" s="4" t="s">
        <v>0</v>
      </c>
    </row>
    <row r="57" spans="2:26" ht="18">
      <c r="B57" s="1"/>
      <c r="C57" s="1"/>
      <c r="D57" s="1"/>
      <c r="E57" s="1"/>
      <c r="I57" s="71"/>
      <c r="J57" s="22"/>
      <c r="K57" s="22"/>
      <c r="S57" s="22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71"/>
      <c r="J58" s="22"/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71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2"/>
      <c r="J62" s="22"/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3"/>
      <c r="C63" s="73"/>
      <c r="D63" s="73"/>
      <c r="E63" s="73"/>
      <c r="F63" s="73"/>
      <c r="G63" s="7"/>
      <c r="H63" s="7"/>
      <c r="I63" s="22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5"/>
      <c r="C64" s="75"/>
      <c r="D64" s="75"/>
      <c r="E64" s="75"/>
      <c r="F64" s="75"/>
      <c r="G64" s="51"/>
      <c r="H64" s="51"/>
      <c r="I64" s="22"/>
      <c r="J64" s="76"/>
      <c r="K64" s="7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3</v>
      </c>
      <c r="B78" s="1"/>
      <c r="C78" s="1"/>
      <c r="D78" s="1"/>
      <c r="E78" s="1"/>
      <c r="F78" s="1">
        <f>+A78+1</f>
        <v>4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8">
        <f>IF($A$79&gt;=6,VLOOKUP($F$78,$X$3:$AC$38,$A$79-4),VLOOKUP($A$78,$X$3:$AC$38,$A$79+1))</f>
        <v>0.506951</v>
      </c>
      <c r="C80" s="78"/>
      <c r="D80" s="78"/>
      <c r="E80" s="7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8">
        <f>IF($A$79&gt;=6,VLOOKUP($F$78,$Y$58:$AD$97,$A$79-4),VLOOKUP($A$78,$Y$58:$AD$97,$A$79+1))</f>
        <v>0.997127</v>
      </c>
      <c r="C81" s="78"/>
      <c r="D81" s="78"/>
      <c r="E81" s="7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9">
        <f>B81/V6</f>
        <v>0.022810379371665055</v>
      </c>
      <c r="C83" s="79"/>
      <c r="D83" s="79"/>
      <c r="E83" s="7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80">
        <f>V4-(B80/B83)</f>
        <v>140.48465520475187</v>
      </c>
      <c r="C84" s="79"/>
      <c r="D84" s="79"/>
      <c r="E84" s="7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2023-06-07T07:11:29Z</dcterms:modified>
  <cp:category/>
  <cp:version/>
  <cp:contentType/>
  <cp:contentStatus/>
</cp:coreProperties>
</file>