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73A" sheetId="1" r:id="rId1"/>
    <sheet name="P.73A-H.05" sheetId="2" r:id="rId2"/>
  </sheets>
  <definedNames>
    <definedName name="_Regression_Int" localSheetId="1" hidden="1">1</definedName>
    <definedName name="Print_Area_MI">'P.73A-H.05'!$A$1:$N$6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<sst xmlns="http://schemas.openxmlformats.org/spreadsheetml/2006/main" count="29" uniqueCount="24">
  <si>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</si>
  <si>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</si>
  <si>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</si>
  <si>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</si>
  <si>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</si>
  <si>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</si>
  <si>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</si>
  <si>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</si>
  <si>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</si>
  <si>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</si>
  <si>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</si>
  <si>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</si>
  <si>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</si>
  <si>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</si>
  <si>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</si>
  <si>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</si>
  <si>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</si>
  <si>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</si>
  <si>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</si>
  <si>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</si>
  <si>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</si>
  <si>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P.73A  : บ้านสบแปะ อ.จอมทอง จ.เชียงใหม่</t>
  </si>
  <si>
    <t xml:space="preserve"> พี้นที่รับน้ำ    14,887    ตร.กม. </t>
  </si>
  <si>
    <t>แม่น้ำ  :  แม่น้ำปิง (P.73A)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</si>
</sst>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P.73A 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15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7"/>
          <c:w val="0.871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'P.73A-H.05'!$A$7:$A$10</c:f>
              <c:numCache>
                <c:ptCount val="4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</c:numCache>
            </c:numRef>
          </c:cat>
          <c:val>
            <c:numRef>
              <c:f>'P.73A-H.05'!$N$7:$N$10</c:f>
              <c:numCache>
                <c:ptCount val="4"/>
                <c:pt idx="0">
                  <c:v>2083.6200000000003</c:v>
                </c:pt>
                <c:pt idx="1">
                  <c:v>3137.03</c:v>
                </c:pt>
                <c:pt idx="2">
                  <c:v>1801.7300000000002</c:v>
                </c:pt>
                <c:pt idx="3">
                  <c:v>792.7</c:v>
                </c:pt>
              </c:numCache>
            </c:numRef>
          </c:val>
        </c:ser>
        <c:gapWidth val="100"/>
        <c:axId val="36756976"/>
        <c:axId val="62377329"/>
      </c:barChart>
      <c:lineChart>
        <c:grouping val="standard"/>
        <c:varyColors val="0"/>
        <c:ser>
          <c:idx val="1"/>
          <c:order val="1"/>
          <c:tx>
            <c:v>ค่าเฉลี่ย 2340.8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'P.73A-H.05'!$A$7:$A$10</c:f>
              <c:numCache>
                <c:ptCount val="4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</c:numCache>
            </c:numRef>
          </c:cat>
          <c:val>
            <c:numRef>
              <c:f>'P.73A-H.05'!$P$7:$P$10</c:f>
              <c:numCache>
                <c:ptCount val="4"/>
                <c:pt idx="0">
                  <c:v>2340.7999999999997</c:v>
                </c:pt>
                <c:pt idx="1">
                  <c:v>2340.7999999999997</c:v>
                </c:pt>
                <c:pt idx="2">
                  <c:v>2340.7999999999997</c:v>
                </c:pt>
              </c:numCache>
            </c:numRef>
          </c:val>
          <c:smooth val="0"/>
        </c:ser>
        <c:axId val="36756976"/>
        <c:axId val="62377329"/>
      </c:lineChart>
      <c:catAx>
        <c:axId val="3675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377329"/>
        <c:crossesAt val="0"/>
        <c:auto val="1"/>
        <c:lblOffset val="100"/>
        <c:tickLblSkip val="1"/>
        <c:noMultiLvlLbl val="0"/>
      </c:catAx>
      <c:valAx>
        <c:axId val="6237732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56976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75"/>
          <c:y val="0.888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6"/>
  <sheetViews>
    <sheetView showGridLines="0" tabSelected="1" zoomScalePageLayoutView="0" workbookViewId="0" topLeftCell="A1">
      <selection activeCell="U5" sqref="U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23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2559</v>
      </c>
      <c r="B7" s="33">
        <v>0</v>
      </c>
      <c r="C7" s="33">
        <v>0</v>
      </c>
      <c r="D7" s="33">
        <v>44.21</v>
      </c>
      <c r="E7" s="33">
        <v>167.99</v>
      </c>
      <c r="F7" s="33">
        <v>298.16</v>
      </c>
      <c r="G7" s="33">
        <v>747.48</v>
      </c>
      <c r="H7" s="33">
        <v>388.38</v>
      </c>
      <c r="I7" s="33">
        <v>277.99</v>
      </c>
      <c r="J7" s="33">
        <v>82.87</v>
      </c>
      <c r="K7" s="33">
        <v>59.49</v>
      </c>
      <c r="L7" s="33">
        <v>7.26</v>
      </c>
      <c r="M7" s="33">
        <v>9.79</v>
      </c>
      <c r="N7" s="34">
        <f>SUM(B7:M7)</f>
        <v>2083.6200000000003</v>
      </c>
      <c r="O7" s="35">
        <f>+N7*0.0317097</f>
        <v>66.07096511400002</v>
      </c>
      <c r="P7" s="36">
        <f>$N$27</f>
        <v>2340.7999999999997</v>
      </c>
    </row>
    <row r="8" spans="1:16" ht="15" customHeight="1">
      <c r="A8" s="32">
        <v>2560</v>
      </c>
      <c r="B8" s="33">
        <v>0.69</v>
      </c>
      <c r="C8" s="33">
        <v>225.67</v>
      </c>
      <c r="D8" s="33">
        <v>169.2</v>
      </c>
      <c r="E8" s="33">
        <v>318.04</v>
      </c>
      <c r="F8" s="33">
        <v>391.43</v>
      </c>
      <c r="G8" s="33">
        <v>565.2</v>
      </c>
      <c r="H8" s="33">
        <v>1068.25</v>
      </c>
      <c r="I8" s="33">
        <v>228</v>
      </c>
      <c r="J8" s="33">
        <v>91.05</v>
      </c>
      <c r="K8" s="33">
        <v>78.45</v>
      </c>
      <c r="L8" s="33">
        <v>0.65</v>
      </c>
      <c r="M8" s="33">
        <v>0.4</v>
      </c>
      <c r="N8" s="34">
        <f>SUM(B8:M8)</f>
        <v>3137.03</v>
      </c>
      <c r="O8" s="35">
        <f>+N8*0.0317097</f>
        <v>99.474280191</v>
      </c>
      <c r="P8" s="36">
        <f>$N$27</f>
        <v>2340.7999999999997</v>
      </c>
    </row>
    <row r="9" spans="1:16" ht="15" customHeight="1">
      <c r="A9" s="32">
        <v>2561</v>
      </c>
      <c r="B9" s="33">
        <v>0.26</v>
      </c>
      <c r="C9" s="33">
        <v>74.78</v>
      </c>
      <c r="D9" s="33">
        <v>189.46</v>
      </c>
      <c r="E9" s="33">
        <v>230.32</v>
      </c>
      <c r="F9" s="33">
        <v>302.11</v>
      </c>
      <c r="G9" s="33">
        <v>191.68</v>
      </c>
      <c r="H9" s="33">
        <v>634.81</v>
      </c>
      <c r="I9" s="33">
        <v>175.73</v>
      </c>
      <c r="J9" s="33">
        <v>0.88</v>
      </c>
      <c r="K9" s="33">
        <v>0.93</v>
      </c>
      <c r="L9" s="33">
        <v>0.5</v>
      </c>
      <c r="M9" s="33">
        <v>0.27</v>
      </c>
      <c r="N9" s="34">
        <f>SUM(B9:M9)</f>
        <v>1801.7300000000002</v>
      </c>
      <c r="O9" s="35">
        <f>+N9*0.0317097</f>
        <v>57.13231778100001</v>
      </c>
      <c r="P9" s="36">
        <f>$N$27</f>
        <v>2340.7999999999997</v>
      </c>
    </row>
    <row r="10" spans="1:16" ht="15" customHeight="1">
      <c r="A10" s="40">
        <v>2562</v>
      </c>
      <c r="B10" s="41">
        <v>33.9</v>
      </c>
      <c r="C10" s="41">
        <v>45.8</v>
      </c>
      <c r="D10" s="41">
        <v>40.1</v>
      </c>
      <c r="E10" s="41">
        <v>31.6</v>
      </c>
      <c r="F10" s="41">
        <v>174</v>
      </c>
      <c r="G10" s="41">
        <v>259.8</v>
      </c>
      <c r="H10" s="41">
        <v>99.3</v>
      </c>
      <c r="I10" s="41">
        <v>63</v>
      </c>
      <c r="J10" s="41">
        <v>45.2</v>
      </c>
      <c r="K10" s="41">
        <v>3.3</v>
      </c>
      <c r="L10" s="41">
        <v>0.1</v>
      </c>
      <c r="M10" s="41">
        <v>0</v>
      </c>
      <c r="N10" s="42">
        <f>SUM(B10:M10)</f>
        <v>796.1</v>
      </c>
      <c r="O10" s="43">
        <f>+N10*0.0317097</f>
        <v>25.244092170000002</v>
      </c>
      <c r="P10" s="36"/>
    </row>
    <row r="11" spans="1:16" ht="15" customHeight="1">
      <c r="A11" s="32">
        <v>2563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5"/>
      <c r="P11" s="36"/>
    </row>
    <row r="12" spans="1:16" ht="15" customHeight="1">
      <c r="A12" s="32">
        <v>2564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5"/>
      <c r="P12" s="36"/>
    </row>
    <row r="13" spans="1:16" ht="15" customHeight="1">
      <c r="A13" s="32">
        <v>2565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</row>
    <row r="14" spans="1:16" ht="15" customHeight="1">
      <c r="A14" s="32">
        <v>2566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5"/>
      <c r="P14" s="36"/>
    </row>
    <row r="15" spans="1:16" ht="15" customHeight="1">
      <c r="A15" s="32">
        <v>2567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</row>
    <row r="16" spans="1:16" ht="15" customHeight="1">
      <c r="A16" s="32">
        <v>2568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5"/>
      <c r="P16" s="36"/>
    </row>
    <row r="17" spans="1:16" ht="15" customHeight="1">
      <c r="A17" s="32">
        <v>2569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</row>
    <row r="18" spans="1:16" ht="15" customHeight="1">
      <c r="A18" s="32">
        <v>2570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5"/>
      <c r="P18" s="36"/>
    </row>
    <row r="19" spans="1:16" ht="15" customHeight="1">
      <c r="A19" s="32">
        <v>2571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</row>
    <row r="20" spans="1:16" ht="15" customHeight="1">
      <c r="A20" s="32">
        <v>2572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5"/>
      <c r="P20" s="36"/>
    </row>
    <row r="21" spans="1:16" ht="15" customHeight="1">
      <c r="A21" s="32">
        <v>2573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</row>
    <row r="22" spans="1:16" ht="15" customHeight="1">
      <c r="A22" s="32">
        <v>2574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35"/>
      <c r="P22" s="36"/>
    </row>
    <row r="23" spans="1:16" ht="15" customHeight="1">
      <c r="A23" s="32">
        <v>2575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</row>
    <row r="24" spans="1:16" ht="15" customHeight="1">
      <c r="A24" s="32">
        <v>2576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6"/>
    </row>
    <row r="25" spans="1:16" ht="15" customHeight="1">
      <c r="A25" s="32">
        <v>2577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</row>
    <row r="26" spans="1:16" ht="15" customHeight="1">
      <c r="A26" s="37" t="s">
        <v>19</v>
      </c>
      <c r="B26" s="38">
        <v>0.69</v>
      </c>
      <c r="C26" s="38">
        <v>225.67</v>
      </c>
      <c r="D26" s="38">
        <v>189.46</v>
      </c>
      <c r="E26" s="38">
        <v>318.04</v>
      </c>
      <c r="F26" s="38">
        <v>391.43</v>
      </c>
      <c r="G26" s="38">
        <v>747.48</v>
      </c>
      <c r="H26" s="38">
        <v>1068.25</v>
      </c>
      <c r="I26" s="38">
        <v>277.99</v>
      </c>
      <c r="J26" s="38">
        <v>91.05</v>
      </c>
      <c r="K26" s="38">
        <v>78.45</v>
      </c>
      <c r="L26" s="38">
        <v>7.26</v>
      </c>
      <c r="M26" s="38">
        <v>9.79</v>
      </c>
      <c r="N26" s="38">
        <f>MAX(N7:N15)</f>
        <v>3137.03</v>
      </c>
      <c r="O26" s="38">
        <f>MAX(O7:O15)</f>
        <v>99.474280191</v>
      </c>
      <c r="P26" s="39"/>
    </row>
    <row r="27" spans="1:16" ht="15" customHeight="1">
      <c r="A27" s="37" t="s">
        <v>16</v>
      </c>
      <c r="B27" s="38">
        <v>0.32</v>
      </c>
      <c r="C27" s="38">
        <v>100.15</v>
      </c>
      <c r="D27" s="38">
        <v>134.29</v>
      </c>
      <c r="E27" s="38">
        <v>238.78</v>
      </c>
      <c r="F27" s="38">
        <v>330.57</v>
      </c>
      <c r="G27" s="38">
        <v>501.45</v>
      </c>
      <c r="H27" s="38">
        <v>697.15</v>
      </c>
      <c r="I27" s="38">
        <v>227.24</v>
      </c>
      <c r="J27" s="38">
        <v>58.27</v>
      </c>
      <c r="K27" s="38">
        <v>46.29</v>
      </c>
      <c r="L27" s="38">
        <v>2.8</v>
      </c>
      <c r="M27" s="38">
        <v>3.49</v>
      </c>
      <c r="N27" s="38">
        <f>SUM(B27:M27)</f>
        <v>2340.7999999999997</v>
      </c>
      <c r="O27" s="38">
        <f>AVERAGE(O7:O15)</f>
        <v>61.980413814000016</v>
      </c>
      <c r="P27" s="39"/>
    </row>
    <row r="28" spans="1:16" ht="15" customHeight="1">
      <c r="A28" s="37" t="s">
        <v>20</v>
      </c>
      <c r="B28" s="38">
        <v>0</v>
      </c>
      <c r="C28" s="38">
        <v>0</v>
      </c>
      <c r="D28" s="38">
        <v>44.21</v>
      </c>
      <c r="E28" s="38">
        <v>167.99</v>
      </c>
      <c r="F28" s="38">
        <v>298.16</v>
      </c>
      <c r="G28" s="38">
        <v>191.68</v>
      </c>
      <c r="H28" s="38">
        <v>388.38</v>
      </c>
      <c r="I28" s="38">
        <v>175.73</v>
      </c>
      <c r="J28" s="38">
        <v>0.88</v>
      </c>
      <c r="K28" s="38">
        <v>0.93</v>
      </c>
      <c r="L28" s="38">
        <v>0.5</v>
      </c>
      <c r="M28" s="38">
        <v>0.27</v>
      </c>
      <c r="N28" s="38">
        <f>MIN(N7:N15)</f>
        <v>796.1</v>
      </c>
      <c r="O28" s="38">
        <f>MIN(O7:O15)</f>
        <v>25.244092170000002</v>
      </c>
      <c r="P28" s="39"/>
    </row>
    <row r="29" spans="1:15" ht="21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24.75" customHeight="1">
      <c r="A37" s="26"/>
      <c r="B37" s="27"/>
      <c r="C37" s="28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spans="1:15" ht="24.75" customHeight="1">
      <c r="A41" s="26"/>
      <c r="B41" s="27"/>
      <c r="C41" s="27"/>
      <c r="D41" s="27"/>
      <c r="E41" s="25"/>
      <c r="F41" s="27"/>
      <c r="G41" s="27"/>
      <c r="H41" s="27"/>
      <c r="I41" s="27"/>
      <c r="J41" s="27"/>
      <c r="K41" s="27"/>
      <c r="L41" s="27"/>
      <c r="M41" s="27"/>
      <c r="N41" s="29"/>
      <c r="O41" s="25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/>
    <row r="58" ht="18" customHeight="1"/>
    <row r="59" ht="18" customHeight="1"/>
    <row r="60" ht="18" customHeight="1"/>
    <row r="6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2010-11-22T07:18:50Z</cp:lastPrinted>
  <dcterms:created xsi:type="dcterms:W3CDTF">1994-01-31T08:04:27Z</dcterms:created>
  <dcterms:modified xsi:type="dcterms:W3CDTF">2020-04-23T02:59:15Z</dcterms:modified>
  <cp:category/>
  <cp:version/>
  <cp:contentType/>
  <cp:contentStatus/>
</cp:coreProperties>
</file>