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 P.7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<sst xmlns="http://schemas.openxmlformats.org/spreadsheetml/2006/main" count="52" uniqueCount="26">
  <si>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</si>
  <si>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</si>
  <si>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</si>
  <si>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</si>
  <si>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</si>
  <si>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</si>
  <si>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</si>
  <si>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</si>
  <si>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</si>
  <si>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</si>
  <si>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</si>
  <si>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</si>
  <si>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</si>
  <si>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</si>
  <si>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</si>
  <si>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</si>
  <si>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</si>
  <si>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</si>
  <si>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</si>
  <si>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</si>
  <si>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</si>
  <si>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</si>
  <si>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</si>
  <si>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 xml:space="preserve"> -</t>
  </si>
  <si>
    <t>จำนวนของข้อมูล     =</t>
  </si>
  <si>
    <t>สถานี P.73A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</si>
</sst>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_-* #,##0.0_-;\-* #,##0.0_-;_-* &quot;-&quot;??_-;_-@_-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43" fontId="5" fillId="0" borderId="32" xfId="42" applyNumberFormat="1" applyFont="1" applyFill="1" applyBorder="1" applyAlignment="1">
      <alignment horizontal="center"/>
    </xf>
    <xf numFmtId="43" fontId="5" fillId="0" borderId="11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-0.004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5"/>
          <c:w val="0.948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P.73A'!$D$36:$O$36</c:f>
              <c:numCache/>
            </c:numRef>
          </c:xVal>
          <c:yVal>
            <c:numRef>
              <c:f>'Return  P.73A'!$D$37:$O$37</c:f>
              <c:numCache/>
            </c:numRef>
          </c:yVal>
          <c:smooth val="0"/>
        </c:ser>
        <c:axId val="44717463"/>
        <c:axId val="66912848"/>
      </c:scatterChart>
      <c:valAx>
        <c:axId val="447174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912848"/>
        <c:crossesAt val="100"/>
        <c:crossBetween val="midCat"/>
        <c:dispUnits/>
        <c:majorUnit val="10"/>
      </c:valAx>
      <c:valAx>
        <c:axId val="6691284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71746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314575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52800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867025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2" sqref="S12"/>
    </sheetView>
  </sheetViews>
  <sheetFormatPr defaultColWidth="9.140625" defaultRowHeight="21.75"/>
  <cols>
    <col min="1" max="1" width="7.00390625" style="1" customWidth="1"/>
    <col min="2" max="2" width="9.421875" style="2" customWidth="1"/>
    <col min="3" max="3" width="8.140625" style="2" customWidth="1"/>
    <col min="4" max="4" width="9.14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25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22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744.4928571428571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118993.01535714285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1">
        <v>2558</v>
      </c>
      <c r="B6" s="92" t="s">
        <v>23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344.95364233059325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2559</v>
      </c>
      <c r="B7" s="93">
        <v>671.2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2560</v>
      </c>
      <c r="B8" s="93">
        <v>740.75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2561</v>
      </c>
      <c r="B9" s="93">
        <v>767.5</v>
      </c>
      <c r="C9" s="13"/>
      <c r="D9" s="14"/>
      <c r="E9" s="16"/>
      <c r="F9" s="16"/>
      <c r="U9" s="2" t="s">
        <v>16</v>
      </c>
      <c r="V9" s="17">
        <f>+B80</f>
        <v>0.477353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2562</v>
      </c>
      <c r="B10" s="93">
        <v>408.5</v>
      </c>
      <c r="C10" s="13"/>
      <c r="D10" s="14"/>
      <c r="E10" s="18"/>
      <c r="F10" s="19"/>
      <c r="U10" s="2" t="s">
        <v>17</v>
      </c>
      <c r="V10" s="17">
        <f>+B81</f>
        <v>0.874926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2563</v>
      </c>
      <c r="B11" s="93">
        <v>435.2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2564</v>
      </c>
      <c r="B12" s="93">
        <v>737.1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2565</v>
      </c>
      <c r="B13" s="93">
        <v>1451.2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/>
      <c r="B14" s="12"/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/>
      <c r="B15" s="12"/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/>
      <c r="B16" s="12"/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/>
      <c r="B17" s="12"/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12"/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6"/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6"/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2"/>
      <c r="C37" s="56" t="s">
        <v>2</v>
      </c>
      <c r="D37" s="57">
        <f aca="true" t="shared" si="1" ref="D37:O37">ROUND((((-LN(-LN(1-1/D36)))+$B$83*$B$84)/$B$83),2)</f>
        <v>700.79</v>
      </c>
      <c r="E37" s="56">
        <f t="shared" si="1"/>
        <v>912.2</v>
      </c>
      <c r="F37" s="58">
        <f t="shared" si="1"/>
        <v>1047.5</v>
      </c>
      <c r="G37" s="58">
        <f t="shared" si="1"/>
        <v>1147.66</v>
      </c>
      <c r="H37" s="58">
        <f t="shared" si="1"/>
        <v>1227.32</v>
      </c>
      <c r="I37" s="58">
        <f t="shared" si="1"/>
        <v>1443.53</v>
      </c>
      <c r="J37" s="58">
        <f t="shared" si="1"/>
        <v>1727.34</v>
      </c>
      <c r="K37" s="58">
        <f t="shared" si="1"/>
        <v>1817.36</v>
      </c>
      <c r="L37" s="58">
        <f t="shared" si="1"/>
        <v>2094.69</v>
      </c>
      <c r="M37" s="58">
        <f t="shared" si="1"/>
        <v>2369.97</v>
      </c>
      <c r="N37" s="58">
        <f t="shared" si="1"/>
        <v>2644.25</v>
      </c>
      <c r="O37" s="58">
        <f t="shared" si="1"/>
        <v>3006.1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2"/>
      <c r="C41" s="52"/>
      <c r="D41" s="52"/>
      <c r="E41" s="19"/>
      <c r="G41" s="66" t="s">
        <v>20</v>
      </c>
      <c r="I41" s="71">
        <v>2558</v>
      </c>
      <c r="J41" s="21" t="s">
        <v>23</v>
      </c>
      <c r="K41" s="22"/>
      <c r="S41" s="22"/>
      <c r="Y41" s="6"/>
      <c r="Z41" s="6"/>
      <c r="AA41" s="6"/>
      <c r="AB41" s="6"/>
    </row>
    <row r="42" spans="1:28" ht="21.75">
      <c r="A42" s="20"/>
      <c r="B42" s="50"/>
      <c r="C42" s="50"/>
      <c r="D42" s="50"/>
      <c r="E42" s="1"/>
      <c r="I42" s="22">
        <v>2559</v>
      </c>
      <c r="J42" s="21">
        <v>671.2</v>
      </c>
      <c r="K42" s="22"/>
      <c r="S42" s="22"/>
      <c r="Y42" s="6"/>
      <c r="Z42" s="6"/>
      <c r="AA42" s="6"/>
      <c r="AB42" s="6"/>
    </row>
    <row r="43" spans="1:28" ht="21.75">
      <c r="A43" s="20"/>
      <c r="B43" s="67"/>
      <c r="C43" s="67"/>
      <c r="D43" s="67"/>
      <c r="E43" s="1"/>
      <c r="I43" s="71">
        <v>2560</v>
      </c>
      <c r="J43" s="21">
        <v>740.75</v>
      </c>
      <c r="K43" s="22"/>
      <c r="S43" s="22"/>
      <c r="Y43" s="6"/>
      <c r="Z43" s="6"/>
      <c r="AA43" s="6"/>
      <c r="AB43" s="6"/>
    </row>
    <row r="44" spans="1:28" ht="21.75">
      <c r="A44" s="20"/>
      <c r="B44" s="50"/>
      <c r="C44" s="50"/>
      <c r="D44" s="50"/>
      <c r="E44" s="1"/>
      <c r="I44" s="22">
        <v>2561</v>
      </c>
      <c r="J44" s="21">
        <v>767.5</v>
      </c>
      <c r="K44" s="22"/>
      <c r="S44" s="22"/>
      <c r="Y44" s="6"/>
      <c r="Z44" s="6"/>
      <c r="AA44" s="6"/>
      <c r="AB44" s="6"/>
    </row>
    <row r="45" spans="1:28" ht="21.75">
      <c r="A45" s="20"/>
      <c r="B45" s="50"/>
      <c r="C45" s="50"/>
      <c r="D45" s="50"/>
      <c r="E45" s="68"/>
      <c r="I45" s="71">
        <v>2562</v>
      </c>
      <c r="J45" s="21">
        <v>408.5</v>
      </c>
      <c r="K45" s="22"/>
      <c r="S45" s="22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71">
        <v>2563</v>
      </c>
      <c r="J46" s="21">
        <v>435.2</v>
      </c>
      <c r="K46" s="22"/>
      <c r="S46" s="22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71">
        <v>2564</v>
      </c>
      <c r="J47" s="21">
        <v>737.1</v>
      </c>
      <c r="K47" s="22"/>
      <c r="S47" s="22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71">
        <v>2565</v>
      </c>
      <c r="J48" s="21">
        <v>1451.2</v>
      </c>
      <c r="K48" s="22"/>
      <c r="S48" s="22"/>
      <c r="Y48" s="6"/>
      <c r="Z48" s="6"/>
      <c r="AA48" s="6"/>
      <c r="AB48" s="6"/>
    </row>
    <row r="49" spans="1:28" ht="18">
      <c r="A49" s="69"/>
      <c r="B49" s="70"/>
      <c r="C49" s="70"/>
      <c r="D49" s="70"/>
      <c r="E49" s="68"/>
      <c r="I49" s="22"/>
      <c r="J49" s="21"/>
      <c r="K49" s="22"/>
      <c r="S49" s="22"/>
      <c r="Y49" s="6"/>
      <c r="Z49" s="6"/>
      <c r="AA49" s="6"/>
      <c r="AB49" s="6"/>
    </row>
    <row r="50" spans="1:28" ht="18">
      <c r="A50" s="69"/>
      <c r="B50" s="70"/>
      <c r="C50" s="70"/>
      <c r="D50" s="70"/>
      <c r="E50" s="68"/>
      <c r="I50" s="22"/>
      <c r="J50" s="21"/>
      <c r="K50" s="22"/>
      <c r="S50" s="22"/>
      <c r="Y50" s="6"/>
      <c r="Z50" s="6"/>
      <c r="AA50" s="6"/>
      <c r="AB50" s="6"/>
    </row>
    <row r="51" spans="1:28" ht="18">
      <c r="A51" s="69"/>
      <c r="B51" s="70"/>
      <c r="C51" s="70"/>
      <c r="D51" s="70"/>
      <c r="E51" s="68"/>
      <c r="I51" s="22"/>
      <c r="J51" s="21"/>
      <c r="K51" s="22"/>
      <c r="S51" s="22"/>
      <c r="Y51" s="6"/>
      <c r="Z51" s="6"/>
      <c r="AA51" s="6"/>
      <c r="AB51" s="6"/>
    </row>
    <row r="52" spans="1:28" ht="18">
      <c r="A52" s="69"/>
      <c r="B52" s="70"/>
      <c r="C52" s="70"/>
      <c r="D52" s="70"/>
      <c r="E52" s="68"/>
      <c r="I52" s="22"/>
      <c r="J52" s="21"/>
      <c r="K52" s="22"/>
      <c r="S52" s="22"/>
      <c r="Y52" s="6"/>
      <c r="Z52" s="6"/>
      <c r="AA52" s="6"/>
      <c r="AB52" s="6"/>
    </row>
    <row r="53" spans="1:28" ht="18">
      <c r="A53" s="69"/>
      <c r="B53" s="70"/>
      <c r="C53" s="70"/>
      <c r="D53" s="70"/>
      <c r="E53" s="68"/>
      <c r="I53" s="22"/>
      <c r="J53" s="21"/>
      <c r="K53" s="22"/>
      <c r="S53" s="22"/>
      <c r="Y53" s="6"/>
      <c r="Z53" s="6"/>
      <c r="AA53" s="6"/>
      <c r="AB53" s="6"/>
    </row>
    <row r="54" spans="1:28" ht="18">
      <c r="A54" s="69"/>
      <c r="B54" s="68"/>
      <c r="C54" s="68"/>
      <c r="D54" s="68"/>
      <c r="E54" s="68"/>
      <c r="I54" s="71"/>
      <c r="K54" s="22"/>
      <c r="S54" s="22"/>
      <c r="Y54" s="6"/>
      <c r="Z54" s="6"/>
      <c r="AA54" s="6"/>
      <c r="AB54" s="6"/>
    </row>
    <row r="55" spans="1:28" ht="18">
      <c r="A55" s="69"/>
      <c r="B55" s="68"/>
      <c r="C55" s="68"/>
      <c r="D55" s="68"/>
      <c r="E55" s="68"/>
      <c r="I55" s="71"/>
      <c r="J55" s="21"/>
      <c r="K55" s="22"/>
      <c r="S55" s="22"/>
      <c r="Y55" s="6"/>
      <c r="Z55" s="6"/>
      <c r="AA55" s="6"/>
      <c r="AB55" s="6"/>
    </row>
    <row r="56" spans="2:23" ht="18">
      <c r="B56" s="1"/>
      <c r="C56" s="1"/>
      <c r="D56" s="1"/>
      <c r="E56" s="1"/>
      <c r="I56" s="22"/>
      <c r="J56" s="21"/>
      <c r="K56" s="22"/>
      <c r="S56" s="22"/>
      <c r="W56" s="4" t="s">
        <v>0</v>
      </c>
    </row>
    <row r="57" spans="2:26" ht="18">
      <c r="B57" s="1"/>
      <c r="C57" s="1"/>
      <c r="D57" s="1"/>
      <c r="E57" s="1"/>
      <c r="I57" s="71"/>
      <c r="J57" s="22"/>
      <c r="K57" s="22"/>
      <c r="S57" s="22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71"/>
      <c r="J58" s="22"/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71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71"/>
      <c r="J61" s="21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2"/>
      <c r="J62" s="22"/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3"/>
      <c r="C63" s="73"/>
      <c r="D63" s="73"/>
      <c r="E63" s="73"/>
      <c r="F63" s="73"/>
      <c r="G63" s="7"/>
      <c r="H63" s="7"/>
      <c r="I63" s="71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5"/>
      <c r="C64" s="75"/>
      <c r="D64" s="75"/>
      <c r="E64" s="75"/>
      <c r="F64" s="75"/>
      <c r="G64" s="51"/>
      <c r="H64" s="51"/>
      <c r="I64" s="22"/>
      <c r="J64" s="76"/>
      <c r="K64" s="7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1</v>
      </c>
      <c r="B78" s="1"/>
      <c r="C78" s="1"/>
      <c r="D78" s="1"/>
      <c r="E78" s="1"/>
      <c r="F78" s="1">
        <f>+A78+1</f>
        <v>2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8">
        <f>IF($A$79&gt;=6,VLOOKUP($F$78,$X$3:$AC$38,$A$79-4),VLOOKUP($A$78,$X$3:$AC$38,$A$79+1))</f>
        <v>0.477353</v>
      </c>
      <c r="C80" s="78"/>
      <c r="D80" s="78"/>
      <c r="E80" s="7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8">
        <f>IF($A$79&gt;=6,VLOOKUP($F$78,$Y$58:$AD$97,$A$79-4),VLOOKUP($A$78,$Y$58:$AD$97,$A$79+1))</f>
        <v>0.874926</v>
      </c>
      <c r="C81" s="78"/>
      <c r="D81" s="78"/>
      <c r="E81" s="7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9">
        <f>B81/V6</f>
        <v>0.0025363582018986105</v>
      </c>
      <c r="C83" s="79"/>
      <c r="D83" s="79"/>
      <c r="E83" s="7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80">
        <f>V4-(B80/B83)</f>
        <v>556.2887621366101</v>
      </c>
      <c r="C84" s="79"/>
      <c r="D84" s="79"/>
      <c r="E84" s="7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2023-06-07T07:14:00Z</dcterms:modified>
  <cp:category/>
  <cp:version/>
  <cp:contentType/>
  <cp:contentStatus/>
</cp:coreProperties>
</file>