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3A" sheetId="1" r:id="rId1"/>
    <sheet name="P.73A-H.05" sheetId="2" r:id="rId2"/>
  </sheets>
  <definedNames>
    <definedName name="_Regression_Int" localSheetId="1" hidden="1">1</definedName>
    <definedName name="Print_Area_MI">'P.73A-H.05'!$A$1:$N$6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<sst xmlns="http://schemas.openxmlformats.org/spreadsheetml/2006/main" count="29" uniqueCount="24">
  <si>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</si>
  <si>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</si>
  <si>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</si>
  <si>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</si>
  <si>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</si>
  <si>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</si>
  <si>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</si>
  <si>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</si>
  <si>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</si>
  <si>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</si>
  <si>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</si>
  <si>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</si>
  <si>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</si>
  <si>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</si>
  <si>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</si>
  <si>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</si>
  <si>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</si>
  <si>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</si>
  <si>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</si>
  <si>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</si>
  <si>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</si>
  <si>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P.73A  : บ้านสบแปะ อ.จอมทอง จ.เชียงใหม่</t>
  </si>
  <si>
    <t xml:space="preserve"> พี้นที่รับน้ำ    14,887    ตร.กม. </t>
  </si>
  <si>
    <t>แม่น้ำ  :  แม่น้ำปิง (P.73A)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</si>
</sst>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'P.73A-H.05'!$A$7:$A$14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'P.73A-H.05'!$N$7:$N$14</c:f>
              <c:numCache>
                <c:ptCount val="8"/>
                <c:pt idx="0">
                  <c:v>2083.6200000000003</c:v>
                </c:pt>
                <c:pt idx="1">
                  <c:v>3137.03</c:v>
                </c:pt>
                <c:pt idx="2">
                  <c:v>1801.7300000000002</c:v>
                </c:pt>
                <c:pt idx="3">
                  <c:v>848.6800000000001</c:v>
                </c:pt>
                <c:pt idx="4">
                  <c:v>1207.7800000000002</c:v>
                </c:pt>
                <c:pt idx="5">
                  <c:v>1645.0162560000008</c:v>
                </c:pt>
                <c:pt idx="6">
                  <c:v>4279.3488</c:v>
                </c:pt>
                <c:pt idx="7">
                  <c:v>2439.7519679999996</c:v>
                </c:pt>
              </c:numCache>
            </c:numRef>
          </c:val>
        </c:ser>
        <c:gapWidth val="100"/>
        <c:axId val="29730911"/>
        <c:axId val="66251608"/>
      </c:barChart>
      <c:lineChart>
        <c:grouping val="standard"/>
        <c:varyColors val="0"/>
        <c:ser>
          <c:idx val="1"/>
          <c:order val="1"/>
          <c:tx>
            <c:v>ค่าเฉลี่ย 2143.3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'P.73A-H.05'!$A$7:$A$13</c:f>
              <c:numCache>
                <c:ptCount val="7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</c:numCache>
            </c:numRef>
          </c:cat>
          <c:val>
            <c:numRef>
              <c:f>'P.73A-H.05'!$P$7:$P$13</c:f>
              <c:numCache>
                <c:ptCount val="7"/>
                <c:pt idx="0">
                  <c:v>2143.315008</c:v>
                </c:pt>
                <c:pt idx="1">
                  <c:v>2143.315008</c:v>
                </c:pt>
                <c:pt idx="2">
                  <c:v>2143.315008</c:v>
                </c:pt>
                <c:pt idx="3">
                  <c:v>2143.315008</c:v>
                </c:pt>
                <c:pt idx="4">
                  <c:v>2143.315008</c:v>
                </c:pt>
                <c:pt idx="5">
                  <c:v>2143.315008</c:v>
                </c:pt>
                <c:pt idx="6">
                  <c:v>2143.315008</c:v>
                </c:pt>
              </c:numCache>
            </c:numRef>
          </c:val>
          <c:smooth val="0"/>
        </c:ser>
        <c:axId val="29730911"/>
        <c:axId val="66251608"/>
      </c:line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251608"/>
        <c:crossesAt val="0"/>
        <c:auto val="1"/>
        <c:lblOffset val="100"/>
        <c:tickLblSkip val="1"/>
        <c:noMultiLvlLbl val="0"/>
      </c:catAx>
      <c:valAx>
        <c:axId val="6625160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0911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9"/>
  <sheetViews>
    <sheetView showGridLines="0" zoomScalePageLayoutView="0" workbookViewId="0" topLeftCell="A4">
      <selection activeCell="B14" sqref="B14:K1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2559</v>
      </c>
      <c r="B7" s="33">
        <v>0</v>
      </c>
      <c r="C7" s="33">
        <v>0</v>
      </c>
      <c r="D7" s="33">
        <v>44.21</v>
      </c>
      <c r="E7" s="33">
        <v>167.99</v>
      </c>
      <c r="F7" s="33">
        <v>298.16</v>
      </c>
      <c r="G7" s="33">
        <v>747.48</v>
      </c>
      <c r="H7" s="33">
        <v>388.38</v>
      </c>
      <c r="I7" s="33">
        <v>277.99</v>
      </c>
      <c r="J7" s="33">
        <v>82.87</v>
      </c>
      <c r="K7" s="33">
        <v>59.49</v>
      </c>
      <c r="L7" s="33">
        <v>7.26</v>
      </c>
      <c r="M7" s="33">
        <v>9.79</v>
      </c>
      <c r="N7" s="34">
        <f aca="true" t="shared" si="0" ref="N7:N12">SUM(B7:M7)</f>
        <v>2083.6200000000003</v>
      </c>
      <c r="O7" s="35">
        <f aca="true" t="shared" si="1" ref="O7:O12">+N7*1000000/(365*86400)</f>
        <v>66.07115677321157</v>
      </c>
      <c r="P7" s="36">
        <f aca="true" t="shared" si="2" ref="P7:P13">$N$20</f>
        <v>2143.315008</v>
      </c>
    </row>
    <row r="8" spans="1:16" ht="15" customHeight="1">
      <c r="A8" s="32">
        <v>2560</v>
      </c>
      <c r="B8" s="33">
        <v>0.69</v>
      </c>
      <c r="C8" s="33">
        <v>225.67</v>
      </c>
      <c r="D8" s="33">
        <v>169.2</v>
      </c>
      <c r="E8" s="33">
        <v>318.04</v>
      </c>
      <c r="F8" s="33">
        <v>391.43</v>
      </c>
      <c r="G8" s="33">
        <v>565.2</v>
      </c>
      <c r="H8" s="33">
        <v>1068.25</v>
      </c>
      <c r="I8" s="33">
        <v>228</v>
      </c>
      <c r="J8" s="33">
        <v>91.05</v>
      </c>
      <c r="K8" s="33">
        <v>78.45</v>
      </c>
      <c r="L8" s="33">
        <v>0.65</v>
      </c>
      <c r="M8" s="33">
        <v>0.4</v>
      </c>
      <c r="N8" s="34">
        <f t="shared" si="0"/>
        <v>3137.03</v>
      </c>
      <c r="O8" s="35">
        <f t="shared" si="1"/>
        <v>99.47456874682902</v>
      </c>
      <c r="P8" s="36">
        <f t="shared" si="2"/>
        <v>2143.315008</v>
      </c>
    </row>
    <row r="9" spans="1:16" ht="15" customHeight="1">
      <c r="A9" s="32">
        <v>2561</v>
      </c>
      <c r="B9" s="33">
        <v>0.26</v>
      </c>
      <c r="C9" s="33">
        <v>74.78</v>
      </c>
      <c r="D9" s="33">
        <v>189.46</v>
      </c>
      <c r="E9" s="33">
        <v>230.32</v>
      </c>
      <c r="F9" s="33">
        <v>302.11</v>
      </c>
      <c r="G9" s="33">
        <v>191.68</v>
      </c>
      <c r="H9" s="33">
        <v>634.81</v>
      </c>
      <c r="I9" s="33">
        <v>175.73</v>
      </c>
      <c r="J9" s="33">
        <v>0.88</v>
      </c>
      <c r="K9" s="33">
        <v>0.93</v>
      </c>
      <c r="L9" s="33">
        <v>0.5</v>
      </c>
      <c r="M9" s="33">
        <v>0.27</v>
      </c>
      <c r="N9" s="34">
        <f t="shared" si="0"/>
        <v>1801.7300000000002</v>
      </c>
      <c r="O9" s="35">
        <f t="shared" si="1"/>
        <v>57.13248351090817</v>
      </c>
      <c r="P9" s="36">
        <f t="shared" si="2"/>
        <v>2143.315008</v>
      </c>
    </row>
    <row r="10" spans="1:16" ht="15" customHeight="1">
      <c r="A10" s="32">
        <v>2562</v>
      </c>
      <c r="B10" s="33">
        <v>0.72</v>
      </c>
      <c r="C10" s="33">
        <v>11.43</v>
      </c>
      <c r="D10" s="33">
        <v>0.73</v>
      </c>
      <c r="E10" s="33">
        <v>0.21</v>
      </c>
      <c r="F10" s="33">
        <v>267.22</v>
      </c>
      <c r="G10" s="33">
        <v>325.32</v>
      </c>
      <c r="H10" s="33">
        <v>152.55</v>
      </c>
      <c r="I10" s="33">
        <v>64.86</v>
      </c>
      <c r="J10" s="33">
        <v>15.87</v>
      </c>
      <c r="K10" s="33">
        <v>4.89</v>
      </c>
      <c r="L10" s="33">
        <v>2.33</v>
      </c>
      <c r="M10" s="33">
        <v>2.55</v>
      </c>
      <c r="N10" s="34">
        <f t="shared" si="0"/>
        <v>848.6800000000001</v>
      </c>
      <c r="O10" s="35">
        <f t="shared" si="1"/>
        <v>26.91146626078133</v>
      </c>
      <c r="P10" s="36">
        <f t="shared" si="2"/>
        <v>2143.315008</v>
      </c>
    </row>
    <row r="11" spans="1:16" ht="15" customHeight="1">
      <c r="A11" s="32">
        <v>2563</v>
      </c>
      <c r="B11" s="33">
        <v>0</v>
      </c>
      <c r="C11" s="33">
        <v>0</v>
      </c>
      <c r="D11" s="33">
        <v>0</v>
      </c>
      <c r="E11" s="33">
        <v>0</v>
      </c>
      <c r="F11" s="33">
        <v>423.76</v>
      </c>
      <c r="G11" s="33">
        <v>375.7</v>
      </c>
      <c r="H11" s="33">
        <v>194.61</v>
      </c>
      <c r="I11" s="33">
        <v>133.31</v>
      </c>
      <c r="J11" s="33">
        <v>30.91</v>
      </c>
      <c r="K11" s="33">
        <v>16.08</v>
      </c>
      <c r="L11" s="33">
        <v>17.9</v>
      </c>
      <c r="M11" s="33">
        <v>15.51</v>
      </c>
      <c r="N11" s="34">
        <f t="shared" si="0"/>
        <v>1207.7800000000002</v>
      </c>
      <c r="O11" s="35">
        <f t="shared" si="1"/>
        <v>38.2984525621512</v>
      </c>
      <c r="P11" s="36">
        <f t="shared" si="2"/>
        <v>2143.315008</v>
      </c>
    </row>
    <row r="12" spans="1:16" ht="15" customHeight="1">
      <c r="A12" s="32">
        <v>2564</v>
      </c>
      <c r="B12" s="33">
        <v>12.113280000000005</v>
      </c>
      <c r="C12" s="33">
        <v>16.26912</v>
      </c>
      <c r="D12" s="33">
        <v>12.424320000000002</v>
      </c>
      <c r="E12" s="33">
        <v>130.093344</v>
      </c>
      <c r="F12" s="33">
        <v>82.93104000000001</v>
      </c>
      <c r="G12" s="33">
        <v>663.6556800000001</v>
      </c>
      <c r="H12" s="33">
        <v>427.02336000000054</v>
      </c>
      <c r="I12" s="33">
        <v>232.14211199999997</v>
      </c>
      <c r="J12" s="33">
        <v>44.815680000000036</v>
      </c>
      <c r="K12" s="33">
        <v>14.817599999999999</v>
      </c>
      <c r="L12" s="33">
        <v>4.877280000000001</v>
      </c>
      <c r="M12" s="33">
        <v>3.8534400000000004</v>
      </c>
      <c r="N12" s="34">
        <f t="shared" si="0"/>
        <v>1645.0162560000008</v>
      </c>
      <c r="O12" s="35">
        <f t="shared" si="1"/>
        <v>52.163123287671255</v>
      </c>
      <c r="P12" s="36">
        <f t="shared" si="2"/>
        <v>2143.315008</v>
      </c>
    </row>
    <row r="13" spans="1:16" ht="15" customHeight="1">
      <c r="A13" s="32">
        <v>2565</v>
      </c>
      <c r="B13" s="33">
        <v>42.50966400000001</v>
      </c>
      <c r="C13" s="33">
        <v>370.4391360000008</v>
      </c>
      <c r="D13" s="33">
        <v>42.77577600000001</v>
      </c>
      <c r="E13" s="33">
        <v>238.8009600000003</v>
      </c>
      <c r="F13" s="33">
        <v>650.9980799999994</v>
      </c>
      <c r="G13" s="33">
        <v>1336.970880000001</v>
      </c>
      <c r="H13" s="33">
        <v>1185.4727999999984</v>
      </c>
      <c r="I13" s="33">
        <v>203.45817599999984</v>
      </c>
      <c r="J13" s="33">
        <v>98.06399999999991</v>
      </c>
      <c r="K13" s="33">
        <v>46.15228799999995</v>
      </c>
      <c r="L13" s="33">
        <v>29.26713599999998</v>
      </c>
      <c r="M13" s="33">
        <v>34.43990399999997</v>
      </c>
      <c r="N13" s="34">
        <f>SUM(B13:M13)</f>
        <v>4279.3488</v>
      </c>
      <c r="O13" s="35">
        <f>+N13*1000000/(365*86400)</f>
        <v>135.69726027397257</v>
      </c>
      <c r="P13" s="36">
        <f t="shared" si="2"/>
        <v>2143.315008</v>
      </c>
    </row>
    <row r="14" spans="1:16" ht="15" customHeight="1">
      <c r="A14" s="40">
        <v>2566</v>
      </c>
      <c r="B14" s="41">
        <v>12.473567999999998</v>
      </c>
      <c r="C14" s="41">
        <v>78.72681599999991</v>
      </c>
      <c r="D14" s="41">
        <v>19.991232</v>
      </c>
      <c r="E14" s="41">
        <v>60.69167999999993</v>
      </c>
      <c r="F14" s="41">
        <v>104.5319039999999</v>
      </c>
      <c r="G14" s="41">
        <v>755.72784</v>
      </c>
      <c r="H14" s="41">
        <v>1019.71008</v>
      </c>
      <c r="I14" s="41">
        <v>293.88700799999987</v>
      </c>
      <c r="J14" s="41">
        <v>57.303071999999936</v>
      </c>
      <c r="K14" s="41">
        <v>36.70876799999996</v>
      </c>
      <c r="L14" s="41"/>
      <c r="M14" s="41"/>
      <c r="N14" s="42">
        <f>SUM(B14:M14)</f>
        <v>2439.7519679999996</v>
      </c>
      <c r="O14" s="43">
        <f>+N14*1000000/(365*86400)</f>
        <v>77.36402739726026</v>
      </c>
      <c r="P14" s="36"/>
    </row>
    <row r="15" spans="1:16" ht="15" customHeight="1">
      <c r="A15" s="32">
        <v>2567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</row>
    <row r="16" spans="1:16" ht="15" customHeight="1">
      <c r="A16" s="32">
        <v>2568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</row>
    <row r="17" spans="1:16" ht="15" customHeight="1">
      <c r="A17" s="32">
        <v>2569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</row>
    <row r="18" spans="1:16" ht="15" customHeight="1">
      <c r="A18" s="32">
        <v>2570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</row>
    <row r="19" spans="1:16" ht="15" customHeight="1">
      <c r="A19" s="37" t="s">
        <v>19</v>
      </c>
      <c r="B19" s="38">
        <f>MAX(B7:B13)</f>
        <v>42.50966400000001</v>
      </c>
      <c r="C19" s="38">
        <f aca="true" t="shared" si="3" ref="C19:M19">MAX(C7:C13)</f>
        <v>370.4391360000008</v>
      </c>
      <c r="D19" s="38">
        <f t="shared" si="3"/>
        <v>189.46</v>
      </c>
      <c r="E19" s="38">
        <f t="shared" si="3"/>
        <v>318.04</v>
      </c>
      <c r="F19" s="38">
        <f t="shared" si="3"/>
        <v>650.9980799999994</v>
      </c>
      <c r="G19" s="38">
        <f t="shared" si="3"/>
        <v>1336.970880000001</v>
      </c>
      <c r="H19" s="38">
        <f t="shared" si="3"/>
        <v>1185.4727999999984</v>
      </c>
      <c r="I19" s="38">
        <f t="shared" si="3"/>
        <v>277.99</v>
      </c>
      <c r="J19" s="38">
        <f t="shared" si="3"/>
        <v>98.06399999999991</v>
      </c>
      <c r="K19" s="38">
        <f t="shared" si="3"/>
        <v>78.45</v>
      </c>
      <c r="L19" s="38">
        <f t="shared" si="3"/>
        <v>29.26713599999998</v>
      </c>
      <c r="M19" s="38">
        <f t="shared" si="3"/>
        <v>34.43990399999997</v>
      </c>
      <c r="N19" s="38">
        <f>MAX(N7:N14)</f>
        <v>4279.3488</v>
      </c>
      <c r="O19" s="35">
        <f>+N19*1000000/(365*86400)</f>
        <v>135.69726027397257</v>
      </c>
      <c r="P19" s="39"/>
    </row>
    <row r="20" spans="1:16" ht="15" customHeight="1">
      <c r="A20" s="37" t="s">
        <v>16</v>
      </c>
      <c r="B20" s="38">
        <f>AVERAGE(B7:B13)</f>
        <v>8.041849142857144</v>
      </c>
      <c r="C20" s="38">
        <f aca="true" t="shared" si="4" ref="C20:M20">AVERAGE(C7:C13)</f>
        <v>99.7983222857144</v>
      </c>
      <c r="D20" s="38">
        <f t="shared" si="4"/>
        <v>65.54287085714286</v>
      </c>
      <c r="E20" s="38">
        <f t="shared" si="4"/>
        <v>155.0649005714286</v>
      </c>
      <c r="F20" s="38">
        <f t="shared" si="4"/>
        <v>345.2298742857142</v>
      </c>
      <c r="G20" s="38">
        <f t="shared" si="4"/>
        <v>600.8580800000001</v>
      </c>
      <c r="H20" s="38">
        <f t="shared" si="4"/>
        <v>578.7280228571427</v>
      </c>
      <c r="I20" s="38">
        <f t="shared" si="4"/>
        <v>187.92718399999998</v>
      </c>
      <c r="J20" s="38">
        <f t="shared" si="4"/>
        <v>52.06566857142856</v>
      </c>
      <c r="K20" s="38">
        <f t="shared" si="4"/>
        <v>31.5442697142857</v>
      </c>
      <c r="L20" s="38">
        <f t="shared" si="4"/>
        <v>8.969202285714283</v>
      </c>
      <c r="M20" s="38">
        <f t="shared" si="4"/>
        <v>9.544763428571425</v>
      </c>
      <c r="N20" s="38">
        <f>SUM(B20:M20)</f>
        <v>2143.315008</v>
      </c>
      <c r="O20" s="35">
        <f>+N20*1000000/(365*86400)</f>
        <v>67.96407305936073</v>
      </c>
      <c r="P20" s="39"/>
    </row>
    <row r="21" spans="1:16" ht="15" customHeight="1">
      <c r="A21" s="37" t="s">
        <v>20</v>
      </c>
      <c r="B21" s="38">
        <f>MIN(B7:B13)</f>
        <v>0</v>
      </c>
      <c r="C21" s="38">
        <f aca="true" t="shared" si="5" ref="C21:M21">MIN(C7:C13)</f>
        <v>0</v>
      </c>
      <c r="D21" s="38">
        <f t="shared" si="5"/>
        <v>0</v>
      </c>
      <c r="E21" s="38">
        <f t="shared" si="5"/>
        <v>0</v>
      </c>
      <c r="F21" s="38">
        <f t="shared" si="5"/>
        <v>82.93104000000001</v>
      </c>
      <c r="G21" s="38">
        <f t="shared" si="5"/>
        <v>191.68</v>
      </c>
      <c r="H21" s="38">
        <f t="shared" si="5"/>
        <v>152.55</v>
      </c>
      <c r="I21" s="38">
        <f t="shared" si="5"/>
        <v>64.86</v>
      </c>
      <c r="J21" s="38">
        <f t="shared" si="5"/>
        <v>0.88</v>
      </c>
      <c r="K21" s="38">
        <f t="shared" si="5"/>
        <v>0.93</v>
      </c>
      <c r="L21" s="38">
        <f t="shared" si="5"/>
        <v>0.5</v>
      </c>
      <c r="M21" s="38">
        <f t="shared" si="5"/>
        <v>0.27</v>
      </c>
      <c r="N21" s="38">
        <f>MIN(N7:N13)</f>
        <v>848.6800000000001</v>
      </c>
      <c r="O21" s="35">
        <f>+N21*1000000/(365*86400)</f>
        <v>26.91146626078133</v>
      </c>
      <c r="P21" s="39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6"/>
      <c r="B30" s="27"/>
      <c r="C30" s="28"/>
      <c r="D30" s="25"/>
      <c r="E30" s="27"/>
      <c r="F30" s="27"/>
      <c r="G30" s="27"/>
      <c r="H30" s="27"/>
      <c r="I30" s="27"/>
      <c r="J30" s="27"/>
      <c r="K30" s="27"/>
      <c r="L30" s="27"/>
      <c r="M30" s="27"/>
      <c r="N30" s="29"/>
      <c r="O30" s="25"/>
    </row>
    <row r="31" spans="1:15" ht="24.75" customHeight="1">
      <c r="A31" s="26"/>
      <c r="B31" s="27"/>
      <c r="C31" s="27"/>
      <c r="D31" s="27"/>
      <c r="E31" s="25"/>
      <c r="F31" s="27"/>
      <c r="G31" s="27"/>
      <c r="H31" s="27"/>
      <c r="I31" s="27"/>
      <c r="J31" s="27"/>
      <c r="K31" s="27"/>
      <c r="L31" s="27"/>
      <c r="M31" s="27"/>
      <c r="N31" s="29"/>
      <c r="O31" s="25"/>
    </row>
    <row r="32" spans="1:15" ht="24.75" customHeight="1">
      <c r="A32" s="26"/>
      <c r="B32" s="27"/>
      <c r="C32" s="27"/>
      <c r="D32" s="27"/>
      <c r="E32" s="25"/>
      <c r="F32" s="27"/>
      <c r="G32" s="27"/>
      <c r="H32" s="27"/>
      <c r="I32" s="27"/>
      <c r="J32" s="27"/>
      <c r="K32" s="27"/>
      <c r="L32" s="27"/>
      <c r="M32" s="27"/>
      <c r="N32" s="29"/>
      <c r="O32" s="25"/>
    </row>
    <row r="33" spans="1:15" ht="24.75" customHeight="1">
      <c r="A33" s="26"/>
      <c r="B33" s="27"/>
      <c r="C33" s="27"/>
      <c r="D33" s="27"/>
      <c r="E33" s="25"/>
      <c r="F33" s="27"/>
      <c r="G33" s="27"/>
      <c r="H33" s="27"/>
      <c r="I33" s="27"/>
      <c r="J33" s="27"/>
      <c r="K33" s="27"/>
      <c r="L33" s="27"/>
      <c r="M33" s="27"/>
      <c r="N33" s="29"/>
      <c r="O33" s="25"/>
    </row>
    <row r="34" spans="1:15" ht="24.75" customHeight="1">
      <c r="A34" s="26"/>
      <c r="B34" s="27"/>
      <c r="C34" s="27"/>
      <c r="D34" s="27"/>
      <c r="E34" s="25"/>
      <c r="F34" s="27"/>
      <c r="G34" s="27"/>
      <c r="H34" s="27"/>
      <c r="I34" s="27"/>
      <c r="J34" s="27"/>
      <c r="K34" s="27"/>
      <c r="L34" s="27"/>
      <c r="M34" s="27"/>
      <c r="N34" s="29"/>
      <c r="O34" s="25"/>
    </row>
    <row r="35" ht="18" customHeight="1">
      <c r="A35" s="30"/>
    </row>
    <row r="36" ht="18" customHeight="1">
      <c r="A36" s="30"/>
    </row>
    <row r="37" ht="18" customHeight="1">
      <c r="A37" s="30"/>
    </row>
    <row r="38" ht="18" customHeight="1">
      <c r="A38" s="30"/>
    </row>
    <row r="39" ht="18" customHeight="1">
      <c r="A39" s="30"/>
    </row>
    <row r="40" ht="18" customHeight="1">
      <c r="A40" s="30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2010-11-22T07:18:50Z</cp:lastPrinted>
  <dcterms:created xsi:type="dcterms:W3CDTF">1994-01-31T08:04:27Z</dcterms:created>
  <dcterms:modified xsi:type="dcterms:W3CDTF">2024-02-20T02:42:28Z</dcterms:modified>
  <cp:category/>
  <cp:version/>
  <cp:contentType/>
  <cp:contentStatus/>
</cp:coreProperties>
</file>