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5970" activeTab="1"/>
  </bookViews>
  <sheets>
    <sheet name="Runoff coefficient-P.73" sheetId="1" r:id="rId1"/>
    <sheet name="data P.73" sheetId="2" r:id="rId2"/>
  </sheets>
  <externalReferences>
    <externalReference r:id="rId5"/>
  </externalReferences>
  <definedNames>
    <definedName name="_xlnm.Print_Area" localSheetId="1">'data P.73'!$A:$IV</definedName>
  </definedNames>
  <calcPr fullCalcOnLoad="1"/>
</workbook>
</file>

<file path=xl/sharedStrings.xml><?xml version="1.0" encoding="utf-8"?>
<sst xmlns="http://schemas.openxmlformats.org/spreadsheetml/2006/main" count="96" uniqueCount="50">
  <si>
    <t>ปี</t>
  </si>
  <si>
    <t>ค่าเฉลี่ย</t>
  </si>
  <si>
    <t>มม.</t>
  </si>
  <si>
    <t>เฉลี่ย</t>
  </si>
  <si>
    <t>ล้านลบม.</t>
  </si>
  <si>
    <t>วิธีการคำนวณหา Runoff  coefficient</t>
  </si>
  <si>
    <t>-</t>
  </si>
  <si>
    <t>แม่งัด</t>
  </si>
  <si>
    <t>อ.เชียงดาว</t>
  </si>
  <si>
    <t>อ.สันทราย</t>
  </si>
  <si>
    <t>อ.แม่ริม</t>
  </si>
  <si>
    <t>อ.หางดง</t>
  </si>
  <si>
    <t>อ.สันป่าตอง</t>
  </si>
  <si>
    <t>อ.จอมทอง</t>
  </si>
  <si>
    <t>เมืองลำพูน</t>
  </si>
  <si>
    <t>อ.แม่ทา</t>
  </si>
  <si>
    <t>\</t>
  </si>
  <si>
    <t>P.65</t>
  </si>
  <si>
    <t>%</t>
  </si>
  <si>
    <t>ตร.กม.</t>
  </si>
  <si>
    <t>( Runoff )</t>
  </si>
  <si>
    <t>( Runoff*1000/DA. )</t>
  </si>
  <si>
    <t xml:space="preserve">พื้นที่รับน้ำที่สถานี  P.73         </t>
  </si>
  <si>
    <t xml:space="preserve">มีปริมาณน้ำเฉลี่ยทั้งปี            </t>
  </si>
  <si>
    <t xml:space="preserve">เฉลี่ยเป็นความสูงฝน                 </t>
  </si>
  <si>
    <t xml:space="preserve">ฝนที่ตกเฉลี่ยในพื้นที่  ต่อปี      </t>
  </si>
  <si>
    <t xml:space="preserve">ดังนั้น Runoff coefficient      </t>
  </si>
  <si>
    <t>0-7670</t>
  </si>
  <si>
    <t>0-7520</t>
  </si>
  <si>
    <t>0-7132</t>
  </si>
  <si>
    <t>0-7751</t>
  </si>
  <si>
    <t>0-7042</t>
  </si>
  <si>
    <t>0-7062</t>
  </si>
  <si>
    <t>0-7013</t>
  </si>
  <si>
    <t>0-7072</t>
  </si>
  <si>
    <t>0-7082</t>
  </si>
  <si>
    <t>0-7182</t>
  </si>
  <si>
    <t>อ.เมืองขม.</t>
  </si>
  <si>
    <t>ฝ.แม่แตง</t>
  </si>
  <si>
    <t>ปริมาณน้ำ</t>
  </si>
  <si>
    <t>คิดเป็นความสูง</t>
  </si>
  <si>
    <t>เฉลี่ยต่อปี</t>
  </si>
  <si>
    <t>ต่อพื้นที่รับน้ำ</t>
  </si>
  <si>
    <t xml:space="preserve">การเกิดน้ำท่า </t>
  </si>
  <si>
    <t xml:space="preserve">ปริมาณน้ำคิดเป็นความสูง / พื้นที่รับน้ำ            </t>
  </si>
  <si>
    <t xml:space="preserve">ฝนที่ตกเฉลี่ยในลุ่มน้ำต่อปี   </t>
  </si>
  <si>
    <t xml:space="preserve">ดังนั้น Runoff coefficient       </t>
  </si>
  <si>
    <t>พื้นที่รับน้ำที่สถานี  P.73</t>
  </si>
  <si>
    <t>ปริมาณฝน</t>
  </si>
  <si>
    <t xml:space="preserve"> Runoff  coefficient สถานี P.73 บ้านสบสอย อ.จอมทอง จ.เชียงใหม่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</si>
</sst>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"/>
    <numFmt numFmtId="188" formatCode="0.00_)"/>
    <numFmt numFmtId="189" formatCode="0.000"/>
    <numFmt numFmtId="190" formatCode="#,##0.0"/>
  </numFmts>
  <fonts count="12">
    <font>
      <sz val="14"/>
      <name val="Cordia New"/>
      <family val="0"/>
    </font>
    <font>
      <sz val="8"/>
      <name val="Cordia New"/>
      <family val="0"/>
    </font>
    <font>
      <b/>
      <sz val="14"/>
      <name val="Cordia New"/>
      <family val="2"/>
    </font>
    <font>
      <b/>
      <u val="single"/>
      <sz val="14"/>
      <name val="Cordia New"/>
      <family val="2"/>
    </font>
    <font>
      <b/>
      <sz val="14"/>
      <color indexed="10"/>
      <name val="Cordia New"/>
      <family val="2"/>
    </font>
    <font>
      <sz val="14"/>
      <color indexed="12"/>
      <name val="Cordia New"/>
      <family val="2"/>
    </font>
    <font>
      <b/>
      <sz val="16"/>
      <color indexed="12"/>
      <name val="Cordia New"/>
      <family val="2"/>
    </font>
    <font>
      <b/>
      <sz val="18"/>
      <color indexed="12"/>
      <name val="TH SarabunPSK"/>
      <family val="2"/>
    </font>
    <font>
      <sz val="16"/>
      <color indexed="12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vertAlign val="superscript"/>
      <sz val="16"/>
      <color indexed="12"/>
      <name val="TH SarabunPSK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/>
    </xf>
    <xf numFmtId="0" fontId="0" fillId="2" borderId="0" xfId="0" applyFont="1" applyFill="1" applyAlignment="1">
      <alignment/>
    </xf>
    <xf numFmtId="0" fontId="0" fillId="0" borderId="0" xfId="0" applyFont="1" applyBorder="1" applyAlignment="1">
      <alignment/>
    </xf>
    <xf numFmtId="1" fontId="0" fillId="0" borderId="0" xfId="0" applyNumberFormat="1" applyFont="1" applyBorder="1" applyAlignment="1" applyProtection="1">
      <alignment horizontal="center"/>
      <protection/>
    </xf>
    <xf numFmtId="2" fontId="0" fillId="0" borderId="0" xfId="0" applyNumberFormat="1" applyFont="1" applyAlignment="1">
      <alignment horizontal="left" vertical="center"/>
    </xf>
    <xf numFmtId="2" fontId="0" fillId="0" borderId="0" xfId="0" applyNumberFormat="1" applyFont="1" applyAlignment="1">
      <alignment horizontal="center" vertical="center"/>
    </xf>
    <xf numFmtId="2" fontId="0" fillId="0" borderId="0" xfId="0" applyNumberFormat="1" applyFont="1" applyAlignment="1">
      <alignment/>
    </xf>
    <xf numFmtId="1" fontId="5" fillId="3" borderId="3" xfId="0" applyNumberFormat="1" applyFont="1" applyFill="1" applyBorder="1" applyAlignment="1" applyProtection="1">
      <alignment horizontal="center" vertical="center"/>
      <protection/>
    </xf>
    <xf numFmtId="1" fontId="5" fillId="3" borderId="4" xfId="0" applyNumberFormat="1" applyFont="1" applyFill="1" applyBorder="1" applyAlignment="1" applyProtection="1">
      <alignment horizontal="center" vertical="center"/>
      <protection/>
    </xf>
    <xf numFmtId="2" fontId="0" fillId="4" borderId="3" xfId="0" applyNumberFormat="1" applyFont="1" applyFill="1" applyBorder="1" applyAlignment="1">
      <alignment horizontal="center" vertical="center"/>
    </xf>
    <xf numFmtId="2" fontId="0" fillId="4" borderId="4" xfId="0" applyNumberFormat="1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2" fontId="2" fillId="5" borderId="6" xfId="0" applyNumberFormat="1" applyFont="1" applyFill="1" applyBorder="1" applyAlignment="1">
      <alignment horizontal="center" vertical="center"/>
    </xf>
    <xf numFmtId="2" fontId="3" fillId="5" borderId="5" xfId="0" applyNumberFormat="1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2" fontId="0" fillId="0" borderId="3" xfId="0" applyNumberFormat="1" applyFont="1" applyBorder="1" applyAlignment="1">
      <alignment horizontal="center" vertical="center"/>
    </xf>
    <xf numFmtId="2" fontId="0" fillId="0" borderId="4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/>
    </xf>
    <xf numFmtId="3" fontId="0" fillId="0" borderId="0" xfId="0" applyNumberFormat="1" applyFont="1" applyAlignment="1">
      <alignment/>
    </xf>
    <xf numFmtId="187" fontId="0" fillId="0" borderId="0" xfId="0" applyNumberFormat="1" applyFont="1" applyAlignment="1">
      <alignment/>
    </xf>
    <xf numFmtId="2" fontId="0" fillId="0" borderId="9" xfId="0" applyNumberFormat="1" applyFont="1" applyBorder="1" applyAlignment="1">
      <alignment horizontal="center" vertical="center"/>
    </xf>
    <xf numFmtId="2" fontId="0" fillId="4" borderId="10" xfId="0" applyNumberFormat="1" applyFont="1" applyFill="1" applyBorder="1" applyAlignment="1">
      <alignment horizontal="center" vertical="center"/>
    </xf>
    <xf numFmtId="1" fontId="5" fillId="3" borderId="10" xfId="0" applyNumberFormat="1" applyFont="1" applyFill="1" applyBorder="1" applyAlignment="1" applyProtection="1">
      <alignment horizontal="center" vertical="center"/>
      <protection/>
    </xf>
    <xf numFmtId="0" fontId="0" fillId="4" borderId="11" xfId="0" applyFont="1" applyFill="1" applyBorder="1" applyAlignment="1">
      <alignment horizontal="center" vertical="center"/>
    </xf>
    <xf numFmtId="0" fontId="0" fillId="4" borderId="12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2" fontId="0" fillId="0" borderId="5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87" fontId="0" fillId="0" borderId="4" xfId="0" applyNumberFormat="1" applyFont="1" applyBorder="1" applyAlignment="1" applyProtection="1">
      <alignment horizontal="center" vertical="center"/>
      <protection/>
    </xf>
    <xf numFmtId="187" fontId="2" fillId="5" borderId="5" xfId="0" applyNumberFormat="1" applyFont="1" applyFill="1" applyBorder="1" applyAlignment="1" applyProtection="1">
      <alignment horizontal="center" vertical="center"/>
      <protection/>
    </xf>
    <xf numFmtId="2" fontId="2" fillId="5" borderId="5" xfId="0" applyNumberFormat="1" applyFont="1" applyFill="1" applyBorder="1" applyAlignment="1">
      <alignment horizontal="center" vertical="center"/>
    </xf>
    <xf numFmtId="187" fontId="0" fillId="0" borderId="13" xfId="0" applyNumberFormat="1" applyFont="1" applyBorder="1" applyAlignment="1" applyProtection="1">
      <alignment horizontal="center" vertical="center"/>
      <protection/>
    </xf>
    <xf numFmtId="2" fontId="0" fillId="0" borderId="13" xfId="0" applyNumberFormat="1" applyFont="1" applyBorder="1" applyAlignment="1">
      <alignment horizontal="center" vertical="center"/>
    </xf>
    <xf numFmtId="187" fontId="0" fillId="0" borderId="3" xfId="0" applyNumberFormat="1" applyFont="1" applyBorder="1" applyAlignment="1">
      <alignment horizontal="center" vertical="center"/>
    </xf>
    <xf numFmtId="187" fontId="0" fillId="0" borderId="4" xfId="0" applyNumberFormat="1" applyFont="1" applyBorder="1" applyAlignment="1">
      <alignment horizontal="center" vertical="center"/>
    </xf>
    <xf numFmtId="187" fontId="2" fillId="5" borderId="5" xfId="0" applyNumberFormat="1" applyFont="1" applyFill="1" applyBorder="1" applyAlignment="1">
      <alignment horizontal="center" vertical="center"/>
    </xf>
    <xf numFmtId="0" fontId="0" fillId="4" borderId="2" xfId="0" applyFont="1" applyFill="1" applyBorder="1" applyAlignment="1">
      <alignment vertical="center"/>
    </xf>
    <xf numFmtId="2" fontId="6" fillId="0" borderId="8" xfId="0" applyNumberFormat="1" applyFont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กราฟแสดงความสัมพันธ์ระหว่างปริมาณน้ำท่ากับปริมาณฝนเฉลี่ย
สถานี P.73 แม่น้ำปิง อ.จอมทอง จ.เชียงใหม่
พื้นที่รับน้ำ 14,814 ตารางกิโลเมตร</a:t>
            </a:r>
          </a:p>
        </c:rich>
      </c:tx>
      <c:layout>
        <c:manualLayout>
          <c:xMode val="factor"/>
          <c:yMode val="factor"/>
          <c:x val="0.0125"/>
          <c:y val="0.0205"/>
        </c:manualLayout>
      </c:layout>
      <c:spPr>
        <a:solidFill>
          <a:srgbClr val="C0C0C0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5"/>
          <c:y val="0.21275"/>
          <c:w val="0.856"/>
          <c:h val="0.73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  <c:spPr>
                <a:solidFill>
                  <a:srgbClr val="CCCC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</c:trendlineLbl>
          </c:trendline>
          <c:xVal>
            <c:numRef>
              <c:f>'[1]data P.67'!$J$49:$J$70</c:f>
              <c:numCache>
                <c:ptCount val="22"/>
                <c:pt idx="0">
                  <c:v>1157.8999999999999</c:v>
                </c:pt>
                <c:pt idx="1">
                  <c:v>1033.725</c:v>
                </c:pt>
                <c:pt idx="2">
                  <c:v>938.475</c:v>
                </c:pt>
                <c:pt idx="3">
                  <c:v>1260.1275</c:v>
                </c:pt>
                <c:pt idx="4">
                  <c:v>1203.815</c:v>
                </c:pt>
                <c:pt idx="5">
                  <c:v>1250.325</c:v>
                </c:pt>
                <c:pt idx="6">
                  <c:v>1400.8999999999999</c:v>
                </c:pt>
                <c:pt idx="7">
                  <c:v>888.2666666666668</c:v>
                </c:pt>
                <c:pt idx="8">
                  <c:v>1201.4633333333334</c:v>
                </c:pt>
                <c:pt idx="9">
                  <c:v>1509.4225</c:v>
                </c:pt>
                <c:pt idx="10">
                  <c:v>1314.915</c:v>
                </c:pt>
                <c:pt idx="11">
                  <c:v>1207.225</c:v>
                </c:pt>
                <c:pt idx="12">
                  <c:v>1184.125</c:v>
                </c:pt>
                <c:pt idx="13">
                  <c:v>1063.9419950738916</c:v>
                </c:pt>
                <c:pt idx="14">
                  <c:v>1280.475</c:v>
                </c:pt>
                <c:pt idx="15">
                  <c:v>1456.0750000000003</c:v>
                </c:pt>
                <c:pt idx="16">
                  <c:v>1132.35</c:v>
                </c:pt>
                <c:pt idx="17">
                  <c:v>1102.3</c:v>
                </c:pt>
                <c:pt idx="18">
                  <c:v>1071.725</c:v>
                </c:pt>
                <c:pt idx="19">
                  <c:v>798.0512499999999</c:v>
                </c:pt>
                <c:pt idx="20">
                  <c:v>1284.6149999999998</c:v>
                </c:pt>
              </c:numCache>
            </c:numRef>
          </c:xVal>
          <c:yVal>
            <c:numRef>
              <c:f>'[1]data P.67'!$D$49:$D$70</c:f>
              <c:numCache>
                <c:ptCount val="22"/>
                <c:pt idx="0">
                  <c:v>208.07984219425137</c:v>
                </c:pt>
                <c:pt idx="1">
                  <c:v>129.7148224685328</c:v>
                </c:pt>
                <c:pt idx="2">
                  <c:v>63.51549877888409</c:v>
                </c:pt>
                <c:pt idx="3">
                  <c:v>65.58519631786587</c:v>
                </c:pt>
                <c:pt idx="4">
                  <c:v>170.8831486004133</c:v>
                </c:pt>
                <c:pt idx="5">
                  <c:v>219.3511177907195</c:v>
                </c:pt>
                <c:pt idx="6">
                  <c:v>297.8436971632538</c:v>
                </c:pt>
                <c:pt idx="7">
                  <c:v>172.46439977456322</c:v>
                </c:pt>
                <c:pt idx="8">
                  <c:v>397.4031561149728</c:v>
                </c:pt>
                <c:pt idx="9">
                  <c:v>437.9845350366334</c:v>
                </c:pt>
                <c:pt idx="10">
                  <c:v>285.49558519631785</c:v>
                </c:pt>
                <c:pt idx="11">
                  <c:v>165.0422693969566</c:v>
                </c:pt>
                <c:pt idx="12">
                  <c:v>202.94007138831486</c:v>
                </c:pt>
                <c:pt idx="13">
                  <c:v>119.26920909261695</c:v>
                </c:pt>
                <c:pt idx="14">
                  <c:v>225.2301333834304</c:v>
                </c:pt>
                <c:pt idx="15">
                  <c:v>494.4937065564531</c:v>
                </c:pt>
                <c:pt idx="16">
                  <c:v>114.53879391320685</c:v>
                </c:pt>
                <c:pt idx="17">
                  <c:v>131.4860041330077</c:v>
                </c:pt>
                <c:pt idx="18">
                  <c:v>104.6458763854969</c:v>
                </c:pt>
                <c:pt idx="19">
                  <c:v>34.070621829795236</c:v>
                </c:pt>
                <c:pt idx="20">
                  <c:v>89.53597595340973</c:v>
                </c:pt>
              </c:numCache>
            </c:numRef>
          </c:yVal>
          <c:smooth val="0"/>
        </c:ser>
        <c:axId val="58215120"/>
        <c:axId val="54174033"/>
      </c:scatterChart>
      <c:valAx>
        <c:axId val="58215120"/>
        <c:scaling>
          <c:orientation val="minMax"/>
          <c:max val="1800"/>
          <c:min val="6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ปริมาณฝนเฉลี่ยต่อปี - มม.  </a:t>
                </a:r>
              </a:p>
            </c:rich>
          </c:tx>
          <c:layout>
            <c:manualLayout>
              <c:xMode val="factor"/>
              <c:yMode val="factor"/>
              <c:x val="0.0115"/>
              <c:y val="-0.00675"/>
            </c:manualLayout>
          </c:layout>
          <c:overlay val="0"/>
          <c:spPr>
            <a:noFill/>
            <a:ln>
              <a:noFill/>
            </a:ln>
          </c:spPr>
        </c:title>
        <c:minorGridlines/>
        <c:delete val="0"/>
        <c:numFmt formatCode="0" sourceLinked="0"/>
        <c:majorTickMark val="out"/>
        <c:minorTickMark val="none"/>
        <c:tickLblPos val="nextTo"/>
        <c:crossAx val="54174033"/>
        <c:crosses val="autoZero"/>
        <c:crossBetween val="midCat"/>
        <c:dispUnits/>
        <c:majorUnit val="200"/>
        <c:minorUnit val="100"/>
      </c:valAx>
      <c:valAx>
        <c:axId val="54174033"/>
        <c:scaling>
          <c:orientation val="minMax"/>
          <c:max val="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ความสูงปริมาณน้ำ - มม.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58215120"/>
        <c:crossesAt val="600"/>
        <c:crossBetween val="midCat"/>
        <c:dispUnits/>
        <c:majorUnit val="100"/>
        <c:minorUnit val="100"/>
      </c:valAx>
      <c:spPr>
        <a:solidFill>
          <a:srgbClr val="969696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660066"/>
        </a:gs>
        <a:gs pos="100000">
          <a:srgbClr val="CC99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unoff%20coefficient%20P.6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unoff coefficient-P.67"/>
      <sheetName val="data P.67"/>
    </sheetNames>
    <sheetDataSet>
      <sheetData sheetId="1">
        <row r="49">
          <cell r="D49">
            <v>208.07984219425137</v>
          </cell>
          <cell r="J49">
            <v>1157.8999999999999</v>
          </cell>
        </row>
        <row r="50">
          <cell r="D50">
            <v>129.7148224685328</v>
          </cell>
          <cell r="J50">
            <v>1033.725</v>
          </cell>
        </row>
        <row r="51">
          <cell r="D51">
            <v>63.51549877888409</v>
          </cell>
          <cell r="J51">
            <v>938.475</v>
          </cell>
        </row>
        <row r="52">
          <cell r="D52">
            <v>65.58519631786587</v>
          </cell>
          <cell r="J52">
            <v>1260.1275</v>
          </cell>
        </row>
        <row r="53">
          <cell r="D53">
            <v>170.8831486004133</v>
          </cell>
          <cell r="J53">
            <v>1203.815</v>
          </cell>
        </row>
        <row r="54">
          <cell r="D54">
            <v>219.3511177907195</v>
          </cell>
          <cell r="J54">
            <v>1250.325</v>
          </cell>
        </row>
        <row r="55">
          <cell r="D55">
            <v>297.8436971632538</v>
          </cell>
          <cell r="J55">
            <v>1400.8999999999999</v>
          </cell>
        </row>
        <row r="56">
          <cell r="D56">
            <v>172.46439977456322</v>
          </cell>
          <cell r="J56">
            <v>888.2666666666668</v>
          </cell>
        </row>
        <row r="57">
          <cell r="D57">
            <v>397.4031561149728</v>
          </cell>
          <cell r="J57">
            <v>1201.4633333333334</v>
          </cell>
        </row>
        <row r="58">
          <cell r="D58">
            <v>437.9845350366334</v>
          </cell>
          <cell r="J58">
            <v>1509.4225</v>
          </cell>
        </row>
        <row r="59">
          <cell r="D59">
            <v>285.49558519631785</v>
          </cell>
          <cell r="J59">
            <v>1314.915</v>
          </cell>
        </row>
        <row r="60">
          <cell r="D60">
            <v>165.0422693969566</v>
          </cell>
          <cell r="J60">
            <v>1207.225</v>
          </cell>
        </row>
        <row r="61">
          <cell r="D61">
            <v>202.94007138831486</v>
          </cell>
          <cell r="J61">
            <v>1184.125</v>
          </cell>
        </row>
        <row r="62">
          <cell r="D62">
            <v>119.26920909261695</v>
          </cell>
          <cell r="J62">
            <v>1063.9419950738916</v>
          </cell>
        </row>
        <row r="63">
          <cell r="D63">
            <v>225.2301333834304</v>
          </cell>
          <cell r="J63">
            <v>1280.475</v>
          </cell>
        </row>
        <row r="64">
          <cell r="D64">
            <v>494.4937065564531</v>
          </cell>
          <cell r="J64">
            <v>1456.0750000000003</v>
          </cell>
        </row>
        <row r="65">
          <cell r="D65">
            <v>114.53879391320685</v>
          </cell>
          <cell r="J65">
            <v>1132.35</v>
          </cell>
        </row>
        <row r="66">
          <cell r="D66">
            <v>131.4860041330077</v>
          </cell>
          <cell r="J66">
            <v>1102.3</v>
          </cell>
        </row>
        <row r="67">
          <cell r="D67">
            <v>104.6458763854969</v>
          </cell>
          <cell r="J67">
            <v>1071.725</v>
          </cell>
        </row>
        <row r="68">
          <cell r="D68">
            <v>34.070621829795236</v>
          </cell>
          <cell r="J68">
            <v>798.0512499999999</v>
          </cell>
        </row>
        <row r="69">
          <cell r="D69">
            <v>89.53597595340973</v>
          </cell>
          <cell r="J69">
            <v>1284.6149999999998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78"/>
  <sheetViews>
    <sheetView tabSelected="1" workbookViewId="0" topLeftCell="A1">
      <pane ySplit="3" topLeftCell="BM55" activePane="bottomLeft" state="frozen"/>
      <selection pane="topLeft" activeCell="A1" sqref="A1"/>
      <selection pane="bottomLeft" activeCell="M66" sqref="M66"/>
    </sheetView>
  </sheetViews>
  <sheetFormatPr defaultColWidth="9.140625" defaultRowHeight="21.75"/>
  <cols>
    <col min="1" max="1" width="4.28125" style="1" customWidth="1"/>
    <col min="2" max="2" width="6.8515625" style="1" customWidth="1"/>
    <col min="3" max="3" width="11.421875" style="1" customWidth="1"/>
    <col min="4" max="4" width="12.57421875" style="3" customWidth="1"/>
    <col min="5" max="17" width="9.7109375" style="1" customWidth="1"/>
    <col min="18" max="18" width="12.421875" style="1" customWidth="1"/>
    <col min="19" max="26" width="6.28125" style="1" customWidth="1"/>
    <col min="27" max="50" width="9.140625" style="1" customWidth="1"/>
    <col min="51" max="51" width="9.140625" style="2" customWidth="1"/>
    <col min="52" max="52" width="9.140625" style="3" customWidth="1"/>
    <col min="53" max="61" width="9.140625" style="2" customWidth="1"/>
    <col min="62" max="63" width="9.140625" style="3" customWidth="1"/>
    <col min="64" max="88" width="9.140625" style="2" customWidth="1"/>
    <col min="89" max="16384" width="9.140625" style="1" customWidth="1"/>
  </cols>
  <sheetData>
    <row r="1" spans="2:18" ht="24.75" customHeight="1">
      <c r="B1" s="47" t="s">
        <v>49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</row>
    <row r="2" spans="2:63" ht="19.5" customHeight="1">
      <c r="B2" s="48" t="s">
        <v>0</v>
      </c>
      <c r="C2" s="25" t="s">
        <v>39</v>
      </c>
      <c r="D2" s="25" t="s">
        <v>40</v>
      </c>
      <c r="E2" s="51" t="s">
        <v>48</v>
      </c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33" t="s">
        <v>18</v>
      </c>
      <c r="S2" s="4"/>
      <c r="T2" s="4"/>
      <c r="U2" s="4"/>
      <c r="V2" s="4"/>
      <c r="W2" s="4"/>
      <c r="X2" s="4"/>
      <c r="Y2" s="4"/>
      <c r="Z2" s="4"/>
      <c r="AY2" s="23"/>
      <c r="AZ2" s="7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</row>
    <row r="3" spans="2:63" ht="19.5" customHeight="1">
      <c r="B3" s="49"/>
      <c r="C3" s="26" t="s">
        <v>41</v>
      </c>
      <c r="D3" s="26" t="s">
        <v>42</v>
      </c>
      <c r="E3" s="5" t="s">
        <v>7</v>
      </c>
      <c r="F3" s="5" t="s">
        <v>38</v>
      </c>
      <c r="G3" s="5" t="s">
        <v>8</v>
      </c>
      <c r="H3" s="5" t="s">
        <v>17</v>
      </c>
      <c r="I3" s="5" t="s">
        <v>9</v>
      </c>
      <c r="J3" s="5" t="s">
        <v>10</v>
      </c>
      <c r="K3" s="5" t="s">
        <v>37</v>
      </c>
      <c r="L3" s="5" t="s">
        <v>11</v>
      </c>
      <c r="M3" s="5" t="s">
        <v>12</v>
      </c>
      <c r="N3" s="5" t="s">
        <v>13</v>
      </c>
      <c r="O3" s="5" t="s">
        <v>14</v>
      </c>
      <c r="P3" s="5" t="s">
        <v>15</v>
      </c>
      <c r="Q3" s="21" t="s">
        <v>1</v>
      </c>
      <c r="R3" s="34" t="s">
        <v>43</v>
      </c>
      <c r="S3" s="4"/>
      <c r="T3" s="4"/>
      <c r="U3" s="4"/>
      <c r="V3" s="4"/>
      <c r="W3" s="4"/>
      <c r="X3" s="4"/>
      <c r="Y3" s="4"/>
      <c r="Z3" s="4"/>
      <c r="AY3" s="23"/>
      <c r="AZ3" s="7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</row>
    <row r="4" spans="2:63" ht="19.5" customHeight="1">
      <c r="B4" s="50"/>
      <c r="C4" s="35" t="s">
        <v>4</v>
      </c>
      <c r="D4" s="36" t="s">
        <v>2</v>
      </c>
      <c r="E4" s="6" t="s">
        <v>27</v>
      </c>
      <c r="F4" s="6" t="s">
        <v>28</v>
      </c>
      <c r="G4" s="6" t="s">
        <v>29</v>
      </c>
      <c r="H4" s="6" t="s">
        <v>30</v>
      </c>
      <c r="I4" s="6" t="s">
        <v>31</v>
      </c>
      <c r="J4" s="6" t="s">
        <v>32</v>
      </c>
      <c r="K4" s="6" t="s">
        <v>33</v>
      </c>
      <c r="L4" s="6" t="s">
        <v>34</v>
      </c>
      <c r="M4" s="6" t="s">
        <v>35</v>
      </c>
      <c r="N4" s="6" t="s">
        <v>36</v>
      </c>
      <c r="O4" s="6">
        <v>17012</v>
      </c>
      <c r="P4" s="6">
        <v>17042</v>
      </c>
      <c r="Q4" s="22" t="s">
        <v>2</v>
      </c>
      <c r="R4" s="46"/>
      <c r="S4" s="4"/>
      <c r="T4" s="4"/>
      <c r="U4" s="4"/>
      <c r="V4" s="4"/>
      <c r="W4" s="4"/>
      <c r="X4" s="4"/>
      <c r="Y4" s="4"/>
      <c r="Z4" s="4"/>
      <c r="AY4" s="23"/>
      <c r="AZ4" s="7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</row>
    <row r="5" spans="2:63" ht="19.5" customHeight="1">
      <c r="B5" s="14">
        <v>2500</v>
      </c>
      <c r="C5" s="41"/>
      <c r="D5" s="42"/>
      <c r="E5" s="43"/>
      <c r="F5" s="43"/>
      <c r="G5" s="43">
        <v>1438.8</v>
      </c>
      <c r="H5" s="43"/>
      <c r="I5" s="43">
        <v>1078.9</v>
      </c>
      <c r="J5" s="43">
        <v>981.5</v>
      </c>
      <c r="K5" s="43">
        <v>1123.8</v>
      </c>
      <c r="L5" s="43">
        <v>968.6</v>
      </c>
      <c r="M5" s="43">
        <v>929.9</v>
      </c>
      <c r="N5" s="43">
        <v>1003</v>
      </c>
      <c r="O5" s="43"/>
      <c r="P5" s="43">
        <v>997.4</v>
      </c>
      <c r="Q5" s="25">
        <f>AVERAGE(E5:P5)</f>
        <v>1065.2375</v>
      </c>
      <c r="R5" s="16">
        <f aca="true" t="shared" si="0" ref="R5:R36">D5*100/Q5</f>
        <v>0</v>
      </c>
      <c r="S5" s="7"/>
      <c r="T5" s="7"/>
      <c r="U5" s="7"/>
      <c r="V5" s="7"/>
      <c r="W5" s="7"/>
      <c r="X5" s="7"/>
      <c r="Y5" s="7"/>
      <c r="Z5" s="7"/>
      <c r="AY5" s="4"/>
      <c r="AZ5" s="7"/>
      <c r="BA5" s="4"/>
      <c r="BB5" s="4"/>
      <c r="BC5" s="4"/>
      <c r="BD5" s="4"/>
      <c r="BE5" s="4"/>
      <c r="BF5" s="4"/>
      <c r="BG5" s="4"/>
      <c r="BH5" s="4"/>
      <c r="BI5" s="4"/>
      <c r="BJ5" s="7"/>
      <c r="BK5" s="7"/>
    </row>
    <row r="6" spans="2:63" ht="19.5" customHeight="1">
      <c r="B6" s="15">
        <v>2501</v>
      </c>
      <c r="C6" s="38"/>
      <c r="D6" s="26"/>
      <c r="E6" s="44"/>
      <c r="F6" s="44"/>
      <c r="G6" s="44">
        <v>1258.9</v>
      </c>
      <c r="H6" s="44"/>
      <c r="I6" s="44">
        <v>1175.8</v>
      </c>
      <c r="J6" s="44">
        <v>1042.9</v>
      </c>
      <c r="K6" s="44">
        <v>1097</v>
      </c>
      <c r="L6" s="44">
        <v>1196.8</v>
      </c>
      <c r="M6" s="44">
        <v>852.9</v>
      </c>
      <c r="N6" s="44">
        <v>953.1</v>
      </c>
      <c r="O6" s="44">
        <v>909.9</v>
      </c>
      <c r="P6" s="44">
        <v>2179.5</v>
      </c>
      <c r="Q6" s="26">
        <f aca="true" t="shared" si="1" ref="Q6:Q65">AVERAGE(E6:P6)</f>
        <v>1185.2</v>
      </c>
      <c r="R6" s="17">
        <f t="shared" si="0"/>
        <v>0</v>
      </c>
      <c r="S6" s="7"/>
      <c r="T6" s="7"/>
      <c r="U6" s="7"/>
      <c r="V6" s="7"/>
      <c r="W6" s="7"/>
      <c r="X6" s="7"/>
      <c r="Y6" s="7"/>
      <c r="Z6" s="7"/>
      <c r="AY6" s="4"/>
      <c r="AZ6" s="7"/>
      <c r="BA6" s="4"/>
      <c r="BB6" s="4"/>
      <c r="BC6" s="4"/>
      <c r="BD6" s="4"/>
      <c r="BE6" s="4"/>
      <c r="BF6" s="4"/>
      <c r="BG6" s="4"/>
      <c r="BH6" s="4"/>
      <c r="BI6" s="4"/>
      <c r="BJ6" s="7"/>
      <c r="BK6" s="7"/>
    </row>
    <row r="7" spans="2:63" ht="19.5" customHeight="1">
      <c r="B7" s="15">
        <v>2502</v>
      </c>
      <c r="C7" s="38"/>
      <c r="D7" s="26"/>
      <c r="E7" s="44"/>
      <c r="F7" s="44"/>
      <c r="G7" s="44">
        <v>1492.5</v>
      </c>
      <c r="H7" s="44"/>
      <c r="I7" s="44">
        <v>1023.8</v>
      </c>
      <c r="J7" s="44">
        <v>962.4</v>
      </c>
      <c r="K7" s="44">
        <v>944.6</v>
      </c>
      <c r="L7" s="44">
        <v>1094.2</v>
      </c>
      <c r="M7" s="44">
        <v>1006.1</v>
      </c>
      <c r="N7" s="44">
        <v>1043.4</v>
      </c>
      <c r="O7" s="44">
        <v>727.6</v>
      </c>
      <c r="P7" s="44" t="s">
        <v>6</v>
      </c>
      <c r="Q7" s="26">
        <f t="shared" si="1"/>
        <v>1036.825</v>
      </c>
      <c r="R7" s="17">
        <f t="shared" si="0"/>
        <v>0</v>
      </c>
      <c r="S7" s="7"/>
      <c r="T7" s="7"/>
      <c r="U7" s="27"/>
      <c r="V7" s="7"/>
      <c r="W7" s="7"/>
      <c r="X7" s="7"/>
      <c r="Y7" s="7"/>
      <c r="Z7" s="7"/>
      <c r="AY7" s="4"/>
      <c r="AZ7" s="7"/>
      <c r="BA7" s="4"/>
      <c r="BB7" s="4"/>
      <c r="BC7" s="4"/>
      <c r="BD7" s="4"/>
      <c r="BE7" s="4"/>
      <c r="BF7" s="4"/>
      <c r="BG7" s="4"/>
      <c r="BH7" s="4"/>
      <c r="BI7" s="4"/>
      <c r="BJ7" s="7"/>
      <c r="BK7" s="7"/>
    </row>
    <row r="8" spans="2:63" ht="19.5" customHeight="1">
      <c r="B8" s="15">
        <v>2503</v>
      </c>
      <c r="C8" s="38"/>
      <c r="D8" s="26"/>
      <c r="E8" s="44"/>
      <c r="F8" s="44"/>
      <c r="G8" s="44">
        <v>1419.2</v>
      </c>
      <c r="H8" s="44"/>
      <c r="I8" s="44">
        <v>1085.4</v>
      </c>
      <c r="J8" s="44">
        <v>1097.9</v>
      </c>
      <c r="K8" s="44">
        <v>1433.1</v>
      </c>
      <c r="L8" s="44">
        <v>1133.8</v>
      </c>
      <c r="M8" s="44">
        <v>1098.3</v>
      </c>
      <c r="N8" s="44">
        <v>966.8</v>
      </c>
      <c r="O8" s="44">
        <v>1113.1</v>
      </c>
      <c r="P8" s="44">
        <v>940.2</v>
      </c>
      <c r="Q8" s="26">
        <f t="shared" si="1"/>
        <v>1143.088888888889</v>
      </c>
      <c r="R8" s="17">
        <f t="shared" si="0"/>
        <v>0</v>
      </c>
      <c r="S8" s="7"/>
      <c r="T8" s="7"/>
      <c r="U8" s="7"/>
      <c r="V8" s="7"/>
      <c r="W8" s="7"/>
      <c r="X8" s="7"/>
      <c r="Y8" s="7"/>
      <c r="Z8" s="7"/>
      <c r="AY8" s="4"/>
      <c r="AZ8" s="7"/>
      <c r="BA8" s="4"/>
      <c r="BB8" s="4"/>
      <c r="BC8" s="4"/>
      <c r="BD8" s="4"/>
      <c r="BE8" s="4"/>
      <c r="BF8" s="4"/>
      <c r="BG8" s="4"/>
      <c r="BH8" s="4"/>
      <c r="BI8" s="4"/>
      <c r="BJ8" s="7"/>
      <c r="BK8" s="7"/>
    </row>
    <row r="9" spans="2:63" ht="19.5" customHeight="1">
      <c r="B9" s="15">
        <v>2504</v>
      </c>
      <c r="C9" s="38"/>
      <c r="D9" s="26"/>
      <c r="E9" s="44"/>
      <c r="F9" s="44"/>
      <c r="G9" s="44">
        <v>1061</v>
      </c>
      <c r="H9" s="44"/>
      <c r="I9" s="44">
        <v>1509.7</v>
      </c>
      <c r="J9" s="44">
        <v>1450.9</v>
      </c>
      <c r="K9" s="44">
        <v>1502.4</v>
      </c>
      <c r="L9" s="44">
        <v>1467.6</v>
      </c>
      <c r="M9" s="44">
        <v>1339.4</v>
      </c>
      <c r="N9" s="44">
        <v>850.3</v>
      </c>
      <c r="O9" s="44">
        <v>1096.7</v>
      </c>
      <c r="P9" s="44">
        <v>1287.7</v>
      </c>
      <c r="Q9" s="26">
        <f t="shared" si="1"/>
        <v>1285.0777777777778</v>
      </c>
      <c r="R9" s="17">
        <f t="shared" si="0"/>
        <v>0</v>
      </c>
      <c r="S9" s="7"/>
      <c r="T9" s="7"/>
      <c r="U9" s="7"/>
      <c r="V9" s="7"/>
      <c r="W9" s="7"/>
      <c r="X9" s="7"/>
      <c r="Y9" s="7"/>
      <c r="Z9" s="7"/>
      <c r="AY9" s="4"/>
      <c r="AZ9" s="7"/>
      <c r="BA9" s="4"/>
      <c r="BB9" s="4"/>
      <c r="BC9" s="4"/>
      <c r="BD9" s="4"/>
      <c r="BE9" s="4"/>
      <c r="BF9" s="4"/>
      <c r="BG9" s="4"/>
      <c r="BH9" s="4"/>
      <c r="BI9" s="4"/>
      <c r="BJ9" s="7"/>
      <c r="BK9" s="7"/>
    </row>
    <row r="10" spans="2:63" ht="19.5" customHeight="1">
      <c r="B10" s="15">
        <v>2505</v>
      </c>
      <c r="C10" s="38"/>
      <c r="D10" s="26"/>
      <c r="E10" s="44"/>
      <c r="F10" s="44"/>
      <c r="G10" s="44">
        <v>1189.9</v>
      </c>
      <c r="H10" s="44"/>
      <c r="I10" s="44">
        <v>1176.6</v>
      </c>
      <c r="J10" s="44">
        <v>1161.5</v>
      </c>
      <c r="K10" s="44">
        <v>966.3</v>
      </c>
      <c r="L10" s="44">
        <v>957.6</v>
      </c>
      <c r="M10" s="44">
        <v>933.5</v>
      </c>
      <c r="N10" s="44" t="s">
        <v>6</v>
      </c>
      <c r="O10" s="44">
        <v>1212.4</v>
      </c>
      <c r="P10" s="44">
        <v>1200.3</v>
      </c>
      <c r="Q10" s="26">
        <f t="shared" si="1"/>
        <v>1099.7625</v>
      </c>
      <c r="R10" s="17">
        <f t="shared" si="0"/>
        <v>0</v>
      </c>
      <c r="S10" s="7"/>
      <c r="T10" s="7"/>
      <c r="U10" s="7"/>
      <c r="V10" s="7"/>
      <c r="W10" s="7"/>
      <c r="X10" s="7"/>
      <c r="Y10" s="7"/>
      <c r="Z10" s="7"/>
      <c r="AY10" s="4"/>
      <c r="AZ10" s="7"/>
      <c r="BA10" s="4"/>
      <c r="BB10" s="4"/>
      <c r="BC10" s="4"/>
      <c r="BD10" s="4"/>
      <c r="BE10" s="4"/>
      <c r="BF10" s="4"/>
      <c r="BG10" s="4"/>
      <c r="BH10" s="4"/>
      <c r="BI10" s="4"/>
      <c r="BJ10" s="7"/>
      <c r="BK10" s="7"/>
    </row>
    <row r="11" spans="2:63" ht="19.5" customHeight="1">
      <c r="B11" s="15">
        <v>2506</v>
      </c>
      <c r="C11" s="38"/>
      <c r="D11" s="26"/>
      <c r="E11" s="44"/>
      <c r="F11" s="44"/>
      <c r="G11" s="44">
        <v>1751.7</v>
      </c>
      <c r="H11" s="44"/>
      <c r="I11" s="44">
        <v>1186.6</v>
      </c>
      <c r="J11" s="44">
        <v>1334.8</v>
      </c>
      <c r="K11" s="44">
        <v>1054.1</v>
      </c>
      <c r="L11" s="44">
        <v>1129.7</v>
      </c>
      <c r="M11" s="44">
        <v>1050.6</v>
      </c>
      <c r="N11" s="44" t="s">
        <v>6</v>
      </c>
      <c r="O11" s="44">
        <v>851.6</v>
      </c>
      <c r="P11" s="44">
        <v>1364.9</v>
      </c>
      <c r="Q11" s="26">
        <f t="shared" si="1"/>
        <v>1215.5</v>
      </c>
      <c r="R11" s="17">
        <f t="shared" si="0"/>
        <v>0</v>
      </c>
      <c r="S11" s="7"/>
      <c r="T11" s="7"/>
      <c r="U11" s="7"/>
      <c r="V11" s="7"/>
      <c r="W11" s="7"/>
      <c r="X11" s="7"/>
      <c r="Y11" s="7"/>
      <c r="Z11" s="7"/>
      <c r="AY11" s="4"/>
      <c r="AZ11" s="7"/>
      <c r="BA11" s="4"/>
      <c r="BB11" s="4"/>
      <c r="BC11" s="4"/>
      <c r="BD11" s="4"/>
      <c r="BE11" s="4"/>
      <c r="BF11" s="4"/>
      <c r="BG11" s="4"/>
      <c r="BH11" s="4"/>
      <c r="BI11" s="4"/>
      <c r="BJ11" s="7"/>
      <c r="BK11" s="7"/>
    </row>
    <row r="12" spans="2:63" ht="19.5" customHeight="1">
      <c r="B12" s="15">
        <v>2507</v>
      </c>
      <c r="C12" s="38"/>
      <c r="D12" s="26"/>
      <c r="E12" s="44"/>
      <c r="F12" s="44"/>
      <c r="G12" s="44">
        <v>1211.5</v>
      </c>
      <c r="H12" s="44"/>
      <c r="I12" s="44">
        <v>1149.6</v>
      </c>
      <c r="J12" s="44">
        <v>1052.4</v>
      </c>
      <c r="K12" s="44">
        <v>1082.2</v>
      </c>
      <c r="L12" s="44">
        <v>1050</v>
      </c>
      <c r="M12" s="44">
        <v>790.4</v>
      </c>
      <c r="N12" s="44">
        <v>1076.4</v>
      </c>
      <c r="O12" s="44">
        <v>1094.9</v>
      </c>
      <c r="P12" s="44">
        <v>1250.4</v>
      </c>
      <c r="Q12" s="26">
        <f t="shared" si="1"/>
        <v>1084.1999999999998</v>
      </c>
      <c r="R12" s="17">
        <f t="shared" si="0"/>
        <v>0</v>
      </c>
      <c r="S12" s="7"/>
      <c r="T12" s="7"/>
      <c r="U12" s="7"/>
      <c r="V12" s="7"/>
      <c r="W12" s="7"/>
      <c r="X12" s="7"/>
      <c r="Y12" s="7"/>
      <c r="Z12" s="7"/>
      <c r="AY12" s="4"/>
      <c r="AZ12" s="7"/>
      <c r="BA12" s="4"/>
      <c r="BB12" s="4"/>
      <c r="BC12" s="4"/>
      <c r="BD12" s="4"/>
      <c r="BE12" s="4"/>
      <c r="BF12" s="4"/>
      <c r="BG12" s="4"/>
      <c r="BH12" s="4"/>
      <c r="BI12" s="4"/>
      <c r="BJ12" s="7"/>
      <c r="BK12" s="7"/>
    </row>
    <row r="13" spans="2:63" ht="19.5" customHeight="1">
      <c r="B13" s="15">
        <v>2508</v>
      </c>
      <c r="C13" s="38"/>
      <c r="D13" s="26"/>
      <c r="E13" s="44"/>
      <c r="F13" s="44"/>
      <c r="G13" s="44">
        <v>1468.3</v>
      </c>
      <c r="H13" s="44"/>
      <c r="I13" s="44">
        <v>1018.1</v>
      </c>
      <c r="J13" s="44">
        <v>903.5</v>
      </c>
      <c r="K13" s="44">
        <v>988.6</v>
      </c>
      <c r="L13" s="44">
        <v>1092.2</v>
      </c>
      <c r="M13" s="44">
        <v>514.9</v>
      </c>
      <c r="N13" s="44">
        <v>663.1</v>
      </c>
      <c r="O13" s="44">
        <v>680</v>
      </c>
      <c r="P13" s="44">
        <v>1032.3</v>
      </c>
      <c r="Q13" s="26">
        <f t="shared" si="1"/>
        <v>929</v>
      </c>
      <c r="R13" s="17">
        <f t="shared" si="0"/>
        <v>0</v>
      </c>
      <c r="S13" s="7"/>
      <c r="T13" s="7"/>
      <c r="U13" s="7"/>
      <c r="V13" s="7"/>
      <c r="W13" s="7"/>
      <c r="X13" s="7"/>
      <c r="Y13" s="7"/>
      <c r="Z13" s="7"/>
      <c r="AY13" s="4"/>
      <c r="AZ13" s="7"/>
      <c r="BA13" s="4"/>
      <c r="BB13" s="4"/>
      <c r="BC13" s="4"/>
      <c r="BD13" s="4"/>
      <c r="BE13" s="4"/>
      <c r="BF13" s="4"/>
      <c r="BG13" s="4"/>
      <c r="BH13" s="4"/>
      <c r="BI13" s="4"/>
      <c r="BJ13" s="7"/>
      <c r="BK13" s="7"/>
    </row>
    <row r="14" spans="2:63" ht="19.5" customHeight="1">
      <c r="B14" s="15">
        <v>2509</v>
      </c>
      <c r="C14" s="38"/>
      <c r="D14" s="26"/>
      <c r="E14" s="44"/>
      <c r="F14" s="44"/>
      <c r="G14" s="44">
        <v>1198.4</v>
      </c>
      <c r="H14" s="44"/>
      <c r="I14" s="44">
        <v>1080.8</v>
      </c>
      <c r="J14" s="44">
        <v>1069.5</v>
      </c>
      <c r="K14" s="44">
        <v>867.3</v>
      </c>
      <c r="L14" s="44">
        <v>1107.8</v>
      </c>
      <c r="M14" s="44">
        <v>628.1</v>
      </c>
      <c r="N14" s="44">
        <v>708.5</v>
      </c>
      <c r="O14" s="44">
        <v>825.5</v>
      </c>
      <c r="P14" s="44">
        <v>1057.5</v>
      </c>
      <c r="Q14" s="26">
        <f t="shared" si="1"/>
        <v>949.2666666666669</v>
      </c>
      <c r="R14" s="17">
        <f t="shared" si="0"/>
        <v>0</v>
      </c>
      <c r="S14" s="7"/>
      <c r="T14" s="7"/>
      <c r="U14" s="7"/>
      <c r="V14" s="7"/>
      <c r="W14" s="7"/>
      <c r="X14" s="7"/>
      <c r="Y14" s="7"/>
      <c r="Z14" s="7"/>
      <c r="AY14" s="4"/>
      <c r="AZ14" s="7"/>
      <c r="BA14" s="4"/>
      <c r="BB14" s="4"/>
      <c r="BC14" s="4"/>
      <c r="BD14" s="4"/>
      <c r="BE14" s="4"/>
      <c r="BF14" s="4"/>
      <c r="BG14" s="4"/>
      <c r="BH14" s="4"/>
      <c r="BI14" s="4"/>
      <c r="BJ14" s="7"/>
      <c r="BK14" s="7"/>
    </row>
    <row r="15" spans="2:63" ht="19.5" customHeight="1">
      <c r="B15" s="15">
        <v>2510</v>
      </c>
      <c r="C15" s="38"/>
      <c r="D15" s="26"/>
      <c r="E15" s="44"/>
      <c r="F15" s="44"/>
      <c r="G15" s="44">
        <v>1286.2</v>
      </c>
      <c r="H15" s="44"/>
      <c r="I15" s="44">
        <v>1328.3</v>
      </c>
      <c r="J15" s="44">
        <v>1173.8</v>
      </c>
      <c r="K15" s="44">
        <v>1357.3</v>
      </c>
      <c r="L15" s="44">
        <v>1426.6</v>
      </c>
      <c r="M15" s="44">
        <v>772.7</v>
      </c>
      <c r="N15" s="44">
        <v>873.5</v>
      </c>
      <c r="O15" s="44">
        <v>996.8</v>
      </c>
      <c r="P15" s="44">
        <v>1154</v>
      </c>
      <c r="Q15" s="26">
        <f t="shared" si="1"/>
        <v>1152.1333333333334</v>
      </c>
      <c r="R15" s="17">
        <f t="shared" si="0"/>
        <v>0</v>
      </c>
      <c r="S15" s="7"/>
      <c r="T15" s="7"/>
      <c r="U15" s="7"/>
      <c r="V15" s="7"/>
      <c r="W15" s="7"/>
      <c r="X15" s="7"/>
      <c r="Y15" s="7"/>
      <c r="Z15" s="7"/>
      <c r="AY15" s="4"/>
      <c r="AZ15" s="7"/>
      <c r="BA15" s="4"/>
      <c r="BB15" s="4"/>
      <c r="BC15" s="4"/>
      <c r="BD15" s="4"/>
      <c r="BE15" s="4"/>
      <c r="BF15" s="4"/>
      <c r="BG15" s="4"/>
      <c r="BH15" s="4"/>
      <c r="BI15" s="4"/>
      <c r="BJ15" s="7"/>
      <c r="BK15" s="7"/>
    </row>
    <row r="16" spans="2:63" ht="19.5" customHeight="1">
      <c r="B16" s="15">
        <v>2511</v>
      </c>
      <c r="C16" s="38"/>
      <c r="D16" s="26"/>
      <c r="E16" s="44"/>
      <c r="F16" s="44"/>
      <c r="G16" s="44">
        <v>1313.3</v>
      </c>
      <c r="H16" s="44"/>
      <c r="I16" s="44">
        <v>1054.7</v>
      </c>
      <c r="J16" s="44">
        <v>944.7</v>
      </c>
      <c r="K16" s="44">
        <v>1252.6</v>
      </c>
      <c r="L16" s="44">
        <v>972.3</v>
      </c>
      <c r="M16" s="44">
        <v>526.1</v>
      </c>
      <c r="N16" s="44">
        <v>708.5</v>
      </c>
      <c r="O16" s="44">
        <v>707.1</v>
      </c>
      <c r="P16" s="44">
        <v>1023.2</v>
      </c>
      <c r="Q16" s="26">
        <f t="shared" si="1"/>
        <v>944.7222222222222</v>
      </c>
      <c r="R16" s="17">
        <f t="shared" si="0"/>
        <v>0</v>
      </c>
      <c r="S16" s="7"/>
      <c r="T16" s="7"/>
      <c r="U16" s="7"/>
      <c r="V16" s="7"/>
      <c r="W16" s="7"/>
      <c r="X16" s="7"/>
      <c r="Y16" s="7"/>
      <c r="Z16" s="7"/>
      <c r="AY16" s="4"/>
      <c r="AZ16" s="7"/>
      <c r="BA16" s="4"/>
      <c r="BB16" s="4"/>
      <c r="BC16" s="4"/>
      <c r="BD16" s="4"/>
      <c r="BE16" s="4"/>
      <c r="BF16" s="4"/>
      <c r="BG16" s="4"/>
      <c r="BH16" s="4"/>
      <c r="BI16" s="4"/>
      <c r="BJ16" s="7"/>
      <c r="BK16" s="7"/>
    </row>
    <row r="17" spans="2:63" ht="19.5" customHeight="1">
      <c r="B17" s="15">
        <v>2512</v>
      </c>
      <c r="C17" s="38"/>
      <c r="D17" s="26"/>
      <c r="E17" s="44"/>
      <c r="F17" s="44"/>
      <c r="G17" s="44" t="s">
        <v>6</v>
      </c>
      <c r="H17" s="44"/>
      <c r="I17" s="44">
        <v>1203</v>
      </c>
      <c r="J17" s="44">
        <v>988.3</v>
      </c>
      <c r="K17" s="44">
        <v>1208.7</v>
      </c>
      <c r="L17" s="44">
        <v>1030.9</v>
      </c>
      <c r="M17" s="44">
        <v>912.3</v>
      </c>
      <c r="N17" s="44">
        <v>1134.5</v>
      </c>
      <c r="O17" s="44">
        <v>935.6</v>
      </c>
      <c r="P17" s="44">
        <v>1296.1</v>
      </c>
      <c r="Q17" s="26">
        <f t="shared" si="1"/>
        <v>1088.675</v>
      </c>
      <c r="R17" s="17">
        <f t="shared" si="0"/>
        <v>0</v>
      </c>
      <c r="S17" s="7"/>
      <c r="T17" s="7"/>
      <c r="U17" s="7"/>
      <c r="V17" s="7"/>
      <c r="W17" s="7"/>
      <c r="X17" s="7"/>
      <c r="Y17" s="7"/>
      <c r="Z17" s="7"/>
      <c r="AY17" s="4"/>
      <c r="AZ17" s="7"/>
      <c r="BA17" s="4"/>
      <c r="BB17" s="4"/>
      <c r="BC17" s="4"/>
      <c r="BD17" s="4"/>
      <c r="BE17" s="4"/>
      <c r="BF17" s="4"/>
      <c r="BG17" s="4"/>
      <c r="BH17" s="4"/>
      <c r="BI17" s="4"/>
      <c r="BJ17" s="7"/>
      <c r="BK17" s="7"/>
    </row>
    <row r="18" spans="2:63" ht="19.5" customHeight="1">
      <c r="B18" s="15">
        <v>2513</v>
      </c>
      <c r="C18" s="38"/>
      <c r="D18" s="26"/>
      <c r="E18" s="44"/>
      <c r="F18" s="44"/>
      <c r="G18" s="44">
        <v>1915.8</v>
      </c>
      <c r="H18" s="44"/>
      <c r="I18" s="44">
        <v>1558.5</v>
      </c>
      <c r="J18" s="44">
        <v>1400.2</v>
      </c>
      <c r="K18" s="44">
        <v>1486.8</v>
      </c>
      <c r="L18" s="44">
        <v>1395.4</v>
      </c>
      <c r="M18" s="44">
        <v>1167.9</v>
      </c>
      <c r="N18" s="44">
        <v>1097</v>
      </c>
      <c r="O18" s="44">
        <v>1256.2</v>
      </c>
      <c r="P18" s="44">
        <v>1335.8</v>
      </c>
      <c r="Q18" s="26">
        <f t="shared" si="1"/>
        <v>1401.5111111111112</v>
      </c>
      <c r="R18" s="17">
        <f t="shared" si="0"/>
        <v>0</v>
      </c>
      <c r="S18" s="7"/>
      <c r="T18" s="7"/>
      <c r="U18" s="7"/>
      <c r="V18" s="7"/>
      <c r="W18" s="7"/>
      <c r="X18" s="7"/>
      <c r="Y18" s="7"/>
      <c r="Z18" s="7"/>
      <c r="AY18" s="4"/>
      <c r="AZ18" s="7"/>
      <c r="BA18" s="4"/>
      <c r="BB18" s="4"/>
      <c r="BC18" s="4"/>
      <c r="BD18" s="4"/>
      <c r="BE18" s="4"/>
      <c r="BF18" s="4"/>
      <c r="BG18" s="4"/>
      <c r="BH18" s="4"/>
      <c r="BI18" s="4"/>
      <c r="BJ18" s="7"/>
      <c r="BK18" s="7"/>
    </row>
    <row r="19" spans="2:63" ht="19.5" customHeight="1">
      <c r="B19" s="15">
        <v>2514</v>
      </c>
      <c r="C19" s="38"/>
      <c r="D19" s="26"/>
      <c r="E19" s="44"/>
      <c r="F19" s="44"/>
      <c r="G19" s="44">
        <v>1150.1</v>
      </c>
      <c r="H19" s="44"/>
      <c r="I19" s="44">
        <v>1526.7</v>
      </c>
      <c r="J19" s="44">
        <v>1311.9</v>
      </c>
      <c r="K19" s="44">
        <v>1447.3</v>
      </c>
      <c r="L19" s="44">
        <v>1242.3</v>
      </c>
      <c r="M19" s="44">
        <v>1054.1</v>
      </c>
      <c r="N19" s="44">
        <v>1046.2</v>
      </c>
      <c r="O19" s="44">
        <v>1041.2</v>
      </c>
      <c r="P19" s="44">
        <v>1076.8</v>
      </c>
      <c r="Q19" s="26">
        <f t="shared" si="1"/>
        <v>1210.7333333333333</v>
      </c>
      <c r="R19" s="17">
        <f t="shared" si="0"/>
        <v>0</v>
      </c>
      <c r="S19" s="7"/>
      <c r="T19" s="7"/>
      <c r="U19" s="7"/>
      <c r="V19" s="7"/>
      <c r="W19" s="7"/>
      <c r="X19" s="7"/>
      <c r="Y19" s="7"/>
      <c r="Z19" s="7"/>
      <c r="AY19" s="4"/>
      <c r="AZ19" s="7"/>
      <c r="BA19" s="4"/>
      <c r="BB19" s="4"/>
      <c r="BC19" s="4"/>
      <c r="BD19" s="4"/>
      <c r="BE19" s="4"/>
      <c r="BF19" s="4"/>
      <c r="BG19" s="4"/>
      <c r="BH19" s="4"/>
      <c r="BI19" s="4"/>
      <c r="BJ19" s="7"/>
      <c r="BK19" s="7"/>
    </row>
    <row r="20" spans="2:63" ht="19.5" customHeight="1">
      <c r="B20" s="15">
        <v>2515</v>
      </c>
      <c r="C20" s="38"/>
      <c r="D20" s="26"/>
      <c r="E20" s="44"/>
      <c r="F20" s="44"/>
      <c r="G20" s="44">
        <v>1681.9</v>
      </c>
      <c r="H20" s="44"/>
      <c r="I20" s="44">
        <v>1113.5</v>
      </c>
      <c r="J20" s="44">
        <v>1231.2</v>
      </c>
      <c r="K20" s="44">
        <v>1154.8</v>
      </c>
      <c r="L20" s="44">
        <v>1048.3</v>
      </c>
      <c r="M20" s="44">
        <v>958.8</v>
      </c>
      <c r="N20" s="44">
        <v>912.3</v>
      </c>
      <c r="O20" s="44">
        <v>1029.9</v>
      </c>
      <c r="P20" s="44">
        <v>1271.2</v>
      </c>
      <c r="Q20" s="26">
        <f t="shared" si="1"/>
        <v>1155.7666666666669</v>
      </c>
      <c r="R20" s="17">
        <f t="shared" si="0"/>
        <v>0</v>
      </c>
      <c r="S20" s="7"/>
      <c r="T20" s="7"/>
      <c r="U20" s="7"/>
      <c r="V20" s="7"/>
      <c r="W20" s="7"/>
      <c r="X20" s="7"/>
      <c r="Y20" s="7"/>
      <c r="Z20" s="7"/>
      <c r="AY20" s="4"/>
      <c r="AZ20" s="7"/>
      <c r="BA20" s="4"/>
      <c r="BB20" s="4"/>
      <c r="BC20" s="4"/>
      <c r="BD20" s="4"/>
      <c r="BE20" s="4"/>
      <c r="BF20" s="4"/>
      <c r="BG20" s="4"/>
      <c r="BH20" s="4"/>
      <c r="BI20" s="4"/>
      <c r="BJ20" s="7"/>
      <c r="BK20" s="7"/>
    </row>
    <row r="21" spans="2:63" ht="19.5" customHeight="1">
      <c r="B21" s="15">
        <v>2516</v>
      </c>
      <c r="C21" s="38"/>
      <c r="D21" s="26"/>
      <c r="E21" s="44"/>
      <c r="F21" s="44"/>
      <c r="G21" s="44">
        <v>1567.1</v>
      </c>
      <c r="H21" s="44"/>
      <c r="I21" s="44">
        <v>1221.1</v>
      </c>
      <c r="J21" s="44">
        <v>1209.9</v>
      </c>
      <c r="K21" s="44">
        <v>1221.5</v>
      </c>
      <c r="L21" s="44">
        <v>1055.7</v>
      </c>
      <c r="M21" s="44">
        <v>1148</v>
      </c>
      <c r="N21" s="44">
        <v>972.4</v>
      </c>
      <c r="O21" s="44">
        <v>1060.6</v>
      </c>
      <c r="P21" s="44">
        <v>856.9</v>
      </c>
      <c r="Q21" s="26">
        <f t="shared" si="1"/>
        <v>1145.9111111111113</v>
      </c>
      <c r="R21" s="17">
        <f t="shared" si="0"/>
        <v>0</v>
      </c>
      <c r="S21" s="7"/>
      <c r="T21" s="7"/>
      <c r="U21" s="7"/>
      <c r="V21" s="7"/>
      <c r="W21" s="7"/>
      <c r="X21" s="7"/>
      <c r="Y21" s="7"/>
      <c r="Z21" s="7"/>
      <c r="AY21" s="4"/>
      <c r="AZ21" s="7"/>
      <c r="BA21" s="4"/>
      <c r="BB21" s="4"/>
      <c r="BC21" s="4"/>
      <c r="BD21" s="4"/>
      <c r="BE21" s="4"/>
      <c r="BF21" s="4"/>
      <c r="BG21" s="4"/>
      <c r="BH21" s="4"/>
      <c r="BI21" s="4"/>
      <c r="BJ21" s="7"/>
      <c r="BK21" s="7"/>
    </row>
    <row r="22" spans="2:63" ht="19.5" customHeight="1">
      <c r="B22" s="15">
        <v>2517</v>
      </c>
      <c r="C22" s="38"/>
      <c r="D22" s="26"/>
      <c r="E22" s="44"/>
      <c r="F22" s="44"/>
      <c r="G22" s="44" t="s">
        <v>6</v>
      </c>
      <c r="H22" s="44"/>
      <c r="I22" s="44">
        <v>1026</v>
      </c>
      <c r="J22" s="44">
        <v>1183.6</v>
      </c>
      <c r="K22" s="44">
        <v>1238.3</v>
      </c>
      <c r="L22" s="44" t="s">
        <v>6</v>
      </c>
      <c r="M22" s="44">
        <v>1088.1</v>
      </c>
      <c r="N22" s="44">
        <v>1067.9</v>
      </c>
      <c r="O22" s="44">
        <v>1092.9</v>
      </c>
      <c r="P22" s="44">
        <v>1105.8</v>
      </c>
      <c r="Q22" s="26">
        <f t="shared" si="1"/>
        <v>1114.6571428571428</v>
      </c>
      <c r="R22" s="17">
        <f t="shared" si="0"/>
        <v>0</v>
      </c>
      <c r="S22" s="7"/>
      <c r="T22" s="7"/>
      <c r="U22" s="7"/>
      <c r="V22" s="7"/>
      <c r="W22" s="7"/>
      <c r="X22" s="7"/>
      <c r="Y22" s="7"/>
      <c r="Z22" s="7"/>
      <c r="AY22" s="4"/>
      <c r="AZ22" s="7"/>
      <c r="BA22" s="4"/>
      <c r="BB22" s="4"/>
      <c r="BC22" s="4"/>
      <c r="BD22" s="4"/>
      <c r="BE22" s="4"/>
      <c r="BF22" s="4"/>
      <c r="BG22" s="4"/>
      <c r="BH22" s="4"/>
      <c r="BI22" s="4"/>
      <c r="BJ22" s="7"/>
      <c r="BK22" s="7"/>
    </row>
    <row r="23" spans="2:63" ht="19.5" customHeight="1">
      <c r="B23" s="15">
        <v>2518</v>
      </c>
      <c r="C23" s="38"/>
      <c r="D23" s="26"/>
      <c r="E23" s="44"/>
      <c r="F23" s="44">
        <v>1623.3</v>
      </c>
      <c r="G23" s="44" t="s">
        <v>6</v>
      </c>
      <c r="H23" s="44"/>
      <c r="I23" s="44">
        <v>1005.4</v>
      </c>
      <c r="J23" s="44">
        <v>1253.6</v>
      </c>
      <c r="K23" s="44">
        <v>1489.4</v>
      </c>
      <c r="L23" s="44">
        <v>1329</v>
      </c>
      <c r="M23" s="44">
        <v>1179.8</v>
      </c>
      <c r="N23" s="44">
        <v>930.2</v>
      </c>
      <c r="O23" s="44">
        <v>1281.4</v>
      </c>
      <c r="P23" s="44">
        <v>1340.4</v>
      </c>
      <c r="Q23" s="26">
        <f t="shared" si="1"/>
        <v>1270.2777777777778</v>
      </c>
      <c r="R23" s="17">
        <f t="shared" si="0"/>
        <v>0</v>
      </c>
      <c r="S23" s="7"/>
      <c r="T23" s="7"/>
      <c r="U23" s="7"/>
      <c r="V23" s="11" t="s">
        <v>5</v>
      </c>
      <c r="W23" s="12"/>
      <c r="X23" s="12"/>
      <c r="Y23" s="12"/>
      <c r="Z23" s="12"/>
      <c r="AA23" s="13"/>
      <c r="AC23" s="12"/>
      <c r="AY23" s="4"/>
      <c r="AZ23" s="7"/>
      <c r="BA23" s="4"/>
      <c r="BB23" s="4"/>
      <c r="BC23" s="4"/>
      <c r="BD23" s="4"/>
      <c r="BE23" s="4"/>
      <c r="BF23" s="4"/>
      <c r="BG23" s="4"/>
      <c r="BH23" s="4"/>
      <c r="BI23" s="4"/>
      <c r="BJ23" s="7"/>
      <c r="BK23" s="7"/>
    </row>
    <row r="24" spans="2:63" ht="19.5" customHeight="1">
      <c r="B24" s="15">
        <v>2519</v>
      </c>
      <c r="C24" s="38"/>
      <c r="D24" s="26"/>
      <c r="E24" s="44"/>
      <c r="F24" s="44">
        <v>1036.3</v>
      </c>
      <c r="G24" s="44" t="s">
        <v>6</v>
      </c>
      <c r="H24" s="44"/>
      <c r="I24" s="44">
        <v>903.4</v>
      </c>
      <c r="J24" s="44">
        <v>695.6</v>
      </c>
      <c r="K24" s="44">
        <v>1123.9</v>
      </c>
      <c r="L24" s="44">
        <v>813.3</v>
      </c>
      <c r="M24" s="44">
        <v>553.1</v>
      </c>
      <c r="N24" s="44">
        <v>833.5</v>
      </c>
      <c r="O24" s="44">
        <v>970.4</v>
      </c>
      <c r="P24" s="44">
        <v>869.5</v>
      </c>
      <c r="Q24" s="26">
        <f t="shared" si="1"/>
        <v>866.5555555555555</v>
      </c>
      <c r="R24" s="17">
        <f t="shared" si="0"/>
        <v>0</v>
      </c>
      <c r="S24" s="7"/>
      <c r="T24" s="7"/>
      <c r="U24" s="7"/>
      <c r="V24" s="11" t="s">
        <v>22</v>
      </c>
      <c r="W24" s="12"/>
      <c r="X24" s="12"/>
      <c r="Y24" s="12"/>
      <c r="Z24" s="28">
        <v>14814</v>
      </c>
      <c r="AA24" s="12" t="s">
        <v>19</v>
      </c>
      <c r="AB24" s="12"/>
      <c r="AC24" s="13"/>
      <c r="AY24" s="4"/>
      <c r="AZ24" s="7"/>
      <c r="BA24" s="4"/>
      <c r="BB24" s="4"/>
      <c r="BC24" s="4"/>
      <c r="BD24" s="4"/>
      <c r="BE24" s="4"/>
      <c r="BF24" s="4"/>
      <c r="BG24" s="4"/>
      <c r="BH24" s="4"/>
      <c r="BI24" s="4"/>
      <c r="BJ24" s="7"/>
      <c r="BK24" s="7"/>
    </row>
    <row r="25" spans="2:29" ht="19.5" customHeight="1">
      <c r="B25" s="15">
        <v>2520</v>
      </c>
      <c r="C25" s="38"/>
      <c r="D25" s="26"/>
      <c r="E25" s="44"/>
      <c r="F25" s="44" t="s">
        <v>6</v>
      </c>
      <c r="G25" s="44">
        <v>2115.2</v>
      </c>
      <c r="H25" s="44"/>
      <c r="I25" s="44">
        <v>1332.3</v>
      </c>
      <c r="J25" s="44">
        <v>876.8</v>
      </c>
      <c r="K25" s="44">
        <v>1223</v>
      </c>
      <c r="L25" s="44">
        <v>1197.1</v>
      </c>
      <c r="M25" s="44">
        <v>1035.6</v>
      </c>
      <c r="N25" s="44">
        <v>1115.6</v>
      </c>
      <c r="O25" s="44">
        <v>1167.5</v>
      </c>
      <c r="P25" s="44">
        <v>1222.7</v>
      </c>
      <c r="Q25" s="26">
        <f t="shared" si="1"/>
        <v>1253.9777777777779</v>
      </c>
      <c r="R25" s="17">
        <f t="shared" si="0"/>
        <v>0</v>
      </c>
      <c r="S25" s="7"/>
      <c r="T25" s="7"/>
      <c r="U25" s="7"/>
      <c r="V25" s="11" t="s">
        <v>23</v>
      </c>
      <c r="W25" s="12"/>
      <c r="X25" s="12"/>
      <c r="Y25" s="12"/>
      <c r="Z25" s="29">
        <f>C68</f>
        <v>4015.8277845</v>
      </c>
      <c r="AA25" s="13" t="s">
        <v>4</v>
      </c>
      <c r="AB25" s="13" t="s">
        <v>20</v>
      </c>
      <c r="AC25" s="13"/>
    </row>
    <row r="26" spans="2:29" ht="19.5" customHeight="1">
      <c r="B26" s="15">
        <v>2521</v>
      </c>
      <c r="C26" s="38"/>
      <c r="D26" s="26"/>
      <c r="E26" s="44"/>
      <c r="F26" s="44">
        <v>1110.6</v>
      </c>
      <c r="G26" s="44">
        <v>2075.6</v>
      </c>
      <c r="H26" s="44"/>
      <c r="I26" s="44">
        <v>1052</v>
      </c>
      <c r="J26" s="44">
        <v>712.4</v>
      </c>
      <c r="K26" s="44">
        <v>1291.4</v>
      </c>
      <c r="L26" s="44">
        <v>1292.6</v>
      </c>
      <c r="M26" s="44">
        <v>907.5</v>
      </c>
      <c r="N26" s="44">
        <v>975.2</v>
      </c>
      <c r="O26" s="44">
        <v>1203.1</v>
      </c>
      <c r="P26" s="44">
        <v>1078</v>
      </c>
      <c r="Q26" s="26">
        <f t="shared" si="1"/>
        <v>1169.8400000000001</v>
      </c>
      <c r="R26" s="17">
        <f t="shared" si="0"/>
        <v>0</v>
      </c>
      <c r="S26" s="7"/>
      <c r="T26" s="7"/>
      <c r="U26" s="7"/>
      <c r="V26" s="11" t="s">
        <v>24</v>
      </c>
      <c r="W26" s="12"/>
      <c r="X26" s="12"/>
      <c r="Y26" s="12"/>
      <c r="Z26" s="13">
        <f>D68</f>
        <v>255.1372094441665</v>
      </c>
      <c r="AA26" s="13" t="s">
        <v>2</v>
      </c>
      <c r="AB26" s="13" t="s">
        <v>21</v>
      </c>
      <c r="AC26" s="13"/>
    </row>
    <row r="27" spans="2:29" ht="19.5" customHeight="1">
      <c r="B27" s="15">
        <v>2522</v>
      </c>
      <c r="C27" s="38"/>
      <c r="D27" s="26"/>
      <c r="E27" s="44"/>
      <c r="F27" s="44">
        <v>1130.9</v>
      </c>
      <c r="G27" s="44">
        <v>1713.9</v>
      </c>
      <c r="H27" s="44"/>
      <c r="I27" s="44"/>
      <c r="J27" s="44">
        <v>754.2</v>
      </c>
      <c r="K27" s="44">
        <v>985.4</v>
      </c>
      <c r="L27" s="44">
        <v>1247.9</v>
      </c>
      <c r="M27" s="44">
        <v>883.9</v>
      </c>
      <c r="N27" s="44">
        <v>846.4</v>
      </c>
      <c r="O27" s="44">
        <v>759.9</v>
      </c>
      <c r="P27" s="44">
        <v>874.8</v>
      </c>
      <c r="Q27" s="26">
        <f t="shared" si="1"/>
        <v>1021.922222222222</v>
      </c>
      <c r="R27" s="17">
        <f t="shared" si="0"/>
        <v>0</v>
      </c>
      <c r="S27" s="7"/>
      <c r="T27" s="7"/>
      <c r="U27" s="7"/>
      <c r="V27" s="11" t="s">
        <v>25</v>
      </c>
      <c r="W27" s="12"/>
      <c r="X27" s="12"/>
      <c r="Y27" s="12"/>
      <c r="Z27" s="29">
        <f>Q68</f>
        <v>1074.5106093749619</v>
      </c>
      <c r="AA27" s="13" t="s">
        <v>2</v>
      </c>
      <c r="AB27" s="13"/>
      <c r="AC27" s="13"/>
    </row>
    <row r="28" spans="2:29" ht="19.5" customHeight="1">
      <c r="B28" s="15">
        <v>2523</v>
      </c>
      <c r="C28" s="38"/>
      <c r="D28" s="26"/>
      <c r="E28" s="44"/>
      <c r="F28" s="44">
        <v>1100.4</v>
      </c>
      <c r="G28" s="44">
        <v>1061.6</v>
      </c>
      <c r="H28" s="44"/>
      <c r="I28" s="44"/>
      <c r="J28" s="44">
        <v>914.6</v>
      </c>
      <c r="K28" s="44">
        <v>1152.4</v>
      </c>
      <c r="L28" s="44">
        <v>1220.3</v>
      </c>
      <c r="M28" s="44"/>
      <c r="N28" s="44">
        <v>930.8</v>
      </c>
      <c r="O28" s="44">
        <v>766.8</v>
      </c>
      <c r="P28" s="44">
        <v>906.4</v>
      </c>
      <c r="Q28" s="26">
        <f t="shared" si="1"/>
        <v>1006.6625</v>
      </c>
      <c r="R28" s="17">
        <f t="shared" si="0"/>
        <v>0</v>
      </c>
      <c r="S28" s="7"/>
      <c r="T28" s="7"/>
      <c r="U28" s="7"/>
      <c r="V28" s="11" t="s">
        <v>26</v>
      </c>
      <c r="W28" s="12"/>
      <c r="X28" s="12"/>
      <c r="Y28" s="12"/>
      <c r="Z28" s="13">
        <f>D68*100/Q68</f>
        <v>23.744503517985617</v>
      </c>
      <c r="AA28" s="13" t="s">
        <v>18</v>
      </c>
      <c r="AB28" s="13"/>
      <c r="AC28" s="13"/>
    </row>
    <row r="29" spans="2:26" ht="19.5" customHeight="1">
      <c r="B29" s="15">
        <v>2524</v>
      </c>
      <c r="C29" s="38"/>
      <c r="D29" s="26"/>
      <c r="E29" s="44"/>
      <c r="F29" s="44">
        <v>1542.2</v>
      </c>
      <c r="G29" s="44">
        <v>2149.1</v>
      </c>
      <c r="H29" s="44"/>
      <c r="I29" s="44"/>
      <c r="J29" s="44">
        <v>1124.7</v>
      </c>
      <c r="K29" s="44">
        <v>1209.1</v>
      </c>
      <c r="L29" s="44">
        <v>1143.9</v>
      </c>
      <c r="M29" s="44">
        <v>643.4</v>
      </c>
      <c r="N29" s="44">
        <v>887.9</v>
      </c>
      <c r="O29" s="44">
        <v>971.8</v>
      </c>
      <c r="P29" s="44">
        <v>1592</v>
      </c>
      <c r="Q29" s="26">
        <f t="shared" si="1"/>
        <v>1251.5666666666666</v>
      </c>
      <c r="R29" s="17">
        <f t="shared" si="0"/>
        <v>0</v>
      </c>
      <c r="S29" s="7"/>
      <c r="T29" s="7"/>
      <c r="U29" s="7"/>
      <c r="V29" s="7"/>
      <c r="W29" s="7"/>
      <c r="X29" s="7"/>
      <c r="Y29" s="7"/>
      <c r="Z29" s="7"/>
    </row>
    <row r="30" spans="2:26" ht="19.5" customHeight="1">
      <c r="B30" s="15">
        <v>2525</v>
      </c>
      <c r="C30" s="38"/>
      <c r="D30" s="26"/>
      <c r="E30" s="44"/>
      <c r="F30" s="44">
        <v>1107.8</v>
      </c>
      <c r="G30" s="44">
        <v>1351.9</v>
      </c>
      <c r="H30" s="44"/>
      <c r="I30" s="44"/>
      <c r="J30" s="44">
        <v>770.9</v>
      </c>
      <c r="K30" s="44">
        <v>839.5</v>
      </c>
      <c r="L30" s="44">
        <v>1073.7</v>
      </c>
      <c r="M30" s="44">
        <v>690.5</v>
      </c>
      <c r="N30" s="44">
        <v>697.7</v>
      </c>
      <c r="O30" s="44">
        <v>739</v>
      </c>
      <c r="P30" s="44">
        <v>1134.4</v>
      </c>
      <c r="Q30" s="26">
        <f t="shared" si="1"/>
        <v>933.9333333333333</v>
      </c>
      <c r="R30" s="17">
        <f t="shared" si="0"/>
        <v>0</v>
      </c>
      <c r="S30" s="7"/>
      <c r="T30" s="7"/>
      <c r="U30" s="7"/>
      <c r="V30" s="7"/>
      <c r="W30" s="7"/>
      <c r="X30" s="7"/>
      <c r="Y30" s="7"/>
      <c r="Z30" s="7"/>
    </row>
    <row r="31" spans="2:26" ht="19.5" customHeight="1">
      <c r="B31" s="15">
        <v>2526</v>
      </c>
      <c r="C31" s="38"/>
      <c r="D31" s="26"/>
      <c r="E31" s="44"/>
      <c r="F31" s="44">
        <v>1197.5</v>
      </c>
      <c r="G31" s="44">
        <v>1350</v>
      </c>
      <c r="H31" s="44"/>
      <c r="I31" s="44">
        <v>810.5</v>
      </c>
      <c r="J31" s="44">
        <v>958.4</v>
      </c>
      <c r="K31" s="44">
        <v>1031.7</v>
      </c>
      <c r="L31" s="44">
        <v>1140</v>
      </c>
      <c r="M31" s="44">
        <v>977.6</v>
      </c>
      <c r="N31" s="44">
        <v>850.6</v>
      </c>
      <c r="O31" s="44">
        <v>957.1</v>
      </c>
      <c r="P31" s="44">
        <v>942.2</v>
      </c>
      <c r="Q31" s="26">
        <f t="shared" si="1"/>
        <v>1021.5600000000001</v>
      </c>
      <c r="R31" s="17">
        <f t="shared" si="0"/>
        <v>0</v>
      </c>
      <c r="S31" s="7"/>
      <c r="T31" s="7"/>
      <c r="U31" s="7"/>
      <c r="V31" s="7"/>
      <c r="W31" s="7"/>
      <c r="X31" s="7"/>
      <c r="Y31" s="7"/>
      <c r="Z31" s="7"/>
    </row>
    <row r="32" spans="2:26" ht="19.5" customHeight="1">
      <c r="B32" s="15">
        <v>2527</v>
      </c>
      <c r="C32" s="38"/>
      <c r="D32" s="26"/>
      <c r="E32" s="44">
        <v>1081.2</v>
      </c>
      <c r="F32" s="44">
        <v>1402.6</v>
      </c>
      <c r="G32" s="44" t="s">
        <v>6</v>
      </c>
      <c r="H32" s="44"/>
      <c r="I32" s="44">
        <v>574.9</v>
      </c>
      <c r="J32" s="44">
        <v>639.8</v>
      </c>
      <c r="K32" s="44">
        <v>777.6</v>
      </c>
      <c r="L32" s="44">
        <v>643.8</v>
      </c>
      <c r="M32" s="44">
        <v>599.3</v>
      </c>
      <c r="N32" s="44">
        <v>587.1</v>
      </c>
      <c r="O32" s="44">
        <v>709.2</v>
      </c>
      <c r="P32" s="44">
        <v>1054.5</v>
      </c>
      <c r="Q32" s="26">
        <f t="shared" si="1"/>
        <v>807.0000000000001</v>
      </c>
      <c r="R32" s="17">
        <f t="shared" si="0"/>
        <v>0</v>
      </c>
      <c r="S32" s="7"/>
      <c r="T32" s="7"/>
      <c r="U32" s="7"/>
      <c r="V32" s="7"/>
      <c r="W32" s="7"/>
      <c r="X32" s="7"/>
      <c r="Y32" s="7"/>
      <c r="Z32" s="7"/>
    </row>
    <row r="33" spans="2:26" ht="19.5" customHeight="1">
      <c r="B33" s="15">
        <v>2528</v>
      </c>
      <c r="C33" s="38"/>
      <c r="D33" s="26"/>
      <c r="E33" s="44">
        <v>1205.2</v>
      </c>
      <c r="F33" s="44">
        <v>1246.7</v>
      </c>
      <c r="G33" s="44" t="s">
        <v>6</v>
      </c>
      <c r="H33" s="44"/>
      <c r="I33" s="44">
        <v>707.8</v>
      </c>
      <c r="J33" s="44">
        <v>962.5</v>
      </c>
      <c r="K33" s="44">
        <v>1225.8</v>
      </c>
      <c r="L33" s="44">
        <v>1091.5</v>
      </c>
      <c r="M33" s="44">
        <v>901.3</v>
      </c>
      <c r="N33" s="44">
        <v>1212.7</v>
      </c>
      <c r="O33" s="44">
        <v>1159.1</v>
      </c>
      <c r="P33" s="44">
        <v>1247.5</v>
      </c>
      <c r="Q33" s="26">
        <f t="shared" si="1"/>
        <v>1096.01</v>
      </c>
      <c r="R33" s="17">
        <f t="shared" si="0"/>
        <v>0</v>
      </c>
      <c r="S33" s="7"/>
      <c r="T33" s="7"/>
      <c r="U33" s="7"/>
      <c r="V33" s="7"/>
      <c r="W33" s="7"/>
      <c r="X33" s="7"/>
      <c r="Y33" s="7"/>
      <c r="Z33" s="7"/>
    </row>
    <row r="34" spans="2:26" ht="19.5" customHeight="1">
      <c r="B34" s="15">
        <v>2529</v>
      </c>
      <c r="C34" s="38"/>
      <c r="D34" s="26"/>
      <c r="E34" s="44">
        <v>1124</v>
      </c>
      <c r="F34" s="44">
        <v>1242.9</v>
      </c>
      <c r="G34" s="44" t="s">
        <v>6</v>
      </c>
      <c r="H34" s="44"/>
      <c r="I34" s="44">
        <v>926.2</v>
      </c>
      <c r="J34" s="44">
        <v>929</v>
      </c>
      <c r="K34" s="44">
        <v>1002.1</v>
      </c>
      <c r="L34" s="44">
        <v>872.9</v>
      </c>
      <c r="M34" s="44">
        <v>742.4</v>
      </c>
      <c r="N34" s="44">
        <v>685.2</v>
      </c>
      <c r="O34" s="44">
        <v>902</v>
      </c>
      <c r="P34" s="44">
        <v>1303.8</v>
      </c>
      <c r="Q34" s="26">
        <f t="shared" si="1"/>
        <v>973.05</v>
      </c>
      <c r="R34" s="17">
        <f t="shared" si="0"/>
        <v>0</v>
      </c>
      <c r="S34" s="7"/>
      <c r="T34" s="7"/>
      <c r="U34" s="7"/>
      <c r="V34" s="7"/>
      <c r="W34" s="7"/>
      <c r="X34" s="7"/>
      <c r="Y34" s="7"/>
      <c r="Z34" s="7"/>
    </row>
    <row r="35" spans="2:26" ht="19.5" customHeight="1">
      <c r="B35" s="15">
        <v>2530</v>
      </c>
      <c r="C35" s="38"/>
      <c r="D35" s="26"/>
      <c r="E35" s="44">
        <v>1197.4</v>
      </c>
      <c r="F35" s="44">
        <v>1097.2</v>
      </c>
      <c r="G35" s="44">
        <v>1091.5</v>
      </c>
      <c r="H35" s="44"/>
      <c r="I35" s="44">
        <v>967.1</v>
      </c>
      <c r="J35" s="44">
        <v>821.1</v>
      </c>
      <c r="K35" s="44">
        <v>1124.7</v>
      </c>
      <c r="L35" s="44">
        <v>932.7</v>
      </c>
      <c r="M35" s="44">
        <v>837.4</v>
      </c>
      <c r="N35" s="44">
        <v>902</v>
      </c>
      <c r="O35" s="44">
        <v>989.1</v>
      </c>
      <c r="P35" s="44">
        <v>1063</v>
      </c>
      <c r="Q35" s="26">
        <f t="shared" si="1"/>
        <v>1002.1090909090909</v>
      </c>
      <c r="R35" s="17">
        <f t="shared" si="0"/>
        <v>0</v>
      </c>
      <c r="S35" s="7"/>
      <c r="T35" s="7"/>
      <c r="U35" s="7"/>
      <c r="V35" s="7"/>
      <c r="W35" s="7"/>
      <c r="X35" s="7"/>
      <c r="Y35" s="7"/>
      <c r="Z35" s="7"/>
    </row>
    <row r="36" spans="2:26" ht="19.5" customHeight="1">
      <c r="B36" s="15">
        <v>2531</v>
      </c>
      <c r="C36" s="38"/>
      <c r="D36" s="26"/>
      <c r="E36" s="44">
        <v>1289.5</v>
      </c>
      <c r="F36" s="44">
        <v>1415.5</v>
      </c>
      <c r="G36" s="44">
        <v>1346.9</v>
      </c>
      <c r="H36" s="44"/>
      <c r="I36" s="44">
        <v>1229.8</v>
      </c>
      <c r="J36" s="44">
        <v>1123.3</v>
      </c>
      <c r="K36" s="44">
        <v>1419.9</v>
      </c>
      <c r="L36" s="44">
        <v>1155.6</v>
      </c>
      <c r="M36" s="44">
        <v>991.7</v>
      </c>
      <c r="N36" s="44">
        <v>1135.2</v>
      </c>
      <c r="O36" s="44">
        <v>1263.5</v>
      </c>
      <c r="P36" s="44">
        <v>1060</v>
      </c>
      <c r="Q36" s="26">
        <f t="shared" si="1"/>
        <v>1220.9909090909093</v>
      </c>
      <c r="R36" s="17">
        <f t="shared" si="0"/>
        <v>0</v>
      </c>
      <c r="S36" s="7"/>
      <c r="T36" s="7"/>
      <c r="U36" s="7"/>
      <c r="V36" s="7"/>
      <c r="W36" s="7"/>
      <c r="X36" s="7"/>
      <c r="Y36" s="7"/>
      <c r="Z36" s="7"/>
    </row>
    <row r="37" spans="2:26" ht="19.5" customHeight="1">
      <c r="B37" s="15">
        <v>2532</v>
      </c>
      <c r="C37" s="38"/>
      <c r="D37" s="26"/>
      <c r="E37" s="44">
        <v>1120.1</v>
      </c>
      <c r="F37" s="44">
        <v>1333.7</v>
      </c>
      <c r="G37" s="44">
        <v>1163.6</v>
      </c>
      <c r="H37" s="44"/>
      <c r="I37" s="44">
        <v>929.3</v>
      </c>
      <c r="J37" s="44">
        <v>789</v>
      </c>
      <c r="K37" s="44">
        <v>1250.1</v>
      </c>
      <c r="L37" s="44">
        <v>889.1</v>
      </c>
      <c r="M37" s="44">
        <v>855.7</v>
      </c>
      <c r="N37" s="44">
        <v>703.3</v>
      </c>
      <c r="O37" s="44">
        <v>830.1</v>
      </c>
      <c r="P37" s="44">
        <v>1075.1</v>
      </c>
      <c r="Q37" s="26">
        <f t="shared" si="1"/>
        <v>994.4636363636364</v>
      </c>
      <c r="R37" s="17">
        <f aca="true" t="shared" si="2" ref="R37:R70">D37*100/Q37</f>
        <v>0</v>
      </c>
      <c r="S37" s="7"/>
      <c r="T37" s="7"/>
      <c r="U37" s="7"/>
      <c r="V37" s="7"/>
      <c r="W37" s="7"/>
      <c r="X37" s="7"/>
      <c r="Y37" s="7"/>
      <c r="Z37" s="7"/>
    </row>
    <row r="38" spans="2:26" ht="19.5" customHeight="1">
      <c r="B38" s="15">
        <v>2533</v>
      </c>
      <c r="C38" s="38"/>
      <c r="D38" s="26"/>
      <c r="E38" s="44">
        <v>1149.9</v>
      </c>
      <c r="F38" s="44">
        <v>981</v>
      </c>
      <c r="G38" s="44">
        <v>918.1</v>
      </c>
      <c r="H38" s="44"/>
      <c r="I38" s="44">
        <v>866.3</v>
      </c>
      <c r="J38" s="44">
        <v>801.2</v>
      </c>
      <c r="K38" s="44">
        <v>1108.7</v>
      </c>
      <c r="L38" s="44">
        <v>727</v>
      </c>
      <c r="M38" s="44">
        <v>733.3</v>
      </c>
      <c r="N38" s="44">
        <v>607.8</v>
      </c>
      <c r="O38" s="44">
        <v>725.5</v>
      </c>
      <c r="P38" s="44">
        <v>1014.4</v>
      </c>
      <c r="Q38" s="26">
        <f t="shared" si="1"/>
        <v>875.7454545454544</v>
      </c>
      <c r="R38" s="17">
        <f t="shared" si="2"/>
        <v>0</v>
      </c>
      <c r="S38" s="7"/>
      <c r="T38" s="7"/>
      <c r="U38" s="7"/>
      <c r="V38" s="7"/>
      <c r="W38" s="7"/>
      <c r="X38" s="7"/>
      <c r="Y38" s="7"/>
      <c r="Z38" s="7"/>
    </row>
    <row r="39" spans="2:26" ht="19.5" customHeight="1">
      <c r="B39" s="15">
        <v>2534</v>
      </c>
      <c r="C39" s="38"/>
      <c r="D39" s="26"/>
      <c r="E39" s="44">
        <v>1157.5</v>
      </c>
      <c r="F39" s="44">
        <v>1096.8</v>
      </c>
      <c r="G39" s="44">
        <v>983.5</v>
      </c>
      <c r="H39" s="44"/>
      <c r="I39" s="44" t="s">
        <v>6</v>
      </c>
      <c r="J39" s="44" t="s">
        <v>6</v>
      </c>
      <c r="K39" s="44">
        <v>1009.6</v>
      </c>
      <c r="L39" s="44">
        <v>758.6</v>
      </c>
      <c r="M39" s="44">
        <v>755.3</v>
      </c>
      <c r="N39" s="44">
        <v>556.3</v>
      </c>
      <c r="O39" s="44">
        <v>738.3</v>
      </c>
      <c r="P39" s="44">
        <v>851.1</v>
      </c>
      <c r="Q39" s="26">
        <f t="shared" si="1"/>
        <v>878.5555555555558</v>
      </c>
      <c r="R39" s="17">
        <f t="shared" si="2"/>
        <v>0</v>
      </c>
      <c r="S39" s="7"/>
      <c r="T39" s="7"/>
      <c r="U39" s="27">
        <f>Q38+Q39</f>
        <v>1754.3010101010102</v>
      </c>
      <c r="V39" s="7"/>
      <c r="W39" s="7"/>
      <c r="X39" s="7"/>
      <c r="Y39" s="7"/>
      <c r="Z39" s="7"/>
    </row>
    <row r="40" spans="2:26" ht="19.5" customHeight="1">
      <c r="B40" s="15">
        <v>2535</v>
      </c>
      <c r="C40" s="38"/>
      <c r="D40" s="26"/>
      <c r="E40" s="44">
        <v>867.1</v>
      </c>
      <c r="F40" s="44">
        <v>1100.6</v>
      </c>
      <c r="G40" s="44">
        <v>1117.5</v>
      </c>
      <c r="H40" s="44"/>
      <c r="I40" s="44">
        <v>674.5</v>
      </c>
      <c r="J40" s="44">
        <v>837.4</v>
      </c>
      <c r="K40" s="44">
        <v>1022</v>
      </c>
      <c r="L40" s="44">
        <v>897.4</v>
      </c>
      <c r="M40" s="44">
        <v>807.6</v>
      </c>
      <c r="N40" s="44">
        <v>896.1</v>
      </c>
      <c r="O40" s="44">
        <v>865</v>
      </c>
      <c r="P40" s="44">
        <v>809.1</v>
      </c>
      <c r="Q40" s="26">
        <f t="shared" si="1"/>
        <v>899.4818181818181</v>
      </c>
      <c r="R40" s="17">
        <f t="shared" si="2"/>
        <v>0</v>
      </c>
      <c r="S40" s="7"/>
      <c r="T40" s="7"/>
      <c r="U40" s="7" t="s">
        <v>16</v>
      </c>
      <c r="V40" s="7"/>
      <c r="W40" s="7"/>
      <c r="X40" s="7"/>
      <c r="Y40" s="7"/>
      <c r="Z40" s="7"/>
    </row>
    <row r="41" spans="2:26" ht="19.5" customHeight="1">
      <c r="B41" s="15">
        <v>2536</v>
      </c>
      <c r="C41" s="38"/>
      <c r="D41" s="26"/>
      <c r="E41" s="44">
        <v>1332.3</v>
      </c>
      <c r="F41" s="44">
        <v>1327.3</v>
      </c>
      <c r="G41" s="44">
        <v>1138.9</v>
      </c>
      <c r="H41" s="44"/>
      <c r="I41" s="44">
        <v>720.4</v>
      </c>
      <c r="J41" s="44" t="s">
        <v>6</v>
      </c>
      <c r="K41" s="44">
        <v>920.2</v>
      </c>
      <c r="L41" s="44">
        <v>589.4</v>
      </c>
      <c r="M41" s="44">
        <v>739</v>
      </c>
      <c r="N41" s="44">
        <v>854.3</v>
      </c>
      <c r="O41" s="44">
        <v>613.2</v>
      </c>
      <c r="P41" s="44">
        <v>730.7</v>
      </c>
      <c r="Q41" s="26">
        <f t="shared" si="1"/>
        <v>896.57</v>
      </c>
      <c r="R41" s="17">
        <f t="shared" si="2"/>
        <v>0</v>
      </c>
      <c r="S41" s="7"/>
      <c r="T41" s="7"/>
      <c r="U41" s="7"/>
      <c r="V41" s="7"/>
      <c r="W41" s="7"/>
      <c r="X41" s="7"/>
      <c r="Y41" s="7"/>
      <c r="Z41" s="7"/>
    </row>
    <row r="42" spans="2:26" ht="19.5" customHeight="1">
      <c r="B42" s="15">
        <v>2537</v>
      </c>
      <c r="C42" s="38"/>
      <c r="D42" s="26"/>
      <c r="E42" s="44">
        <v>1279.5</v>
      </c>
      <c r="F42" s="44">
        <v>1577.9</v>
      </c>
      <c r="G42" s="44">
        <v>1222</v>
      </c>
      <c r="H42" s="44"/>
      <c r="I42" s="44">
        <v>1301.2</v>
      </c>
      <c r="J42" s="44" t="s">
        <v>6</v>
      </c>
      <c r="K42" s="44">
        <v>1266.2</v>
      </c>
      <c r="L42" s="44">
        <v>864.7</v>
      </c>
      <c r="M42" s="44">
        <v>834.8</v>
      </c>
      <c r="N42" s="44">
        <v>948.4</v>
      </c>
      <c r="O42" s="44">
        <v>1249.9</v>
      </c>
      <c r="P42" s="44">
        <v>1312.6</v>
      </c>
      <c r="Q42" s="26">
        <f t="shared" si="1"/>
        <v>1185.7199999999998</v>
      </c>
      <c r="R42" s="17">
        <f t="shared" si="2"/>
        <v>0</v>
      </c>
      <c r="S42" s="7"/>
      <c r="T42" s="7"/>
      <c r="U42" s="7"/>
      <c r="V42" s="7"/>
      <c r="W42" s="7"/>
      <c r="X42" s="7"/>
      <c r="Y42" s="7"/>
      <c r="Z42" s="7"/>
    </row>
    <row r="43" spans="2:26" ht="19.5" customHeight="1">
      <c r="B43" s="15">
        <v>2538</v>
      </c>
      <c r="C43" s="38"/>
      <c r="D43" s="26"/>
      <c r="E43" s="44">
        <v>1496.89</v>
      </c>
      <c r="F43" s="44">
        <v>1714</v>
      </c>
      <c r="G43" s="44">
        <v>1498.5</v>
      </c>
      <c r="H43" s="44">
        <v>1913.9</v>
      </c>
      <c r="I43" s="44">
        <v>1186.9</v>
      </c>
      <c r="J43" s="44">
        <v>982.6</v>
      </c>
      <c r="K43" s="44">
        <v>1179.8</v>
      </c>
      <c r="L43" s="44">
        <v>1014</v>
      </c>
      <c r="M43" s="44">
        <v>1080.8</v>
      </c>
      <c r="N43" s="44">
        <v>1027.1</v>
      </c>
      <c r="O43" s="44">
        <v>578.1</v>
      </c>
      <c r="P43" s="44">
        <v>1227.8</v>
      </c>
      <c r="Q43" s="26">
        <f t="shared" si="1"/>
        <v>1241.6991666666665</v>
      </c>
      <c r="R43" s="17">
        <f t="shared" si="2"/>
        <v>0</v>
      </c>
      <c r="S43" s="7"/>
      <c r="T43" s="7"/>
      <c r="U43" s="7"/>
      <c r="V43" s="7"/>
      <c r="W43" s="7"/>
      <c r="X43" s="7"/>
      <c r="Y43" s="7"/>
      <c r="Z43" s="7"/>
    </row>
    <row r="44" spans="2:26" ht="19.5" customHeight="1">
      <c r="B44" s="15">
        <v>2539</v>
      </c>
      <c r="C44" s="38"/>
      <c r="D44" s="26"/>
      <c r="E44" s="44">
        <v>1100.2</v>
      </c>
      <c r="F44" s="44">
        <v>1216.5</v>
      </c>
      <c r="G44" s="44">
        <v>1003.8</v>
      </c>
      <c r="H44" s="44">
        <v>1120.6</v>
      </c>
      <c r="I44" s="44">
        <v>714.5</v>
      </c>
      <c r="J44" s="44" t="s">
        <v>6</v>
      </c>
      <c r="K44" s="44">
        <v>1271.3</v>
      </c>
      <c r="L44" s="44">
        <v>923.4</v>
      </c>
      <c r="M44" s="44">
        <v>924.3</v>
      </c>
      <c r="N44" s="44">
        <v>881.6</v>
      </c>
      <c r="O44" s="44">
        <v>916</v>
      </c>
      <c r="P44" s="44">
        <v>1151.4</v>
      </c>
      <c r="Q44" s="26">
        <f t="shared" si="1"/>
        <v>1020.3272727272728</v>
      </c>
      <c r="R44" s="17">
        <f t="shared" si="2"/>
        <v>0</v>
      </c>
      <c r="S44" s="7"/>
      <c r="T44" s="7"/>
      <c r="U44" s="7"/>
      <c r="V44" s="7"/>
      <c r="W44" s="7"/>
      <c r="X44" s="7"/>
      <c r="Y44" s="7"/>
      <c r="Z44" s="7"/>
    </row>
    <row r="45" spans="2:26" ht="19.5" customHeight="1">
      <c r="B45" s="15">
        <v>2540</v>
      </c>
      <c r="C45" s="38"/>
      <c r="D45" s="26"/>
      <c r="E45" s="44">
        <v>1032.6</v>
      </c>
      <c r="F45" s="44">
        <v>999.6</v>
      </c>
      <c r="G45" s="44">
        <v>1210.7</v>
      </c>
      <c r="H45" s="44">
        <v>873.9</v>
      </c>
      <c r="I45" s="44">
        <v>556.2</v>
      </c>
      <c r="J45" s="44" t="s">
        <v>6</v>
      </c>
      <c r="K45" s="44">
        <v>916.5</v>
      </c>
      <c r="L45" s="44" t="s">
        <v>6</v>
      </c>
      <c r="M45" s="44">
        <v>759</v>
      </c>
      <c r="N45" s="44">
        <v>668.8</v>
      </c>
      <c r="O45" s="44">
        <v>704.7</v>
      </c>
      <c r="P45" s="44">
        <v>844.6</v>
      </c>
      <c r="Q45" s="26">
        <f t="shared" si="1"/>
        <v>856.6599999999999</v>
      </c>
      <c r="R45" s="17">
        <f t="shared" si="2"/>
        <v>0</v>
      </c>
      <c r="S45" s="7"/>
      <c r="T45" s="7"/>
      <c r="U45" s="7"/>
      <c r="V45" s="7"/>
      <c r="W45" s="7"/>
      <c r="X45" s="7"/>
      <c r="Y45" s="7"/>
      <c r="Z45" s="7"/>
    </row>
    <row r="46" spans="2:26" ht="19.5" customHeight="1">
      <c r="B46" s="15">
        <v>2541</v>
      </c>
      <c r="C46" s="38"/>
      <c r="D46" s="26"/>
      <c r="E46" s="44">
        <v>911.2</v>
      </c>
      <c r="F46" s="44">
        <v>1094.4</v>
      </c>
      <c r="G46" s="44">
        <v>911.9</v>
      </c>
      <c r="H46" s="44">
        <v>912.2</v>
      </c>
      <c r="I46" s="44">
        <v>565.4</v>
      </c>
      <c r="J46" s="44" t="s">
        <v>6</v>
      </c>
      <c r="K46" s="44">
        <v>862</v>
      </c>
      <c r="L46" s="44">
        <v>623.3</v>
      </c>
      <c r="M46" s="44" t="s">
        <v>6</v>
      </c>
      <c r="N46" s="44">
        <v>598.8</v>
      </c>
      <c r="O46" s="44">
        <v>620.3</v>
      </c>
      <c r="P46" s="44">
        <v>912.2</v>
      </c>
      <c r="Q46" s="26">
        <f t="shared" si="1"/>
        <v>801.17</v>
      </c>
      <c r="R46" s="17">
        <f t="shared" si="2"/>
        <v>0</v>
      </c>
      <c r="S46" s="7"/>
      <c r="T46" s="7"/>
      <c r="U46" s="7"/>
      <c r="V46" s="7"/>
      <c r="W46" s="7"/>
      <c r="X46" s="7"/>
      <c r="Y46" s="7"/>
      <c r="Z46" s="7"/>
    </row>
    <row r="47" spans="2:26" ht="19.5" customHeight="1">
      <c r="B47" s="15">
        <v>2542</v>
      </c>
      <c r="C47" s="38">
        <v>2907.97</v>
      </c>
      <c r="D47" s="26">
        <f>C47*1000/14814</f>
        <v>196.2987714324288</v>
      </c>
      <c r="E47" s="44">
        <v>1597.6</v>
      </c>
      <c r="F47" s="44">
        <v>1359.61</v>
      </c>
      <c r="G47" s="44">
        <v>1145.5</v>
      </c>
      <c r="H47" s="44">
        <v>1062.4</v>
      </c>
      <c r="I47" s="44">
        <v>949</v>
      </c>
      <c r="J47" s="44" t="s">
        <v>6</v>
      </c>
      <c r="K47" s="44"/>
      <c r="L47" s="44" t="s">
        <v>6</v>
      </c>
      <c r="M47" s="44">
        <v>890</v>
      </c>
      <c r="N47" s="44">
        <v>1258.4</v>
      </c>
      <c r="O47" s="44">
        <v>993.2</v>
      </c>
      <c r="P47" s="44">
        <v>1141.9</v>
      </c>
      <c r="Q47" s="26">
        <f t="shared" si="1"/>
        <v>1155.29</v>
      </c>
      <c r="R47" s="17">
        <f t="shared" si="2"/>
        <v>16.991298412730035</v>
      </c>
      <c r="S47" s="7"/>
      <c r="T47" s="7"/>
      <c r="U47" s="7"/>
      <c r="V47" s="7"/>
      <c r="W47" s="7"/>
      <c r="X47" s="7"/>
      <c r="Y47" s="7"/>
      <c r="Z47" s="7"/>
    </row>
    <row r="48" spans="2:26" ht="19.5" customHeight="1">
      <c r="B48" s="15">
        <v>2543</v>
      </c>
      <c r="C48" s="38">
        <v>3633.796</v>
      </c>
      <c r="D48" s="26">
        <f aca="true" t="shared" si="3" ref="D48:D64">C48*1000/14814</f>
        <v>245.29472120966653</v>
      </c>
      <c r="E48" s="44">
        <v>1031.3</v>
      </c>
      <c r="F48" s="44">
        <v>1364.1</v>
      </c>
      <c r="G48" s="44">
        <v>972.5</v>
      </c>
      <c r="H48" s="44">
        <v>1219.3</v>
      </c>
      <c r="I48" s="44">
        <v>815.8</v>
      </c>
      <c r="J48" s="44">
        <v>1017.2</v>
      </c>
      <c r="K48" s="44">
        <v>1305.4</v>
      </c>
      <c r="L48" s="44">
        <v>923.1</v>
      </c>
      <c r="M48" s="44">
        <v>790.1</v>
      </c>
      <c r="N48" s="44">
        <v>1038.2</v>
      </c>
      <c r="O48" s="44">
        <v>937.2</v>
      </c>
      <c r="P48" s="44">
        <v>1325.7</v>
      </c>
      <c r="Q48" s="26">
        <f t="shared" si="1"/>
        <v>1061.6583333333335</v>
      </c>
      <c r="R48" s="17">
        <f t="shared" si="2"/>
        <v>23.10486467331767</v>
      </c>
      <c r="S48" s="7"/>
      <c r="T48" s="7"/>
      <c r="U48" s="7"/>
      <c r="V48" s="7"/>
      <c r="W48" s="7"/>
      <c r="X48" s="7"/>
      <c r="Y48" s="7"/>
      <c r="Z48" s="7"/>
    </row>
    <row r="49" spans="2:26" ht="19.5" customHeight="1">
      <c r="B49" s="15">
        <v>2544</v>
      </c>
      <c r="C49" s="38">
        <v>3926.96</v>
      </c>
      <c r="D49" s="26">
        <f t="shared" si="3"/>
        <v>265.08437964088023</v>
      </c>
      <c r="E49" s="44">
        <v>1240.7</v>
      </c>
      <c r="F49" s="44">
        <v>1267.4</v>
      </c>
      <c r="G49" s="44">
        <v>1275.7</v>
      </c>
      <c r="H49" s="44">
        <v>1142.3</v>
      </c>
      <c r="I49" s="44">
        <v>742.7</v>
      </c>
      <c r="J49" s="44" t="s">
        <v>6</v>
      </c>
      <c r="K49" s="44">
        <v>1165.3</v>
      </c>
      <c r="L49" s="44">
        <v>813.9</v>
      </c>
      <c r="M49" s="44">
        <v>705.8</v>
      </c>
      <c r="N49" s="44">
        <v>829.8</v>
      </c>
      <c r="O49" s="44">
        <v>1066.1</v>
      </c>
      <c r="P49" s="44">
        <v>1148.6</v>
      </c>
      <c r="Q49" s="26">
        <f t="shared" si="1"/>
        <v>1036.209090909091</v>
      </c>
      <c r="R49" s="17">
        <f t="shared" si="2"/>
        <v>25.58213221313426</v>
      </c>
      <c r="S49" s="7"/>
      <c r="T49" s="7"/>
      <c r="U49" s="7"/>
      <c r="V49" s="7"/>
      <c r="W49" s="7"/>
      <c r="X49" s="7"/>
      <c r="Y49" s="7"/>
      <c r="Z49" s="7"/>
    </row>
    <row r="50" spans="2:26" ht="19.5" customHeight="1">
      <c r="B50" s="15">
        <v>2545</v>
      </c>
      <c r="C50" s="38">
        <v>5808.4</v>
      </c>
      <c r="D50" s="26">
        <f t="shared" si="3"/>
        <v>392.0885648710679</v>
      </c>
      <c r="E50" s="44">
        <v>1422.6</v>
      </c>
      <c r="F50" s="44">
        <v>1562</v>
      </c>
      <c r="G50" s="44">
        <v>1258.5</v>
      </c>
      <c r="H50" s="44" t="s">
        <v>6</v>
      </c>
      <c r="I50" s="44">
        <v>1058.4</v>
      </c>
      <c r="J50" s="44">
        <v>1136.5</v>
      </c>
      <c r="K50" s="44">
        <v>1698.1</v>
      </c>
      <c r="L50" s="44">
        <v>1450</v>
      </c>
      <c r="M50" s="44">
        <v>1311.9</v>
      </c>
      <c r="N50" s="44">
        <v>1328.4</v>
      </c>
      <c r="O50" s="44">
        <v>1093.7</v>
      </c>
      <c r="P50" s="44">
        <v>1504.9</v>
      </c>
      <c r="Q50" s="26">
        <f t="shared" si="1"/>
        <v>1347.7272727272727</v>
      </c>
      <c r="R50" s="17">
        <f t="shared" si="2"/>
        <v>29.09257479650419</v>
      </c>
      <c r="S50" s="7"/>
      <c r="T50" s="7"/>
      <c r="U50" s="7"/>
      <c r="V50" s="7"/>
      <c r="W50" s="7"/>
      <c r="X50" s="7"/>
      <c r="Y50" s="7"/>
      <c r="Z50" s="7"/>
    </row>
    <row r="51" spans="2:26" ht="19.5" customHeight="1">
      <c r="B51" s="15">
        <v>2546</v>
      </c>
      <c r="C51" s="38"/>
      <c r="D51" s="26"/>
      <c r="E51" s="44">
        <v>1115.4</v>
      </c>
      <c r="F51" s="44">
        <v>878.5</v>
      </c>
      <c r="G51" s="44">
        <v>1029.4</v>
      </c>
      <c r="H51" s="44" t="s">
        <v>6</v>
      </c>
      <c r="I51" s="44">
        <v>808.8</v>
      </c>
      <c r="J51" s="44" t="s">
        <v>6</v>
      </c>
      <c r="K51" s="44">
        <v>826.2</v>
      </c>
      <c r="L51" s="44">
        <v>1045.1</v>
      </c>
      <c r="M51" s="44">
        <v>431.4</v>
      </c>
      <c r="N51" s="44">
        <v>536.3</v>
      </c>
      <c r="O51" s="44">
        <v>818.4</v>
      </c>
      <c r="P51" s="44">
        <v>730.7</v>
      </c>
      <c r="Q51" s="26">
        <f t="shared" si="1"/>
        <v>822.0199999999999</v>
      </c>
      <c r="R51" s="17">
        <f t="shared" si="2"/>
        <v>0</v>
      </c>
      <c r="S51" s="7"/>
      <c r="T51" s="7"/>
      <c r="U51" s="7"/>
      <c r="V51" s="7"/>
      <c r="W51" s="7"/>
      <c r="X51" s="7"/>
      <c r="Y51" s="7"/>
      <c r="Z51" s="7"/>
    </row>
    <row r="52" spans="2:26" ht="19.5" customHeight="1">
      <c r="B52" s="15">
        <v>2547</v>
      </c>
      <c r="C52" s="38">
        <v>3661.64</v>
      </c>
      <c r="D52" s="26">
        <f t="shared" si="3"/>
        <v>247.17429458620225</v>
      </c>
      <c r="E52" s="44">
        <v>1509.9</v>
      </c>
      <c r="F52" s="44">
        <v>1149.86</v>
      </c>
      <c r="G52" s="44">
        <v>1373.4</v>
      </c>
      <c r="H52" s="44" t="s">
        <v>6</v>
      </c>
      <c r="I52" s="44">
        <v>1215.5</v>
      </c>
      <c r="J52" s="44">
        <v>917.2</v>
      </c>
      <c r="K52" s="44"/>
      <c r="L52" s="44">
        <v>985.1</v>
      </c>
      <c r="M52" s="44">
        <v>434.5</v>
      </c>
      <c r="N52" s="44">
        <v>794.3</v>
      </c>
      <c r="O52" s="44">
        <v>1047.3</v>
      </c>
      <c r="P52" s="44">
        <v>1171.7</v>
      </c>
      <c r="Q52" s="26">
        <f t="shared" si="1"/>
        <v>1059.876</v>
      </c>
      <c r="R52" s="17">
        <f t="shared" si="2"/>
        <v>23.32105780168645</v>
      </c>
      <c r="S52" s="7"/>
      <c r="T52" s="7"/>
      <c r="U52" s="7"/>
      <c r="V52" s="7"/>
      <c r="W52" s="7"/>
      <c r="X52" s="7"/>
      <c r="Y52" s="7"/>
      <c r="Z52" s="7"/>
    </row>
    <row r="53" spans="2:26" ht="19.5" customHeight="1">
      <c r="B53" s="15">
        <v>2548</v>
      </c>
      <c r="C53" s="38">
        <v>5373.01</v>
      </c>
      <c r="D53" s="26">
        <f t="shared" si="3"/>
        <v>362.6981233967868</v>
      </c>
      <c r="E53" s="44">
        <v>1781.55</v>
      </c>
      <c r="F53" s="44">
        <v>1586.19</v>
      </c>
      <c r="G53" s="44">
        <v>1624.4</v>
      </c>
      <c r="H53" s="44">
        <v>1437.4</v>
      </c>
      <c r="I53" s="44">
        <v>1075</v>
      </c>
      <c r="J53" s="37" t="s">
        <v>6</v>
      </c>
      <c r="K53" s="44">
        <v>1358.8</v>
      </c>
      <c r="L53" s="44"/>
      <c r="M53" s="44">
        <v>824.7</v>
      </c>
      <c r="N53" s="44">
        <v>926.2</v>
      </c>
      <c r="O53" s="44">
        <v>1198.6</v>
      </c>
      <c r="P53" s="44">
        <v>1045.8</v>
      </c>
      <c r="Q53" s="26">
        <f t="shared" si="1"/>
        <v>1285.864</v>
      </c>
      <c r="R53" s="17">
        <f t="shared" si="2"/>
        <v>28.206569543652115</v>
      </c>
      <c r="S53" s="7"/>
      <c r="T53" s="7"/>
      <c r="U53" s="7"/>
      <c r="V53" s="7"/>
      <c r="W53" s="7"/>
      <c r="X53" s="7"/>
      <c r="Y53" s="7"/>
      <c r="Z53" s="7"/>
    </row>
    <row r="54" spans="2:26" ht="19.5" customHeight="1">
      <c r="B54" s="15">
        <v>2549</v>
      </c>
      <c r="C54" s="38">
        <v>5704.525</v>
      </c>
      <c r="D54" s="26">
        <f t="shared" si="3"/>
        <v>385.0766167139193</v>
      </c>
      <c r="E54" s="44">
        <v>1417.65</v>
      </c>
      <c r="F54" s="44">
        <v>1590.56</v>
      </c>
      <c r="G54" s="44">
        <v>1281.9</v>
      </c>
      <c r="H54" s="44">
        <v>1115.7</v>
      </c>
      <c r="I54" s="44">
        <v>684.3</v>
      </c>
      <c r="J54" s="37">
        <v>1054.1</v>
      </c>
      <c r="K54" s="44">
        <v>1482</v>
      </c>
      <c r="L54" s="44"/>
      <c r="M54" s="44">
        <v>1048.4</v>
      </c>
      <c r="N54" s="44">
        <v>1076.8</v>
      </c>
      <c r="O54" s="44">
        <v>1028.2</v>
      </c>
      <c r="P54" s="44">
        <v>1510.5</v>
      </c>
      <c r="Q54" s="26">
        <f t="shared" si="1"/>
        <v>1208.1918181818182</v>
      </c>
      <c r="R54" s="17">
        <f t="shared" si="2"/>
        <v>31.872142396512235</v>
      </c>
      <c r="S54" s="7"/>
      <c r="T54" s="7"/>
      <c r="U54" s="7"/>
      <c r="V54" s="7"/>
      <c r="W54" s="7"/>
      <c r="X54" s="7"/>
      <c r="Y54" s="7"/>
      <c r="Z54" s="7"/>
    </row>
    <row r="55" spans="2:26" ht="19.5" customHeight="1">
      <c r="B55" s="15">
        <v>2550</v>
      </c>
      <c r="C55" s="38">
        <v>3752.35</v>
      </c>
      <c r="D55" s="26">
        <f t="shared" si="3"/>
        <v>253.29755636560012</v>
      </c>
      <c r="E55" s="44">
        <v>1322.6</v>
      </c>
      <c r="F55" s="44">
        <v>1413.5</v>
      </c>
      <c r="G55" s="44">
        <v>1367.2</v>
      </c>
      <c r="H55" s="44">
        <v>1046.5</v>
      </c>
      <c r="I55" s="44">
        <v>822.7</v>
      </c>
      <c r="J55" s="44" t="s">
        <v>6</v>
      </c>
      <c r="K55" s="44">
        <v>1165.1</v>
      </c>
      <c r="L55" s="44"/>
      <c r="M55" s="44">
        <v>680.1</v>
      </c>
      <c r="N55" s="44">
        <v>1109.1</v>
      </c>
      <c r="O55" s="44">
        <v>926.3</v>
      </c>
      <c r="P55" s="44">
        <v>1028.8</v>
      </c>
      <c r="Q55" s="26">
        <f t="shared" si="1"/>
        <v>1088.19</v>
      </c>
      <c r="R55" s="17">
        <f t="shared" si="2"/>
        <v>23.27696049087017</v>
      </c>
      <c r="S55" s="7"/>
      <c r="T55" s="7"/>
      <c r="U55" s="7"/>
      <c r="V55" s="7"/>
      <c r="W55" s="7"/>
      <c r="X55" s="7"/>
      <c r="Y55" s="7"/>
      <c r="Z55" s="7"/>
    </row>
    <row r="56" spans="1:26" ht="19.5" customHeight="1">
      <c r="A56" s="8"/>
      <c r="B56" s="15">
        <v>2551</v>
      </c>
      <c r="C56" s="38">
        <v>3744.34</v>
      </c>
      <c r="D56" s="26">
        <f t="shared" si="3"/>
        <v>252.75685162683948</v>
      </c>
      <c r="E56" s="44">
        <v>1237.8</v>
      </c>
      <c r="F56" s="44">
        <v>1316.1</v>
      </c>
      <c r="G56" s="44">
        <v>1121.2</v>
      </c>
      <c r="H56" s="44">
        <v>1175.9</v>
      </c>
      <c r="I56" s="44">
        <v>841.6</v>
      </c>
      <c r="J56" s="44" t="s">
        <v>6</v>
      </c>
      <c r="K56" s="44">
        <v>1117.9</v>
      </c>
      <c r="L56" s="44"/>
      <c r="M56" s="44">
        <v>549.3</v>
      </c>
      <c r="N56" s="44">
        <v>814.5</v>
      </c>
      <c r="O56" s="44">
        <v>1170.7</v>
      </c>
      <c r="P56" s="44">
        <v>1222</v>
      </c>
      <c r="Q56" s="26">
        <f t="shared" si="1"/>
        <v>1056.7</v>
      </c>
      <c r="R56" s="17">
        <f t="shared" si="2"/>
        <v>23.91945222171283</v>
      </c>
      <c r="S56" s="7"/>
      <c r="T56" s="7"/>
      <c r="U56" s="7"/>
      <c r="V56" s="7"/>
      <c r="W56" s="7"/>
      <c r="X56" s="7"/>
      <c r="Y56" s="7"/>
      <c r="Z56" s="7"/>
    </row>
    <row r="57" spans="2:26" ht="19.5" customHeight="1">
      <c r="B57" s="15">
        <v>2552</v>
      </c>
      <c r="C57" s="38">
        <v>2787.72</v>
      </c>
      <c r="D57" s="26">
        <f t="shared" si="3"/>
        <v>188.1814499797489</v>
      </c>
      <c r="E57" s="44">
        <v>1258.2</v>
      </c>
      <c r="F57" s="44">
        <v>1354.5679802955665</v>
      </c>
      <c r="G57" s="44">
        <v>1025.8</v>
      </c>
      <c r="H57" s="44">
        <v>1054.7</v>
      </c>
      <c r="I57" s="44">
        <v>661.8</v>
      </c>
      <c r="J57" s="44" t="s">
        <v>6</v>
      </c>
      <c r="K57" s="44">
        <v>1078.3</v>
      </c>
      <c r="L57" s="44"/>
      <c r="M57" s="44">
        <v>504.90000000000003</v>
      </c>
      <c r="N57" s="44">
        <v>953.7000000000002</v>
      </c>
      <c r="O57" s="44">
        <v>736.4</v>
      </c>
      <c r="P57" s="44" t="s">
        <v>6</v>
      </c>
      <c r="Q57" s="26">
        <f t="shared" si="1"/>
        <v>958.7075533661741</v>
      </c>
      <c r="R57" s="17">
        <f t="shared" si="2"/>
        <v>19.628660410467614</v>
      </c>
      <c r="S57" s="7"/>
      <c r="T57" s="7"/>
      <c r="U57" s="7"/>
      <c r="V57" s="7"/>
      <c r="W57" s="7"/>
      <c r="X57" s="7"/>
      <c r="Y57" s="7"/>
      <c r="Z57" s="7"/>
    </row>
    <row r="58" spans="2:26" ht="19.5" customHeight="1">
      <c r="B58" s="15">
        <v>2553</v>
      </c>
      <c r="C58" s="38">
        <v>4048.06</v>
      </c>
      <c r="D58" s="26">
        <f t="shared" si="3"/>
        <v>273.2590792493587</v>
      </c>
      <c r="E58" s="44">
        <v>1496.4</v>
      </c>
      <c r="F58" s="44">
        <v>1388.2</v>
      </c>
      <c r="G58" s="44">
        <v>1232.7</v>
      </c>
      <c r="H58" s="44">
        <v>1436</v>
      </c>
      <c r="I58" s="44">
        <v>1119.9</v>
      </c>
      <c r="J58" s="44">
        <v>1104.5</v>
      </c>
      <c r="K58" s="44">
        <v>1177</v>
      </c>
      <c r="L58" s="44"/>
      <c r="M58" s="44">
        <v>692.3000000000001</v>
      </c>
      <c r="N58" s="44">
        <v>989.2</v>
      </c>
      <c r="O58" s="44">
        <v>1420.4</v>
      </c>
      <c r="P58" s="44">
        <v>1196.9</v>
      </c>
      <c r="Q58" s="26">
        <f t="shared" si="1"/>
        <v>1204.8636363636363</v>
      </c>
      <c r="R58" s="17">
        <f t="shared" si="2"/>
        <v>22.679668553536395</v>
      </c>
      <c r="S58" s="7"/>
      <c r="T58" s="7"/>
      <c r="U58" s="7"/>
      <c r="V58" s="7"/>
      <c r="W58" s="7"/>
      <c r="X58" s="7"/>
      <c r="Y58" s="7"/>
      <c r="Z58" s="7"/>
    </row>
    <row r="59" spans="2:26" ht="19.5" customHeight="1">
      <c r="B59" s="15">
        <v>2554</v>
      </c>
      <c r="C59" s="38">
        <v>8584.71</v>
      </c>
      <c r="D59" s="26">
        <f t="shared" si="3"/>
        <v>579.4997974888619</v>
      </c>
      <c r="E59" s="44">
        <v>1663.2999999999997</v>
      </c>
      <c r="F59" s="44">
        <v>1371.3000000000002</v>
      </c>
      <c r="G59" s="44">
        <v>1503</v>
      </c>
      <c r="H59" s="44">
        <v>1513.9</v>
      </c>
      <c r="I59" s="44">
        <v>1131.8999999999999</v>
      </c>
      <c r="J59" s="44">
        <v>1445.4</v>
      </c>
      <c r="K59" s="44">
        <v>1405</v>
      </c>
      <c r="L59" s="44"/>
      <c r="M59" s="44">
        <v>755.8</v>
      </c>
      <c r="N59" s="44">
        <v>1244.9000000000003</v>
      </c>
      <c r="O59" s="44">
        <v>1635.2</v>
      </c>
      <c r="P59" s="44">
        <v>1299.8</v>
      </c>
      <c r="Q59" s="26">
        <f t="shared" si="1"/>
        <v>1360.8636363636363</v>
      </c>
      <c r="R59" s="17">
        <f t="shared" si="2"/>
        <v>42.58323773257277</v>
      </c>
      <c r="S59" s="7"/>
      <c r="T59" s="7"/>
      <c r="U59" s="7"/>
      <c r="V59" s="7"/>
      <c r="W59" s="7"/>
      <c r="X59" s="7"/>
      <c r="Y59" s="7"/>
      <c r="Z59" s="7"/>
    </row>
    <row r="60" spans="2:26" ht="19.5" customHeight="1">
      <c r="B60" s="15">
        <v>2555</v>
      </c>
      <c r="C60" s="38">
        <v>2758.23</v>
      </c>
      <c r="D60" s="26">
        <f t="shared" si="3"/>
        <v>186.19076549210206</v>
      </c>
      <c r="E60" s="44">
        <v>1143.8</v>
      </c>
      <c r="F60" s="44">
        <v>1132.9</v>
      </c>
      <c r="G60" s="44">
        <v>1207.1</v>
      </c>
      <c r="H60" s="44">
        <v>1216.4999999999998</v>
      </c>
      <c r="I60" s="44">
        <v>553.1999999999999</v>
      </c>
      <c r="J60" s="44"/>
      <c r="K60" s="44">
        <v>1012.8</v>
      </c>
      <c r="L60" s="44"/>
      <c r="M60" s="44">
        <v>552.1</v>
      </c>
      <c r="N60" s="44">
        <v>776.9</v>
      </c>
      <c r="O60" s="44">
        <v>937.6</v>
      </c>
      <c r="P60" s="44">
        <v>815.8000000000002</v>
      </c>
      <c r="Q60" s="26">
        <f t="shared" si="1"/>
        <v>934.8700000000001</v>
      </c>
      <c r="R60" s="17">
        <f t="shared" si="2"/>
        <v>19.91621995487095</v>
      </c>
      <c r="S60" s="7"/>
      <c r="T60" s="7"/>
      <c r="U60" s="7"/>
      <c r="V60" s="7"/>
      <c r="W60" s="7"/>
      <c r="X60" s="7"/>
      <c r="Y60" s="7"/>
      <c r="Z60" s="7"/>
    </row>
    <row r="61" spans="2:26" ht="19.5" customHeight="1">
      <c r="B61" s="15">
        <v>2556</v>
      </c>
      <c r="C61" s="38">
        <v>2540.43</v>
      </c>
      <c r="D61" s="26">
        <f t="shared" si="3"/>
        <v>171.48845686512757</v>
      </c>
      <c r="E61" s="44">
        <v>1042.6</v>
      </c>
      <c r="F61" s="44">
        <v>1386.1</v>
      </c>
      <c r="G61" s="44"/>
      <c r="H61" s="44">
        <v>904.8</v>
      </c>
      <c r="I61" s="44"/>
      <c r="J61" s="44"/>
      <c r="K61" s="44">
        <v>1220.2</v>
      </c>
      <c r="L61" s="44"/>
      <c r="M61" s="44">
        <v>608.6</v>
      </c>
      <c r="N61" s="44">
        <v>623.1</v>
      </c>
      <c r="O61" s="44">
        <v>1142</v>
      </c>
      <c r="P61" s="44"/>
      <c r="Q61" s="26">
        <f t="shared" si="1"/>
        <v>989.6285714285715</v>
      </c>
      <c r="R61" s="17">
        <f t="shared" si="2"/>
        <v>17.32856768853961</v>
      </c>
      <c r="S61" s="7"/>
      <c r="T61" s="7"/>
      <c r="U61" s="7"/>
      <c r="V61" s="7"/>
      <c r="W61" s="7"/>
      <c r="X61" s="7"/>
      <c r="Y61" s="7"/>
      <c r="Z61" s="7"/>
    </row>
    <row r="62" spans="2:26" ht="19.5" customHeight="1">
      <c r="B62" s="15">
        <v>2557</v>
      </c>
      <c r="C62" s="38">
        <v>1988.64</v>
      </c>
      <c r="D62" s="26">
        <f t="shared" si="3"/>
        <v>134.24058323207777</v>
      </c>
      <c r="E62" s="44">
        <v>1076.8000000000002</v>
      </c>
      <c r="F62" s="44">
        <v>1166.2999999999997</v>
      </c>
      <c r="G62" s="44">
        <v>1059.8</v>
      </c>
      <c r="H62" s="44">
        <v>1088.1</v>
      </c>
      <c r="I62" s="44">
        <v>801.4</v>
      </c>
      <c r="J62" s="44">
        <v>640.3</v>
      </c>
      <c r="K62" s="44">
        <v>1171.7</v>
      </c>
      <c r="L62" s="44"/>
      <c r="M62" s="44">
        <v>465.2</v>
      </c>
      <c r="N62" s="44">
        <v>735.0999999999999</v>
      </c>
      <c r="O62" s="44">
        <v>871.3</v>
      </c>
      <c r="P62" s="44"/>
      <c r="Q62" s="26">
        <f t="shared" si="1"/>
        <v>907.5999999999998</v>
      </c>
      <c r="R62" s="17">
        <f t="shared" si="2"/>
        <v>14.79072093786666</v>
      </c>
      <c r="S62" s="7"/>
      <c r="T62" s="7"/>
      <c r="U62" s="7"/>
      <c r="V62" s="7"/>
      <c r="W62" s="7"/>
      <c r="X62" s="7"/>
      <c r="Y62" s="7"/>
      <c r="Z62" s="7"/>
    </row>
    <row r="63" spans="2:26" ht="19.5" customHeight="1">
      <c r="B63" s="15">
        <v>2558</v>
      </c>
      <c r="C63" s="38">
        <v>640.5635520000001</v>
      </c>
      <c r="D63" s="26">
        <f t="shared" si="3"/>
        <v>43.240417982989065</v>
      </c>
      <c r="E63" s="44">
        <v>805.7</v>
      </c>
      <c r="F63" s="44">
        <v>724.905</v>
      </c>
      <c r="G63" s="44">
        <v>854.7</v>
      </c>
      <c r="H63" s="44">
        <v>937.5</v>
      </c>
      <c r="I63" s="44">
        <v>535.1</v>
      </c>
      <c r="J63" s="44">
        <v>650.5</v>
      </c>
      <c r="K63" s="44">
        <v>812.9</v>
      </c>
      <c r="L63" s="44"/>
      <c r="M63" s="44"/>
      <c r="N63" s="44"/>
      <c r="O63" s="44">
        <v>1017.5</v>
      </c>
      <c r="P63" s="44"/>
      <c r="Q63" s="26">
        <f t="shared" si="1"/>
        <v>792.350625</v>
      </c>
      <c r="R63" s="17">
        <f t="shared" si="2"/>
        <v>5.457232772800434</v>
      </c>
      <c r="S63" s="7"/>
      <c r="T63" s="7"/>
      <c r="U63" s="7"/>
      <c r="V63" s="7"/>
      <c r="W63" s="7"/>
      <c r="X63" s="7"/>
      <c r="Y63" s="7"/>
      <c r="Z63" s="7"/>
    </row>
    <row r="64" spans="2:26" ht="19.5" customHeight="1">
      <c r="B64" s="15">
        <v>2559</v>
      </c>
      <c r="C64" s="38">
        <v>2391.9</v>
      </c>
      <c r="D64" s="26">
        <f t="shared" si="3"/>
        <v>161.46213041717294</v>
      </c>
      <c r="E64" s="44">
        <v>1267.7</v>
      </c>
      <c r="F64" s="44">
        <v>1178.6</v>
      </c>
      <c r="G64" s="44">
        <v>1316.5</v>
      </c>
      <c r="H64" s="44">
        <v>1210.9</v>
      </c>
      <c r="I64" s="44"/>
      <c r="J64" s="44">
        <v>1077.8</v>
      </c>
      <c r="K64" s="44">
        <v>1126.9</v>
      </c>
      <c r="L64" s="44"/>
      <c r="M64" s="44"/>
      <c r="N64" s="44"/>
      <c r="O64" s="44">
        <v>1298.7</v>
      </c>
      <c r="P64" s="44">
        <v>1108.2</v>
      </c>
      <c r="Q64" s="26">
        <f t="shared" si="1"/>
        <v>1198.1625000000004</v>
      </c>
      <c r="R64" s="17">
        <f t="shared" si="2"/>
        <v>13.475812372459737</v>
      </c>
      <c r="S64" s="7"/>
      <c r="T64" s="7"/>
      <c r="U64" s="7"/>
      <c r="V64" s="7"/>
      <c r="W64" s="7"/>
      <c r="X64" s="7"/>
      <c r="Y64" s="7"/>
      <c r="Z64" s="7"/>
    </row>
    <row r="65" spans="2:26" ht="19.5" customHeight="1">
      <c r="B65" s="15">
        <v>2560</v>
      </c>
      <c r="C65" s="38"/>
      <c r="D65" s="26"/>
      <c r="E65" s="44"/>
      <c r="F65" s="44">
        <v>1248.9</v>
      </c>
      <c r="G65" s="44">
        <v>1207.7</v>
      </c>
      <c r="H65" s="44">
        <v>1257.3</v>
      </c>
      <c r="I65" s="44"/>
      <c r="J65" s="44">
        <v>1210.2</v>
      </c>
      <c r="K65" s="44">
        <v>1403</v>
      </c>
      <c r="L65" s="44"/>
      <c r="M65" s="44"/>
      <c r="N65" s="44"/>
      <c r="O65" s="44">
        <v>1448.4</v>
      </c>
      <c r="P65" s="44">
        <v>1487.3</v>
      </c>
      <c r="Q65" s="26">
        <f t="shared" si="1"/>
        <v>1323.2571428571428</v>
      </c>
      <c r="R65" s="31"/>
      <c r="S65" s="7"/>
      <c r="T65" s="7"/>
      <c r="U65" s="7"/>
      <c r="V65" s="7"/>
      <c r="W65" s="7"/>
      <c r="X65" s="7"/>
      <c r="Y65" s="7"/>
      <c r="Z65" s="7"/>
    </row>
    <row r="66" spans="2:26" ht="19.5" customHeight="1">
      <c r="B66" s="32"/>
      <c r="C66" s="38"/>
      <c r="D66" s="26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30"/>
      <c r="R66" s="31"/>
      <c r="S66" s="7"/>
      <c r="T66" s="7"/>
      <c r="U66" s="7"/>
      <c r="V66" s="7"/>
      <c r="W66" s="7"/>
      <c r="X66" s="7"/>
      <c r="Y66" s="7"/>
      <c r="Z66" s="7"/>
    </row>
    <row r="67" spans="2:26" ht="19.5" customHeight="1">
      <c r="B67" s="32"/>
      <c r="C67" s="38"/>
      <c r="D67" s="26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30"/>
      <c r="R67" s="31"/>
      <c r="S67" s="7"/>
      <c r="T67" s="7"/>
      <c r="U67" s="7"/>
      <c r="V67" s="7"/>
      <c r="W67" s="7"/>
      <c r="X67" s="7"/>
      <c r="Y67" s="7"/>
      <c r="Z67" s="7"/>
    </row>
    <row r="68" spans="2:26" ht="19.5" customHeight="1">
      <c r="B68" s="18" t="s">
        <v>3</v>
      </c>
      <c r="C68" s="39">
        <f>SUM(C47:C67)/16</f>
        <v>4015.8277845</v>
      </c>
      <c r="D68" s="40">
        <f>AVERAGE(D47:D67)</f>
        <v>255.1372094441665</v>
      </c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19">
        <f>AVERAGE(Q5:Q67)</f>
        <v>1074.5106093749619</v>
      </c>
      <c r="R68" s="20">
        <f>D68*100/Q68</f>
        <v>23.744503517985617</v>
      </c>
      <c r="S68" s="7"/>
      <c r="T68" s="7"/>
      <c r="U68" s="7"/>
      <c r="V68" s="7"/>
      <c r="W68" s="7"/>
      <c r="X68" s="7"/>
      <c r="Y68" s="7"/>
      <c r="Z68" s="7"/>
    </row>
    <row r="69" spans="2:26" ht="19.5" customHeight="1">
      <c r="B69" s="9"/>
      <c r="C69" s="10"/>
      <c r="D69" s="1"/>
      <c r="H69" s="12"/>
      <c r="I69" s="12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</row>
    <row r="70" spans="2:26" ht="19.5" customHeight="1">
      <c r="B70" s="9"/>
      <c r="C70" s="10"/>
      <c r="D70" s="1"/>
      <c r="H70" s="12"/>
      <c r="I70" s="12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</row>
    <row r="71" spans="2:26" ht="19.5" customHeight="1">
      <c r="B71" s="9"/>
      <c r="C71" s="4"/>
      <c r="D71" s="1"/>
      <c r="H71" s="12"/>
      <c r="I71" s="12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</row>
    <row r="72" spans="2:26" ht="19.5" customHeight="1">
      <c r="B72" s="9"/>
      <c r="C72" s="9"/>
      <c r="D72" s="1"/>
      <c r="H72" s="12"/>
      <c r="I72" s="12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</row>
    <row r="73" spans="2:26" ht="19.5" customHeight="1">
      <c r="B73" s="11" t="s">
        <v>5</v>
      </c>
      <c r="C73" s="12"/>
      <c r="D73" s="12"/>
      <c r="E73" s="12"/>
      <c r="F73" s="13"/>
      <c r="H73" s="12"/>
      <c r="I73" s="12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</row>
    <row r="74" spans="2:26" ht="19.5" customHeight="1">
      <c r="B74" s="11" t="s">
        <v>47</v>
      </c>
      <c r="C74" s="12"/>
      <c r="D74" s="12"/>
      <c r="E74" s="28">
        <v>14814</v>
      </c>
      <c r="F74" s="12" t="s">
        <v>19</v>
      </c>
      <c r="G74" s="12"/>
      <c r="H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</row>
    <row r="75" spans="2:26" ht="19.5" customHeight="1">
      <c r="B75" s="11" t="s">
        <v>23</v>
      </c>
      <c r="C75" s="12"/>
      <c r="D75" s="12"/>
      <c r="E75" s="13">
        <f>C68</f>
        <v>4015.8277845</v>
      </c>
      <c r="F75" s="13" t="s">
        <v>4</v>
      </c>
      <c r="G75" s="13" t="s">
        <v>20</v>
      </c>
      <c r="H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</row>
    <row r="76" spans="2:26" ht="19.5" customHeight="1">
      <c r="B76" s="11" t="s">
        <v>44</v>
      </c>
      <c r="C76" s="12"/>
      <c r="D76" s="12"/>
      <c r="E76" s="13">
        <f>D68</f>
        <v>255.1372094441665</v>
      </c>
      <c r="F76" s="13" t="s">
        <v>2</v>
      </c>
      <c r="G76" s="13" t="s">
        <v>21</v>
      </c>
      <c r="H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</row>
    <row r="77" spans="2:26" ht="19.5" customHeight="1">
      <c r="B77" s="11" t="s">
        <v>45</v>
      </c>
      <c r="C77" s="12"/>
      <c r="D77" s="12"/>
      <c r="E77" s="13">
        <f>Q68</f>
        <v>1074.5106093749619</v>
      </c>
      <c r="F77" s="13" t="s">
        <v>2</v>
      </c>
      <c r="G77" s="13"/>
      <c r="H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</row>
    <row r="78" spans="2:26" ht="19.5" customHeight="1">
      <c r="B78" s="11" t="s">
        <v>46</v>
      </c>
      <c r="C78" s="12"/>
      <c r="D78" s="12"/>
      <c r="E78" s="13">
        <f>D68*100/Q68</f>
        <v>23.744503517985617</v>
      </c>
      <c r="F78" s="13" t="s">
        <v>18</v>
      </c>
      <c r="G78" s="13"/>
      <c r="H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</row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</sheetData>
  <mergeCells count="3">
    <mergeCell ref="B1:R1"/>
    <mergeCell ref="B2:B4"/>
    <mergeCell ref="E2:Q2"/>
  </mergeCells>
  <printOptions/>
  <pageMargins left="0.61" right="0" top="0.1968503937007874" bottom="0" header="0.5118110236220472" footer="0.1181102362204724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svoa</dc:creator>
  <cp:keywords/>
  <dc:description/>
  <cp:lastModifiedBy>User</cp:lastModifiedBy>
  <cp:lastPrinted>2011-07-20T03:17:07Z</cp:lastPrinted>
  <dcterms:created xsi:type="dcterms:W3CDTF">2000-12-18T21:24:34Z</dcterms:created>
  <dcterms:modified xsi:type="dcterms:W3CDTF">2018-04-23T07:28:23Z</dcterms:modified>
  <cp:category/>
  <cp:version/>
  <cp:contentType/>
  <cp:contentStatus/>
</cp:coreProperties>
</file>