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<sst xmlns="http://schemas.openxmlformats.org/spreadsheetml/2006/main" count="50" uniqueCount="25">
  <si>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</si>
  <si>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</si>
  <si>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</si>
  <si>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</si>
  <si>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</si>
  <si>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</si>
  <si>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</si>
  <si>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</si>
  <si>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</si>
  <si>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</si>
  <si>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</si>
  <si>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</si>
  <si>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</si>
  <si>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</si>
  <si>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</si>
  <si>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</si>
  <si>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</si>
  <si>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</si>
  <si>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</si>
  <si>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</si>
  <si>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</si>
  <si>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</si>
  <si>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</si>
  <si>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P.73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</si>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</sst>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2" fontId="41" fillId="33" borderId="16" xfId="0" applyNumberFormat="1" applyFont="1" applyFill="1" applyBorder="1" applyAlignment="1">
      <alignment horizontal="center"/>
    </xf>
    <xf numFmtId="2" fontId="41" fillId="33" borderId="17" xfId="0" applyNumberFormat="1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2" fontId="42" fillId="0" borderId="20" xfId="0" applyNumberFormat="1" applyFont="1" applyFill="1" applyBorder="1" applyAlignment="1">
      <alignment horizontal="center"/>
    </xf>
    <xf numFmtId="1" fontId="41" fillId="0" borderId="21" xfId="0" applyNumberFormat="1" applyFont="1" applyFill="1" applyBorder="1" applyAlignment="1">
      <alignment/>
    </xf>
    <xf numFmtId="2" fontId="42" fillId="0" borderId="22" xfId="0" applyNumberFormat="1" applyFont="1" applyFill="1" applyBorder="1" applyAlignment="1">
      <alignment horizontal="center"/>
    </xf>
    <xf numFmtId="0" fontId="43" fillId="0" borderId="22" xfId="0" applyFont="1" applyBorder="1" applyAlignment="1">
      <alignment/>
    </xf>
    <xf numFmtId="0" fontId="41" fillId="0" borderId="23" xfId="0" applyFont="1" applyFill="1" applyBorder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1" fontId="41" fillId="0" borderId="25" xfId="0" applyNumberFormat="1" applyFont="1" applyFill="1" applyBorder="1" applyAlignment="1">
      <alignment/>
    </xf>
    <xf numFmtId="0" fontId="43" fillId="0" borderId="26" xfId="0" applyFont="1" applyBorder="1" applyAlignment="1">
      <alignment/>
    </xf>
    <xf numFmtId="0" fontId="41" fillId="0" borderId="27" xfId="0" applyFont="1" applyFill="1" applyBorder="1" applyAlignment="1">
      <alignment horizontal="center"/>
    </xf>
    <xf numFmtId="2" fontId="42" fillId="0" borderId="28" xfId="0" applyNumberFormat="1" applyFont="1" applyFill="1" applyBorder="1" applyAlignment="1">
      <alignment horizontal="center"/>
    </xf>
    <xf numFmtId="1" fontId="41" fillId="0" borderId="29" xfId="0" applyNumberFormat="1" applyFont="1" applyFill="1" applyBorder="1" applyAlignment="1">
      <alignment/>
    </xf>
    <xf numFmtId="2" fontId="42" fillId="0" borderId="30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P.73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จอมทอง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57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'P.73'!$D$36:$O$36</c:f>
              <c:numCache/>
            </c:numRef>
          </c:xVal>
          <c:yVal>
            <c:numRef>
              <c:f>'P.73'!$D$37:$O$37</c:f>
              <c:numCache/>
            </c:numRef>
          </c:yVal>
          <c:smooth val="0"/>
        </c:ser>
        <c:axId val="49408623"/>
        <c:axId val="42024424"/>
      </c:scatterChart>
      <c:valAx>
        <c:axId val="4940862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024424"/>
        <c:crossesAt val="1"/>
        <c:crossBetween val="midCat"/>
        <c:dispUnits/>
        <c:majorUnit val="10"/>
      </c:valAx>
      <c:valAx>
        <c:axId val="4202442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4086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5" sqref="T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4" t="s">
        <v>23</v>
      </c>
      <c r="B3" s="85"/>
      <c r="C3" s="85"/>
      <c r="D3" s="8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COUNT(J41:J63)</f>
        <v>23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7" t="s">
        <v>19</v>
      </c>
      <c r="B4" s="88"/>
      <c r="C4" s="88"/>
      <c r="D4" s="8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AVERAGE(J41:J63)</f>
        <v>4.237826086956518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3" t="s">
        <v>1</v>
      </c>
      <c r="B5" s="104" t="s">
        <v>22</v>
      </c>
      <c r="C5" s="103" t="s">
        <v>1</v>
      </c>
      <c r="D5" s="104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(VAR(J41:J63))</f>
        <v>2.5136086956521937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9">
        <f aca="true" t="shared" si="0" ref="A6:A16">I41</f>
        <v>2541</v>
      </c>
      <c r="B6" s="100">
        <f aca="true" t="shared" si="1" ref="B6:B16">J41</f>
        <v>4.180000000000007</v>
      </c>
      <c r="C6" s="101"/>
      <c r="D6" s="102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STDEV(J41:J63)</f>
        <v>1.585436436963713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f t="shared" si="0"/>
        <v>2542</v>
      </c>
      <c r="B7" s="91">
        <f t="shared" si="1"/>
        <v>5.519999999999982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f t="shared" si="0"/>
        <v>2543</v>
      </c>
      <c r="B8" s="91">
        <f t="shared" si="1"/>
        <v>4.519999999999982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f t="shared" si="0"/>
        <v>2544</v>
      </c>
      <c r="B9" s="91">
        <f t="shared" si="1"/>
        <v>5.759999999999991</v>
      </c>
      <c r="C9" s="92"/>
      <c r="D9" s="93"/>
      <c r="E9" s="36"/>
      <c r="F9" s="36"/>
      <c r="U9" t="s">
        <v>15</v>
      </c>
      <c r="V9" s="14">
        <f>+B80</f>
        <v>0.528231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f t="shared" si="0"/>
        <v>2545</v>
      </c>
      <c r="B10" s="91">
        <f t="shared" si="1"/>
        <v>6.600000000000023</v>
      </c>
      <c r="C10" s="92"/>
      <c r="D10" s="93"/>
      <c r="E10" s="35"/>
      <c r="F10" s="7"/>
      <c r="U10" t="s">
        <v>16</v>
      </c>
      <c r="V10" s="14">
        <f>+B81</f>
        <v>1.08115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f t="shared" si="0"/>
        <v>2546</v>
      </c>
      <c r="B11" s="91">
        <f t="shared" si="1"/>
        <v>4.3</v>
      </c>
      <c r="C11" s="92"/>
      <c r="D11" s="9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f t="shared" si="0"/>
        <v>2547</v>
      </c>
      <c r="B12" s="91">
        <f t="shared" si="1"/>
        <v>5.09</v>
      </c>
      <c r="C12" s="92"/>
      <c r="D12" s="9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f t="shared" si="0"/>
        <v>2548</v>
      </c>
      <c r="B13" s="91">
        <f t="shared" si="1"/>
        <v>5.829999999999984</v>
      </c>
      <c r="C13" s="92"/>
      <c r="D13" s="9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f t="shared" si="0"/>
        <v>2549</v>
      </c>
      <c r="B14" s="91">
        <f t="shared" si="1"/>
        <v>6.5400000000000205</v>
      </c>
      <c r="C14" s="92"/>
      <c r="D14" s="9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f t="shared" si="0"/>
        <v>2550</v>
      </c>
      <c r="B15" s="91">
        <f t="shared" si="1"/>
        <v>4.279999999999973</v>
      </c>
      <c r="C15" s="92"/>
      <c r="D15" s="9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f t="shared" si="0"/>
        <v>2551</v>
      </c>
      <c r="B16" s="91">
        <f t="shared" si="1"/>
        <v>3.240000000000009</v>
      </c>
      <c r="C16" s="92"/>
      <c r="D16" s="9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v>2552</v>
      </c>
      <c r="B17" s="91">
        <v>2.76</v>
      </c>
      <c r="C17" s="92"/>
      <c r="D17" s="9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>
        <v>2553</v>
      </c>
      <c r="B18" s="91">
        <v>5.7</v>
      </c>
      <c r="C18" s="92"/>
      <c r="D18" s="9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>
        <v>2554</v>
      </c>
      <c r="B19" s="91">
        <v>6.55</v>
      </c>
      <c r="C19" s="92"/>
      <c r="D19" s="9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>
        <v>2555</v>
      </c>
      <c r="B20" s="91">
        <v>3.05</v>
      </c>
      <c r="C20" s="92"/>
      <c r="D20" s="9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>
        <v>2556</v>
      </c>
      <c r="B21" s="91">
        <v>3.019999999999982</v>
      </c>
      <c r="C21" s="92"/>
      <c r="D21" s="9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>
        <v>2557</v>
      </c>
      <c r="B22" s="91">
        <v>2.5400000000000205</v>
      </c>
      <c r="C22" s="92"/>
      <c r="D22" s="9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>
        <v>2558</v>
      </c>
      <c r="B23" s="91">
        <v>0.5299999999999727</v>
      </c>
      <c r="C23" s="92"/>
      <c r="D23" s="9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>
        <v>2559</v>
      </c>
      <c r="B24" s="91">
        <v>2.5</v>
      </c>
      <c r="C24" s="92"/>
      <c r="D24" s="9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>
        <v>2560</v>
      </c>
      <c r="B25" s="91">
        <v>3.9499999999999886</v>
      </c>
      <c r="C25" s="92"/>
      <c r="D25" s="9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>
        <v>2561</v>
      </c>
      <c r="B26" s="91">
        <v>4.060000000000002</v>
      </c>
      <c r="C26" s="92"/>
      <c r="D26" s="9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>
        <v>2562</v>
      </c>
      <c r="B27" s="91">
        <v>2.329999999999984</v>
      </c>
      <c r="C27" s="92"/>
      <c r="D27" s="9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>
        <v>2563</v>
      </c>
      <c r="B28" s="91">
        <v>4.6200000000000045</v>
      </c>
      <c r="C28" s="92"/>
      <c r="D28" s="9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5"/>
      <c r="B34" s="96"/>
      <c r="C34" s="97"/>
      <c r="D34" s="98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4">
        <f aca="true" t="shared" si="3" ref="D37:O37">ROUND((((-LN(-LN(1-1/D36)))+$B$83*$B$84)/$B$83),2)</f>
        <v>4</v>
      </c>
      <c r="E37" s="74">
        <f t="shared" si="3"/>
        <v>4.79</v>
      </c>
      <c r="F37" s="74">
        <f t="shared" si="3"/>
        <v>5.29</v>
      </c>
      <c r="G37" s="74">
        <f t="shared" si="3"/>
        <v>5.66</v>
      </c>
      <c r="H37" s="74">
        <f t="shared" si="3"/>
        <v>5.96</v>
      </c>
      <c r="I37" s="74">
        <f t="shared" si="3"/>
        <v>6.76</v>
      </c>
      <c r="J37" s="74">
        <f t="shared" si="3"/>
        <v>7.82</v>
      </c>
      <c r="K37" s="74">
        <f t="shared" si="3"/>
        <v>8.15</v>
      </c>
      <c r="L37" s="74">
        <f t="shared" si="3"/>
        <v>9.19</v>
      </c>
      <c r="M37" s="75">
        <f t="shared" si="3"/>
        <v>10.21</v>
      </c>
      <c r="N37" s="75">
        <f t="shared" si="3"/>
        <v>11.23</v>
      </c>
      <c r="O37" s="75">
        <f t="shared" si="3"/>
        <v>12.58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2">
        <v>2541</v>
      </c>
      <c r="J41" s="77">
        <v>4.180000000000007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2">
        <v>2542</v>
      </c>
      <c r="J42" s="77">
        <v>5.519999999999982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2">
        <v>2543</v>
      </c>
      <c r="J43" s="77">
        <v>4.519999999999982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2">
        <v>2544</v>
      </c>
      <c r="J44" s="77">
        <v>5.759999999999991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2">
        <v>2545</v>
      </c>
      <c r="J45" s="77">
        <v>6.600000000000023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2">
        <v>2546</v>
      </c>
      <c r="J46" s="77">
        <v>4.3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2">
        <v>2547</v>
      </c>
      <c r="J47" s="77">
        <v>5.09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2">
        <v>2548</v>
      </c>
      <c r="J48" s="77">
        <v>5.829999999999984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2">
        <v>2549</v>
      </c>
      <c r="J49" s="77">
        <v>6.5400000000000205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2">
        <v>2550</v>
      </c>
      <c r="J50" s="77">
        <v>4.279999999999973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2">
        <v>2551</v>
      </c>
      <c r="J51" s="77">
        <v>3.240000000000009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2">
        <v>2552</v>
      </c>
      <c r="J52" s="77">
        <v>2.76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2">
        <v>2553</v>
      </c>
      <c r="J53" s="77">
        <v>5.7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2">
        <v>2554</v>
      </c>
      <c r="J54" s="77">
        <v>6.55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2">
        <v>2555</v>
      </c>
      <c r="J55" s="77">
        <v>3.05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2">
        <v>2556</v>
      </c>
      <c r="J56" s="77">
        <v>3.019999999999982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2">
        <v>2557</v>
      </c>
      <c r="J57" s="77">
        <v>2.5400000000000205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2">
        <v>2558</v>
      </c>
      <c r="J58" s="77">
        <v>0.5299999999999727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2">
        <v>2559</v>
      </c>
      <c r="J59" s="77">
        <v>2.5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2">
        <v>2560</v>
      </c>
      <c r="J60" s="77">
        <v>3.9499999999999886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2">
        <v>2561</v>
      </c>
      <c r="J61" s="77">
        <v>4.060000000000002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2">
        <v>2562</v>
      </c>
      <c r="J62" s="77">
        <v>2.329999999999984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72">
        <v>2563</v>
      </c>
      <c r="J63" s="78">
        <v>4.6200000000000045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6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2"/>
      <c r="J65" s="77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2"/>
      <c r="J66" s="77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2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2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2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2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2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2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2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2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2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2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2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2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3</v>
      </c>
      <c r="B79" s="20"/>
      <c r="C79" s="20"/>
      <c r="D79" s="20"/>
      <c r="E79" s="20"/>
      <c r="I79" s="72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0.528231</v>
      </c>
      <c r="C80" s="27"/>
      <c r="D80" s="27"/>
      <c r="E80" s="27"/>
      <c r="I80" s="72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1.08115</v>
      </c>
      <c r="C81" s="27"/>
      <c r="D81" s="27"/>
      <c r="E81" s="27"/>
      <c r="I81" s="72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2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0.6819257932979782</v>
      </c>
      <c r="C83" s="28"/>
      <c r="D83" s="28"/>
      <c r="E83" s="28"/>
      <c r="I83" s="72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3.4632095448173335</v>
      </c>
      <c r="C84" s="28"/>
      <c r="D84" s="28"/>
      <c r="E84" s="28"/>
      <c r="I84" s="72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2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2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2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2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2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2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2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2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3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3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2"/>
      <c r="J95" s="77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2"/>
    </sheetView>
  </sheetViews>
  <sheetFormatPr defaultColWidth="9.140625" defaultRowHeight="21.75"/>
  <sheetData>
    <row r="1" ht="21">
      <c r="D1" s="71">
        <v>261.75</v>
      </c>
    </row>
    <row r="2" spans="2:4" ht="21">
      <c r="B2">
        <v>2541</v>
      </c>
      <c r="C2" s="82">
        <v>265.93</v>
      </c>
      <c r="D2" s="81">
        <f aca="true" t="shared" si="0" ref="D2:D12">C2-$D$1</f>
        <v>4.180000000000007</v>
      </c>
    </row>
    <row r="3" spans="2:4" ht="21">
      <c r="B3">
        <v>2542</v>
      </c>
      <c r="C3" s="82">
        <v>267.27</v>
      </c>
      <c r="D3" s="81">
        <f t="shared" si="0"/>
        <v>5.519999999999982</v>
      </c>
    </row>
    <row r="4" spans="2:4" ht="21">
      <c r="B4">
        <v>2543</v>
      </c>
      <c r="C4" s="83">
        <v>266.27</v>
      </c>
      <c r="D4" s="81">
        <f t="shared" si="0"/>
        <v>4.519999999999982</v>
      </c>
    </row>
    <row r="5" spans="2:4" ht="21">
      <c r="B5">
        <v>2544</v>
      </c>
      <c r="C5" s="82">
        <v>267.51</v>
      </c>
      <c r="D5" s="81">
        <f t="shared" si="0"/>
        <v>5.759999999999991</v>
      </c>
    </row>
    <row r="6" spans="2:4" ht="21">
      <c r="B6">
        <v>2545</v>
      </c>
      <c r="C6" s="82">
        <v>268.35</v>
      </c>
      <c r="D6" s="81">
        <f t="shared" si="0"/>
        <v>6.600000000000023</v>
      </c>
    </row>
    <row r="7" spans="2:4" ht="21">
      <c r="B7">
        <v>2546</v>
      </c>
      <c r="C7" s="82">
        <v>4.3</v>
      </c>
      <c r="D7" s="82">
        <v>4.3</v>
      </c>
    </row>
    <row r="8" spans="2:4" ht="21">
      <c r="B8">
        <v>2547</v>
      </c>
      <c r="C8" s="82">
        <v>5.09</v>
      </c>
      <c r="D8" s="82">
        <v>5.09</v>
      </c>
    </row>
    <row r="9" spans="2:4" ht="21">
      <c r="B9">
        <v>2548</v>
      </c>
      <c r="C9" s="82">
        <v>267.58</v>
      </c>
      <c r="D9" s="81">
        <f t="shared" si="0"/>
        <v>5.829999999999984</v>
      </c>
    </row>
    <row r="10" spans="2:4" ht="21">
      <c r="B10">
        <v>2549</v>
      </c>
      <c r="C10" s="82">
        <v>268.29</v>
      </c>
      <c r="D10" s="81">
        <f t="shared" si="0"/>
        <v>6.5400000000000205</v>
      </c>
    </row>
    <row r="11" spans="2:4" ht="21">
      <c r="B11">
        <v>2550</v>
      </c>
      <c r="C11" s="82">
        <v>266.03</v>
      </c>
      <c r="D11" s="81">
        <f t="shared" si="0"/>
        <v>4.279999999999973</v>
      </c>
    </row>
    <row r="12" spans="2:4" ht="21">
      <c r="B12">
        <v>2551</v>
      </c>
      <c r="C12" s="82">
        <v>264.99</v>
      </c>
      <c r="D12" s="81">
        <f t="shared" si="0"/>
        <v>3.240000000000009</v>
      </c>
    </row>
    <row r="13" spans="3:4" ht="21">
      <c r="C13" s="82"/>
      <c r="D13" s="81"/>
    </row>
    <row r="14" spans="3:4" ht="21">
      <c r="C14" s="82"/>
      <c r="D14" s="81"/>
    </row>
    <row r="15" spans="3:4" ht="22.5">
      <c r="C15" s="67"/>
      <c r="D15" s="81"/>
    </row>
    <row r="16" spans="3:4" ht="22.5">
      <c r="C16" s="67"/>
      <c r="D16" s="81"/>
    </row>
    <row r="17" spans="3:4" ht="22.5">
      <c r="C17" s="67"/>
      <c r="D17" s="81"/>
    </row>
    <row r="18" spans="3:4" ht="22.5">
      <c r="C18" s="67"/>
      <c r="D18" s="81"/>
    </row>
    <row r="19" spans="3:4" ht="22.5">
      <c r="C19" s="67"/>
      <c r="D19" s="81"/>
    </row>
    <row r="20" spans="3:4" ht="22.5">
      <c r="C20" s="67"/>
      <c r="D20" s="70"/>
    </row>
    <row r="21" spans="3:4" ht="22.5">
      <c r="C21" s="67"/>
      <c r="D21" s="70"/>
    </row>
    <row r="22" spans="3:4" ht="22.5">
      <c r="C22" s="67"/>
      <c r="D22" s="70"/>
    </row>
    <row r="23" spans="3:4" ht="22.5">
      <c r="C23" s="67"/>
      <c r="D23" s="70"/>
    </row>
    <row r="24" spans="3:4" ht="22.5">
      <c r="C24" s="67"/>
      <c r="D24" s="70"/>
    </row>
    <row r="25" spans="3:4" ht="22.5">
      <c r="C25" s="67"/>
      <c r="D25" s="70"/>
    </row>
    <row r="26" spans="3:4" ht="22.5">
      <c r="C26" s="67"/>
      <c r="D26" s="70"/>
    </row>
    <row r="27" spans="3:4" ht="22.5">
      <c r="C27" s="67"/>
      <c r="D27" s="70"/>
    </row>
    <row r="28" spans="3:4" ht="22.5">
      <c r="C28" s="67"/>
      <c r="D28" s="70"/>
    </row>
    <row r="29" spans="3:4" ht="22.5">
      <c r="C29" s="67"/>
      <c r="D29" s="70"/>
    </row>
    <row r="30" spans="3:4" ht="22.5">
      <c r="C30" s="67"/>
      <c r="D30" s="70"/>
    </row>
    <row r="31" spans="3:4" ht="22.5">
      <c r="C31" s="67"/>
      <c r="D31" s="70"/>
    </row>
    <row r="32" spans="3:4" ht="22.5">
      <c r="C32" s="67"/>
      <c r="D32" s="70"/>
    </row>
    <row r="33" spans="3:4" ht="22.5">
      <c r="C33" s="67"/>
      <c r="D33" s="70"/>
    </row>
    <row r="34" spans="3:4" ht="22.5">
      <c r="C34" s="67"/>
      <c r="D34" s="70"/>
    </row>
    <row r="35" spans="3:4" ht="22.5">
      <c r="C35" s="67"/>
      <c r="D35" s="70"/>
    </row>
    <row r="36" spans="3:4" ht="22.5">
      <c r="C36" s="68"/>
      <c r="D36" s="70"/>
    </row>
    <row r="37" spans="3:4" ht="22.5">
      <c r="C37" s="67"/>
      <c r="D37" s="70"/>
    </row>
    <row r="38" spans="3:4" ht="22.5">
      <c r="C38" s="67"/>
      <c r="D38" s="70"/>
    </row>
    <row r="39" spans="3:4" ht="22.5">
      <c r="C39" s="67"/>
      <c r="D39" s="70"/>
    </row>
    <row r="40" spans="3:4" ht="22.5">
      <c r="C40" s="67"/>
      <c r="D40" s="70"/>
    </row>
    <row r="41" spans="3:4" ht="22.5">
      <c r="C41" s="67"/>
      <c r="D41" s="70"/>
    </row>
    <row r="42" spans="3:4" ht="22.5">
      <c r="C42" s="67"/>
      <c r="D42" s="70"/>
    </row>
    <row r="43" spans="3:4" ht="22.5">
      <c r="C43" s="67"/>
      <c r="D43" s="70"/>
    </row>
    <row r="44" spans="3:4" ht="22.5">
      <c r="C44" s="67"/>
      <c r="D44" s="70"/>
    </row>
    <row r="45" spans="3:4" ht="22.5">
      <c r="C45" s="67"/>
      <c r="D45" s="70"/>
    </row>
    <row r="46" spans="3:4" ht="22.5">
      <c r="C46" s="67"/>
      <c r="D46" s="70"/>
    </row>
    <row r="47" spans="3:4" ht="22.5">
      <c r="C47" s="67"/>
      <c r="D47" s="70"/>
    </row>
    <row r="48" spans="3:4" ht="22.5">
      <c r="C48" s="67"/>
      <c r="D48" s="70"/>
    </row>
    <row r="49" spans="3:4" ht="22.5">
      <c r="C49" s="67"/>
      <c r="D49" s="70"/>
    </row>
    <row r="50" spans="3:4" ht="22.5">
      <c r="C50" s="67"/>
      <c r="D50" s="70"/>
    </row>
    <row r="51" spans="3:4" ht="22.5">
      <c r="C51" s="67"/>
      <c r="D51" s="70"/>
    </row>
    <row r="52" spans="3:4" ht="22.5">
      <c r="C52" s="67"/>
      <c r="D52" s="70"/>
    </row>
    <row r="53" spans="3:4" ht="22.5">
      <c r="C53" s="69"/>
      <c r="D53" s="70"/>
    </row>
    <row r="54" spans="3:4" ht="22.5">
      <c r="C54" s="69"/>
      <c r="D54" s="70"/>
    </row>
    <row r="55" spans="3:4" ht="22.5">
      <c r="C55" s="67"/>
      <c r="D55" s="70"/>
    </row>
    <row r="56" spans="3:4" ht="22.5">
      <c r="C56" s="67"/>
      <c r="D56" s="7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2021-07-28T09:38:46Z</dcterms:modified>
  <cp:category/>
  <cp:version/>
  <cp:contentType/>
  <cp:contentStatus/>
</cp:coreProperties>
</file>