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<sst xmlns="http://schemas.openxmlformats.org/spreadsheetml/2006/main" count="52" uniqueCount="26">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</sst>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04" fontId="1" fillId="0" borderId="0" xfId="0" applyNumberFormat="1" applyFont="1" applyBorder="1" applyAlignment="1" applyProtection="1">
      <alignment horizontal="right" vertical="justify"/>
      <protection/>
    </xf>
    <xf numFmtId="20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9279632"/>
        <c:axId val="16407825"/>
      </c:scatterChart>
      <c:valAx>
        <c:axId val="92796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407825"/>
        <c:crossesAt val="100"/>
        <c:crossBetween val="midCat"/>
        <c:dispUnits/>
        <c:majorUnit val="10"/>
      </c:valAx>
      <c:valAx>
        <c:axId val="1640782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27963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AG10" sqref="AG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COUNT(J41:J64)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866.1413043478262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169530.61533913016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2541</v>
      </c>
      <c r="B6" s="80" t="s">
        <v>24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411.740956596657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2542</v>
      </c>
      <c r="B7" s="12">
        <v>937.9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2543</v>
      </c>
      <c r="B8" s="12">
        <v>755.5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2544</v>
      </c>
      <c r="B9" s="12">
        <v>1085.7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2545</v>
      </c>
      <c r="B10" s="12">
        <v>1492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2546</v>
      </c>
      <c r="B11" s="12">
        <v>818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2547</v>
      </c>
      <c r="B12" s="12">
        <v>1070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2548</v>
      </c>
      <c r="B13" s="12">
        <v>1210.3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2549</v>
      </c>
      <c r="B14" s="12">
        <v>1377.6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2550</v>
      </c>
      <c r="B15" s="12">
        <v>938.66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2551</v>
      </c>
      <c r="B16" s="12">
        <v>712.94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2552</v>
      </c>
      <c r="B17" s="12">
        <v>672.75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2553</v>
      </c>
      <c r="B18" s="12">
        <v>1405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2554</v>
      </c>
      <c r="B19" s="12">
        <v>1819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2555</v>
      </c>
      <c r="B20" s="26">
        <v>836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2556</v>
      </c>
      <c r="B21" s="26">
        <v>773.9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2557</v>
      </c>
      <c r="B22" s="12">
        <v>784.2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2558</v>
      </c>
      <c r="B23" s="12">
        <v>240.2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2559</v>
      </c>
      <c r="B24" s="12">
        <v>856.25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2560</v>
      </c>
      <c r="B25" s="12">
        <v>653.5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2561</v>
      </c>
      <c r="B26" s="12">
        <v>698.95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2562</v>
      </c>
      <c r="B27" s="26">
        <v>209.4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2563</v>
      </c>
      <c r="B28" s="26">
        <v>278.7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2564</v>
      </c>
      <c r="B29" s="92">
        <v>294.8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1"/>
      <c r="C37" s="55" t="s">
        <v>2</v>
      </c>
      <c r="D37" s="56">
        <f aca="true" t="shared" si="1" ref="D37:O37">ROUND((((-LN(-LN(1-1/D36)))+$B$83*$B$84)/$B$83),2)</f>
        <v>804.55</v>
      </c>
      <c r="E37" s="55">
        <f t="shared" si="1"/>
        <v>1008.76</v>
      </c>
      <c r="F37" s="57">
        <f t="shared" si="1"/>
        <v>1139.46</v>
      </c>
      <c r="G37" s="57">
        <f t="shared" si="1"/>
        <v>1236.2</v>
      </c>
      <c r="H37" s="57">
        <f t="shared" si="1"/>
        <v>1313.15</v>
      </c>
      <c r="I37" s="57">
        <f t="shared" si="1"/>
        <v>1521.99</v>
      </c>
      <c r="J37" s="57">
        <f t="shared" si="1"/>
        <v>1796.13</v>
      </c>
      <c r="K37" s="57">
        <f t="shared" si="1"/>
        <v>1883.09</v>
      </c>
      <c r="L37" s="57">
        <f t="shared" si="1"/>
        <v>2150.97</v>
      </c>
      <c r="M37" s="57">
        <f t="shared" si="1"/>
        <v>2416.87</v>
      </c>
      <c r="N37" s="57">
        <f t="shared" si="1"/>
        <v>2681.81</v>
      </c>
      <c r="O37" s="57">
        <f t="shared" si="1"/>
        <v>3031.34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18.75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1"/>
      <c r="C41" s="51"/>
      <c r="D41" s="51"/>
      <c r="E41" s="19"/>
      <c r="G41" s="65" t="s">
        <v>20</v>
      </c>
      <c r="I41" s="22">
        <v>2541</v>
      </c>
      <c r="J41" s="21" t="s">
        <v>24</v>
      </c>
      <c r="K41" s="22"/>
      <c r="S41" s="22"/>
      <c r="Y41" s="6"/>
      <c r="Z41" s="6"/>
      <c r="AA41" s="6"/>
      <c r="AB41" s="6"/>
    </row>
    <row r="42" spans="1:28" ht="18.75">
      <c r="A42" s="20"/>
      <c r="B42" s="49"/>
      <c r="C42" s="49"/>
      <c r="D42" s="49"/>
      <c r="E42" s="1"/>
      <c r="I42" s="22">
        <v>2542</v>
      </c>
      <c r="J42" s="21">
        <v>937.9</v>
      </c>
      <c r="K42" s="22"/>
      <c r="S42" s="22"/>
      <c r="Y42" s="6"/>
      <c r="Z42" s="6"/>
      <c r="AA42" s="6"/>
      <c r="AB42" s="6"/>
    </row>
    <row r="43" spans="1:28" ht="18.75">
      <c r="A43" s="20"/>
      <c r="B43" s="66"/>
      <c r="C43" s="66"/>
      <c r="D43" s="66"/>
      <c r="E43" s="1"/>
      <c r="I43" s="22">
        <v>2543</v>
      </c>
      <c r="J43" s="21">
        <v>755.5</v>
      </c>
      <c r="K43" s="22"/>
      <c r="S43" s="22"/>
      <c r="Y43" s="6"/>
      <c r="Z43" s="6"/>
      <c r="AA43" s="6"/>
      <c r="AB43" s="6"/>
    </row>
    <row r="44" spans="1:28" ht="18.75">
      <c r="A44" s="20"/>
      <c r="B44" s="49"/>
      <c r="C44" s="49"/>
      <c r="D44" s="49"/>
      <c r="E44" s="1"/>
      <c r="I44" s="22">
        <v>2544</v>
      </c>
      <c r="J44" s="21">
        <v>1085.7</v>
      </c>
      <c r="K44" s="22"/>
      <c r="S44" s="22"/>
      <c r="Y44" s="6"/>
      <c r="Z44" s="6"/>
      <c r="AA44" s="6"/>
      <c r="AB44" s="6"/>
    </row>
    <row r="45" spans="1:28" ht="18.75">
      <c r="A45" s="20"/>
      <c r="B45" s="49"/>
      <c r="C45" s="49"/>
      <c r="D45" s="49"/>
      <c r="E45" s="67"/>
      <c r="I45" s="22">
        <v>2545</v>
      </c>
      <c r="J45" s="21">
        <v>1492</v>
      </c>
      <c r="K45" s="22"/>
      <c r="S45" s="22"/>
      <c r="Y45" s="6"/>
      <c r="Z45" s="6"/>
      <c r="AA45" s="6"/>
      <c r="AB45" s="6"/>
    </row>
    <row r="46" spans="1:28" ht="18.75">
      <c r="A46" s="68"/>
      <c r="B46" s="69"/>
      <c r="C46" s="69"/>
      <c r="D46" s="69"/>
      <c r="E46" s="67"/>
      <c r="I46" s="22">
        <v>2546</v>
      </c>
      <c r="J46" s="21">
        <v>818</v>
      </c>
      <c r="K46" s="22"/>
      <c r="S46" s="22"/>
      <c r="Y46" s="6"/>
      <c r="Z46" s="6"/>
      <c r="AA46" s="6"/>
      <c r="AB46" s="6"/>
    </row>
    <row r="47" spans="1:28" ht="18.75">
      <c r="A47" s="68"/>
      <c r="B47" s="69"/>
      <c r="C47" s="69"/>
      <c r="D47" s="69"/>
      <c r="E47" s="67"/>
      <c r="I47" s="22">
        <v>2547</v>
      </c>
      <c r="J47" s="21">
        <v>1070</v>
      </c>
      <c r="K47" s="22"/>
      <c r="S47" s="22"/>
      <c r="Y47" s="6"/>
      <c r="Z47" s="6"/>
      <c r="AA47" s="6"/>
      <c r="AB47" s="6"/>
    </row>
    <row r="48" spans="1:28" ht="18.75">
      <c r="A48" s="68"/>
      <c r="B48" s="69"/>
      <c r="C48" s="69"/>
      <c r="D48" s="69"/>
      <c r="E48" s="67"/>
      <c r="I48" s="22">
        <v>2548</v>
      </c>
      <c r="J48" s="21">
        <v>1210.3</v>
      </c>
      <c r="K48" s="22"/>
      <c r="S48" s="22"/>
      <c r="Y48" s="6"/>
      <c r="Z48" s="6"/>
      <c r="AA48" s="6"/>
      <c r="AB48" s="6"/>
    </row>
    <row r="49" spans="1:28" ht="18.75">
      <c r="A49" s="68"/>
      <c r="B49" s="69"/>
      <c r="C49" s="69"/>
      <c r="D49" s="69"/>
      <c r="E49" s="67"/>
      <c r="I49" s="22">
        <v>2549</v>
      </c>
      <c r="J49" s="21">
        <v>1377.6</v>
      </c>
      <c r="K49" s="22"/>
      <c r="S49" s="22"/>
      <c r="Y49" s="6"/>
      <c r="Z49" s="6"/>
      <c r="AA49" s="6"/>
      <c r="AB49" s="6"/>
    </row>
    <row r="50" spans="1:28" ht="18.75">
      <c r="A50" s="68"/>
      <c r="B50" s="69"/>
      <c r="C50" s="69"/>
      <c r="D50" s="69"/>
      <c r="E50" s="67"/>
      <c r="I50" s="22">
        <v>2550</v>
      </c>
      <c r="J50" s="21">
        <v>938.66</v>
      </c>
      <c r="K50" s="22"/>
      <c r="S50" s="22"/>
      <c r="Y50" s="6"/>
      <c r="Z50" s="6"/>
      <c r="AA50" s="6"/>
      <c r="AB50" s="6"/>
    </row>
    <row r="51" spans="1:28" ht="18.75">
      <c r="A51" s="68"/>
      <c r="B51" s="69"/>
      <c r="C51" s="69"/>
      <c r="D51" s="69"/>
      <c r="E51" s="67"/>
      <c r="I51" s="22">
        <v>2551</v>
      </c>
      <c r="J51" s="21">
        <v>712.94</v>
      </c>
      <c r="K51" s="22"/>
      <c r="S51" s="22"/>
      <c r="Y51" s="6"/>
      <c r="Z51" s="6"/>
      <c r="AA51" s="6"/>
      <c r="AB51" s="6"/>
    </row>
    <row r="52" spans="1:28" ht="18.75">
      <c r="A52" s="68"/>
      <c r="B52" s="69"/>
      <c r="C52" s="69"/>
      <c r="D52" s="69"/>
      <c r="E52" s="67"/>
      <c r="I52" s="22">
        <v>2552</v>
      </c>
      <c r="J52" s="21">
        <v>672.75</v>
      </c>
      <c r="K52" s="22"/>
      <c r="S52" s="22"/>
      <c r="Y52" s="6"/>
      <c r="Z52" s="6"/>
      <c r="AA52" s="6"/>
      <c r="AB52" s="6"/>
    </row>
    <row r="53" spans="1:28" ht="18.75">
      <c r="A53" s="68"/>
      <c r="B53" s="69"/>
      <c r="C53" s="69"/>
      <c r="D53" s="69"/>
      <c r="E53" s="67"/>
      <c r="I53" s="22">
        <v>2553</v>
      </c>
      <c r="J53" s="21">
        <v>1405</v>
      </c>
      <c r="K53" s="22"/>
      <c r="S53" s="22"/>
      <c r="Y53" s="6"/>
      <c r="Z53" s="6"/>
      <c r="AA53" s="6"/>
      <c r="AB53" s="6"/>
    </row>
    <row r="54" spans="1:28" ht="18.75">
      <c r="A54" s="68"/>
      <c r="B54" s="67"/>
      <c r="C54" s="67"/>
      <c r="D54" s="67"/>
      <c r="E54" s="67"/>
      <c r="I54" s="70">
        <v>2554</v>
      </c>
      <c r="J54" s="2">
        <v>1819</v>
      </c>
      <c r="K54" s="22"/>
      <c r="S54" s="22"/>
      <c r="Y54" s="6"/>
      <c r="Z54" s="6"/>
      <c r="AA54" s="6"/>
      <c r="AB54" s="6"/>
    </row>
    <row r="55" spans="1:28" ht="18.75">
      <c r="A55" s="68"/>
      <c r="B55" s="67"/>
      <c r="C55" s="67"/>
      <c r="D55" s="67"/>
      <c r="E55" s="67"/>
      <c r="I55" s="70">
        <v>2555</v>
      </c>
      <c r="J55" s="21">
        <v>836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2556</v>
      </c>
      <c r="J56" s="21">
        <v>773.9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0">
        <v>2557</v>
      </c>
      <c r="J57" s="22">
        <v>784.2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70">
        <v>2558</v>
      </c>
      <c r="J58" s="22">
        <v>240.2</v>
      </c>
      <c r="K58" s="22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2559</v>
      </c>
      <c r="J59" s="22">
        <v>856.25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0">
        <v>2560</v>
      </c>
      <c r="J60" s="22">
        <v>653.5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70">
        <v>2561</v>
      </c>
      <c r="J61" s="21">
        <v>698.95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2562</v>
      </c>
      <c r="J62" s="22">
        <v>209.4</v>
      </c>
      <c r="K62" s="22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2"/>
      <c r="C63" s="72"/>
      <c r="D63" s="72"/>
      <c r="E63" s="72"/>
      <c r="F63" s="72"/>
      <c r="G63" s="7"/>
      <c r="H63" s="7"/>
      <c r="I63" s="70">
        <v>2563</v>
      </c>
      <c r="J63" s="73">
        <v>278.7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4"/>
      <c r="C64" s="74"/>
      <c r="D64" s="74"/>
      <c r="E64" s="74"/>
      <c r="F64" s="74"/>
      <c r="G64" s="50"/>
      <c r="H64" s="50"/>
      <c r="I64" s="22">
        <v>2564</v>
      </c>
      <c r="J64" s="91">
        <v>294.8</v>
      </c>
      <c r="K64" s="75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6">
        <f>IF($A$79&gt;=6,VLOOKUP($F$78,$X$3:$AC$38,$A$79-4),VLOOKUP($A$78,$X$3:$AC$38,$A$79+1))</f>
        <v>0.528231</v>
      </c>
      <c r="C80" s="76"/>
      <c r="D80" s="76"/>
      <c r="E80" s="76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6">
        <f>IF($A$79&gt;=6,VLOOKUP($F$78,$Y$58:$AD$97,$A$79-4),VLOOKUP($A$78,$Y$58:$AD$97,$A$79+1))</f>
        <v>1.08115</v>
      </c>
      <c r="C81" s="76"/>
      <c r="D81" s="76"/>
      <c r="E81" s="76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7">
        <f>B81/V6</f>
        <v>0.0026258014479212926</v>
      </c>
      <c r="C83" s="77"/>
      <c r="D83" s="77"/>
      <c r="E83" s="77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8">
        <f>V4-(B80/B83)</f>
        <v>664.9718669487523</v>
      </c>
      <c r="C84" s="77"/>
      <c r="D84" s="77"/>
      <c r="E84" s="77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2022-06-06T02:26:27Z</dcterms:modified>
  <cp:category/>
  <cp:version/>
  <cp:contentType/>
  <cp:contentStatus/>
</cp:coreProperties>
</file>