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<sst xmlns="http://schemas.openxmlformats.org/spreadsheetml/2006/main" count="50" uniqueCount="25">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</sst>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18028169"/>
        <c:axId val="28035794"/>
      </c:scatterChart>
      <c:valAx>
        <c:axId val="180281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035794"/>
        <c:crossesAt val="100"/>
        <c:crossBetween val="midCat"/>
        <c:dispUnits/>
        <c:majorUnit val="10"/>
      </c:valAx>
      <c:valAx>
        <c:axId val="28035794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02816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155.23958333333334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9096.493595471004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2542</v>
      </c>
      <c r="B6" s="85">
        <v>64.6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95.3755398174553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6">
        <v>60.9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6">
        <v>233.2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6">
        <v>187.8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6">
        <v>233.1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6">
        <v>106.88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6">
        <v>435.2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6">
        <v>241.5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6">
        <v>85.4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6">
        <v>100.45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6">
        <v>118.3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6">
        <v>155.12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6">
        <v>337.8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6">
        <v>137.8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7">
        <v>136.75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7">
        <v>136.15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6">
        <v>38.87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6">
        <v>139.1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6">
        <v>170.96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6">
        <v>173.73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6">
        <v>59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7">
        <v>85.75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7">
        <v>47.74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95">
        <v>239.65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1"/>
      <c r="C37" s="55" t="s">
        <v>2</v>
      </c>
      <c r="D37" s="56">
        <f aca="true" t="shared" si="1" ref="D37:O37">ROUND((((-LN(-LN(1-1/D36)))+$B$83*$B$84)/$B$83),2)</f>
        <v>140.92</v>
      </c>
      <c r="E37" s="55">
        <f t="shared" si="1"/>
        <v>187.99</v>
      </c>
      <c r="F37" s="57">
        <f t="shared" si="1"/>
        <v>218.12</v>
      </c>
      <c r="G37" s="57">
        <f t="shared" si="1"/>
        <v>240.42</v>
      </c>
      <c r="H37" s="57">
        <f t="shared" si="1"/>
        <v>258.16</v>
      </c>
      <c r="I37" s="57">
        <f t="shared" si="1"/>
        <v>306.3</v>
      </c>
      <c r="J37" s="57">
        <f t="shared" si="1"/>
        <v>369.49</v>
      </c>
      <c r="K37" s="57">
        <f t="shared" si="1"/>
        <v>389.53</v>
      </c>
      <c r="L37" s="57">
        <f t="shared" si="1"/>
        <v>451.28</v>
      </c>
      <c r="M37" s="57">
        <f t="shared" si="1"/>
        <v>512.57</v>
      </c>
      <c r="N37" s="57">
        <f t="shared" si="1"/>
        <v>573.64</v>
      </c>
      <c r="O37" s="57">
        <f t="shared" si="1"/>
        <v>654.21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1"/>
      <c r="C41" s="51"/>
      <c r="D41" s="51"/>
      <c r="E41" s="19"/>
      <c r="G41" s="65" t="s">
        <v>20</v>
      </c>
      <c r="I41" s="22">
        <v>2542</v>
      </c>
      <c r="J41" s="21">
        <v>64.6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2543</v>
      </c>
      <c r="J42" s="21">
        <v>60.9</v>
      </c>
      <c r="K42" s="22"/>
      <c r="S42" s="22"/>
      <c r="Y42" s="6"/>
      <c r="Z42" s="6"/>
      <c r="AA42" s="6"/>
      <c r="AB42" s="6"/>
    </row>
    <row r="43" spans="1:28" ht="21.75">
      <c r="A43" s="20"/>
      <c r="B43" s="66"/>
      <c r="C43" s="66"/>
      <c r="D43" s="66"/>
      <c r="E43" s="1"/>
      <c r="I43" s="22">
        <v>2544</v>
      </c>
      <c r="J43" s="21">
        <v>233.2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2545</v>
      </c>
      <c r="J44" s="21">
        <v>187.8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67"/>
      <c r="I45" s="22">
        <v>2546</v>
      </c>
      <c r="J45" s="21">
        <v>233.1</v>
      </c>
      <c r="K45" s="22"/>
      <c r="S45" s="22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2">
        <v>2547</v>
      </c>
      <c r="J46" s="21">
        <v>106.88</v>
      </c>
      <c r="K46" s="22"/>
      <c r="S46" s="22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2">
        <v>2548</v>
      </c>
      <c r="J47" s="21">
        <v>435.2</v>
      </c>
      <c r="K47" s="22"/>
      <c r="S47" s="22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2">
        <v>2549</v>
      </c>
      <c r="J48" s="21">
        <v>241.5</v>
      </c>
      <c r="K48" s="22"/>
      <c r="S48" s="22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2">
        <v>2550</v>
      </c>
      <c r="J49" s="21">
        <v>85.4</v>
      </c>
      <c r="K49" s="22"/>
      <c r="S49" s="22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2">
        <v>2551</v>
      </c>
      <c r="J50" s="21">
        <v>100.45</v>
      </c>
      <c r="K50" s="22"/>
      <c r="S50" s="22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2">
        <v>2552</v>
      </c>
      <c r="J51" s="21">
        <v>118.3</v>
      </c>
      <c r="K51" s="22"/>
      <c r="S51" s="22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2">
        <v>2553</v>
      </c>
      <c r="J52" s="21">
        <v>155.12</v>
      </c>
      <c r="K52" s="22"/>
      <c r="S52" s="22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2">
        <v>2554</v>
      </c>
      <c r="J53" s="21">
        <v>337.8</v>
      </c>
      <c r="K53" s="22"/>
      <c r="S53" s="22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70">
        <v>2555</v>
      </c>
      <c r="J54" s="2">
        <v>137.8</v>
      </c>
      <c r="K54" s="22"/>
      <c r="S54" s="22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2">
        <v>2556</v>
      </c>
      <c r="J55" s="21">
        <v>136.75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136.15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0">
        <v>2558</v>
      </c>
      <c r="J57" s="21">
        <v>38.87</v>
      </c>
      <c r="K57" s="22"/>
      <c r="L57" s="84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1">
        <v>139.1</v>
      </c>
      <c r="K58" s="22"/>
      <c r="L58" s="84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1">
        <v>170.96</v>
      </c>
      <c r="K59" s="22"/>
      <c r="L59" s="84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0">
        <v>2561</v>
      </c>
      <c r="J60" s="21">
        <v>173.73</v>
      </c>
      <c r="K60" s="22"/>
      <c r="L60" s="84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1">
        <v>59</v>
      </c>
      <c r="K61" s="22"/>
      <c r="L61" s="84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0">
        <v>2563</v>
      </c>
      <c r="J62" s="21">
        <v>85.75</v>
      </c>
      <c r="K62" s="22"/>
      <c r="L62" s="84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0">
        <v>2564</v>
      </c>
      <c r="J63" s="73">
        <v>47.74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0"/>
      <c r="H64" s="50"/>
      <c r="I64" s="22">
        <v>2565</v>
      </c>
      <c r="J64" s="94">
        <v>239.65</v>
      </c>
      <c r="K64" s="75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6">
        <f>IF($A$79&gt;=6,VLOOKUP($F$78,$X$3:$AC$38,$A$79-4),VLOOKUP($A$78,$X$3:$AC$38,$A$79+1))</f>
        <v>0.52959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6">
        <f>IF($A$79&gt;=6,VLOOKUP($F$78,$Y$58:$AD$97,$A$79-4),VLOOKUP($A$78,$Y$58:$AD$97,$A$79+1))</f>
        <v>1.086464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7">
        <f>B81/V6</f>
        <v>0.01139143224855603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8">
        <f>V4-(B80/B83)</f>
        <v>108.74938013108627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2023-06-07T07:15:14Z</dcterms:modified>
  <cp:category/>
  <cp:version/>
  <cp:contentType/>
  <cp:contentStatus/>
</cp:coreProperties>
</file>