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F8A385AF-3C5B-4FE2-A7C2-68253AD2F12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  <c r="J60" i="1"/>
  <c r="J57" i="1"/>
  <c r="I60" i="1"/>
  <c r="H40" i="1"/>
  <c r="N37" i="1"/>
  <c r="H17" i="1"/>
  <c r="N13" i="1"/>
  <c r="N10" i="1"/>
  <c r="G60" i="1" l="1"/>
  <c r="K59" i="1"/>
  <c r="K58" i="1"/>
  <c r="K56" i="1"/>
  <c r="K55" i="1"/>
  <c r="K54" i="1"/>
  <c r="J53" i="1"/>
  <c r="J41" i="1"/>
  <c r="J40" i="1"/>
  <c r="J39" i="1"/>
  <c r="K38" i="1"/>
  <c r="J37" i="1"/>
  <c r="J36" i="1"/>
  <c r="K35" i="1"/>
  <c r="J34" i="1"/>
  <c r="J33" i="1"/>
  <c r="J32" i="1"/>
  <c r="J31" i="1"/>
  <c r="M16" i="1"/>
  <c r="M15" i="1"/>
  <c r="M14" i="1"/>
  <c r="M13" i="1"/>
  <c r="M12" i="1"/>
  <c r="M11" i="1"/>
  <c r="K25" i="1"/>
  <c r="K24" i="1"/>
  <c r="K23" i="1"/>
  <c r="K22" i="1"/>
  <c r="K21" i="1"/>
  <c r="K20" i="1"/>
  <c r="K19" i="1"/>
  <c r="K18" i="1"/>
  <c r="M18" i="1" s="1"/>
  <c r="M19" i="1" s="1"/>
  <c r="M20" i="1" s="1"/>
  <c r="M21" i="1" s="1"/>
  <c r="M22" i="1" s="1"/>
  <c r="M23" i="1" s="1"/>
  <c r="M24" i="1" s="1"/>
  <c r="K17" i="1"/>
  <c r="J16" i="1"/>
  <c r="J15" i="1"/>
  <c r="J14" i="1"/>
  <c r="J13" i="1"/>
  <c r="K12" i="1"/>
  <c r="K11" i="1"/>
  <c r="M25" i="1" l="1"/>
  <c r="J33" i="2"/>
  <c r="J34" i="2"/>
  <c r="M27" i="1" l="1"/>
  <c r="M28" i="1"/>
  <c r="M30" i="1"/>
  <c r="M26" i="1"/>
  <c r="M29" i="1"/>
  <c r="M31" i="1"/>
  <c r="M32" i="1" s="1"/>
  <c r="M33" i="1" s="1"/>
  <c r="M34" i="1" s="1"/>
  <c r="M35" i="1" s="1"/>
  <c r="M36" i="1" s="1"/>
  <c r="M37" i="1" s="1"/>
  <c r="M38" i="1" s="1"/>
  <c r="M39" i="1" s="1"/>
  <c r="M41" i="1" s="1"/>
  <c r="M53" i="1" s="1"/>
  <c r="M54" i="1" s="1"/>
  <c r="M55" i="1" s="1"/>
  <c r="M56" i="1" s="1"/>
  <c r="M57" i="1" s="1"/>
  <c r="M58" i="1" s="1"/>
  <c r="M59" i="1" s="1"/>
  <c r="J35" i="2"/>
  <c r="J11" i="2"/>
  <c r="Q52" i="3"/>
  <c r="O2" i="3"/>
  <c r="D5" i="2"/>
  <c r="C121" i="1"/>
  <c r="C120" i="1"/>
</calcChain>
</file>

<file path=xl/sharedStrings.xml><?xml version="1.0" encoding="utf-8"?>
<sst xmlns="http://schemas.openxmlformats.org/spreadsheetml/2006/main" count="195" uniqueCount="100">
  <si>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</si>
  <si>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</si>
  <si>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</si>
  <si>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</si>
  <si>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</si>
  <si>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</si>
  <si>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</si>
  <si>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</si>
  <si>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</si>
  <si>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</si>
  <si>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</si>
  <si>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</si>
  <si>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</si>
  <si>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</si>
  <si>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</si>
  <si>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</si>
  <si>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</si>
  <si>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</si>
  <si>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</si>
  <si>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</si>
  <si>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</si>
  <si>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</si>
  <si>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</si>
  <si>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</si>
  <si>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</si>
  <si>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</si>
  <si>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</si>
  <si>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</si>
  <si>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</si>
  <si>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</si>
  <si>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</si>
  <si>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</si>
  <si>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</si>
  <si>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</si>
  <si>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</si>
  <si>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</si>
  <si>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</si>
  <si>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</si>
  <si>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</si>
  <si>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</si>
  <si>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</si>
  <si>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</si>
  <si>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</si>
  <si>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</si>
  <si>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</si>
  <si>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</si>
  <si>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</si>
  <si>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</si>
  <si>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</si>
  <si>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</si>
  <si>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</si>
  <si>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</si>
  <si>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</si>
  <si>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</si>
  <si>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</si>
  <si>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</si>
  <si>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</si>
  <si>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</si>
  <si>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</si>
  <si>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</si>
  <si>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</si>
  <si>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</si>
  <si>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</si>
  <si>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</si>
  <si>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</si>
  <si>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</si>
  <si>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</si>
  <si>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</si>
  <si>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</si>
  <si>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</si>
  <si>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</si>
  <si>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</si>
  <si>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</si>
  <si>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</si>
  <si>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</si>
  <si>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</si>
  <si>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</si>
  <si>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</si>
  <si>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</si>
  <si>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</si>
  <si>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</si>
  <si>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ลำพูน</t>
  </si>
  <si>
    <t>TP3</t>
  </si>
  <si>
    <t>เชียงใหม่</t>
  </si>
  <si>
    <t>คอบน(R2)</t>
  </si>
  <si>
    <t>P.77</t>
  </si>
  <si>
    <t>TP4</t>
  </si>
  <si>
    <t>น้ำแม่ทา</t>
  </si>
  <si>
    <t>แม่ทา</t>
  </si>
  <si>
    <t>ทาสบเส้า</t>
  </si>
  <si>
    <t>78(R.2)</t>
  </si>
  <si>
    <t xml:space="preserve">( แผ่นที่  2  )   </t>
  </si>
  <si>
    <t xml:space="preserve">  ผิวน้ำ</t>
  </si>
  <si>
    <t>0(คอล่าง)</t>
  </si>
  <si>
    <t>78(คอล่าง)</t>
  </si>
  <si>
    <t>TP5</t>
  </si>
  <si>
    <t>TP6</t>
  </si>
  <si>
    <t>TP7</t>
  </si>
  <si>
    <t>12.50-13.32</t>
  </si>
  <si>
    <t>พ.ศ.     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</si>
</sst>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187" fontId="25" fillId="0" borderId="0" xfId="1" applyNumberFormat="1" applyFont="1" applyFill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187" fontId="8" fillId="0" borderId="8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vertical="center"/>
    </xf>
    <xf numFmtId="2" fontId="2" fillId="0" borderId="45" xfId="1" applyNumberFormat="1" applyFont="1" applyFill="1" applyBorder="1" applyAlignment="1">
      <alignment horizontal="center" vertical="center"/>
    </xf>
    <xf numFmtId="188" fontId="25" fillId="0" borderId="49" xfId="1" applyNumberFormat="1" applyFont="1" applyFill="1" applyBorder="1"/>
    <xf numFmtId="0" fontId="2" fillId="0" borderId="4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7" fillId="0" borderId="8" xfId="1" applyFont="1" applyFill="1" applyBorder="1" applyAlignment="1">
      <alignment horizontal="center"/>
    </xf>
    <xf numFmtId="187" fontId="27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187" fontId="27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12" fillId="0" borderId="0" xfId="1" applyNumberFormat="1" applyFont="1" applyFill="1"/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A42EE5E6-D4E1-47C2-9569-4F3E9A31C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opLeftCell="A11" zoomScaleNormal="100" workbookViewId="0">
      <selection activeCell="G60" sqref="G60"/>
    </sheetView>
  </sheetViews>
  <sheetFormatPr defaultRowHeight="15" x14ac:dyDescent="0.35"/>
  <cols>
    <col min="1" max="1" width="10.75" style="2" customWidth="1"/>
    <col min="2" max="9" width="5.875" style="2" customWidth="1"/>
    <col min="10" max="10" width="6.25" style="2" customWidth="1"/>
    <col min="11" max="11" width="6.625" style="2" customWidth="1"/>
    <col min="12" max="12" width="4.75" style="2" customWidth="1"/>
    <col min="13" max="13" width="10.2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5"/>
      <c r="G3" s="175"/>
      <c r="H3" s="175"/>
    </row>
    <row r="4" spans="1:16" ht="26.25" customHeight="1" x14ac:dyDescent="0.7">
      <c r="A4" s="176" t="s">
        <v>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6" ht="24" customHeight="1" x14ac:dyDescent="0.55000000000000004">
      <c r="A5" s="4" t="s">
        <v>4</v>
      </c>
      <c r="B5" s="177" t="s">
        <v>87</v>
      </c>
      <c r="C5" s="177"/>
      <c r="D5" s="5" t="s">
        <v>5</v>
      </c>
      <c r="E5" s="177" t="s">
        <v>85</v>
      </c>
      <c r="F5" s="177"/>
      <c r="G5" s="5" t="s">
        <v>6</v>
      </c>
      <c r="H5" s="177" t="s">
        <v>88</v>
      </c>
      <c r="I5" s="177"/>
      <c r="J5" s="5" t="s">
        <v>7</v>
      </c>
      <c r="K5" s="177" t="s">
        <v>83</v>
      </c>
      <c r="L5" s="177"/>
      <c r="M5" s="4" t="s">
        <v>8</v>
      </c>
    </row>
    <row r="6" spans="1:16" ht="27" customHeight="1" x14ac:dyDescent="0.55000000000000004">
      <c r="A6" s="6" t="s">
        <v>9</v>
      </c>
      <c r="B6" s="170" t="s">
        <v>79</v>
      </c>
      <c r="C6" s="171"/>
      <c r="D6" s="171"/>
      <c r="E6" s="171"/>
      <c r="F6" s="171"/>
      <c r="G6" s="5" t="s">
        <v>10</v>
      </c>
      <c r="H6" s="172" t="s">
        <v>64</v>
      </c>
      <c r="I6" s="172"/>
      <c r="J6" s="172"/>
      <c r="K6" s="172"/>
      <c r="L6" s="172"/>
      <c r="M6" s="172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3" t="s">
        <v>11</v>
      </c>
      <c r="B8" s="178" t="s">
        <v>12</v>
      </c>
      <c r="C8" s="178"/>
      <c r="D8" s="179" t="s">
        <v>13</v>
      </c>
      <c r="E8" s="180"/>
      <c r="F8" s="9" t="s">
        <v>14</v>
      </c>
      <c r="G8" s="178" t="s">
        <v>15</v>
      </c>
      <c r="H8" s="178"/>
      <c r="I8" s="178"/>
      <c r="J8" s="178" t="s">
        <v>16</v>
      </c>
      <c r="K8" s="178"/>
      <c r="L8" s="173" t="s">
        <v>17</v>
      </c>
      <c r="M8" s="173"/>
      <c r="N8" s="10"/>
    </row>
    <row r="9" spans="1:16" ht="21.75" x14ac:dyDescent="0.5">
      <c r="A9" s="17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4"/>
      <c r="M9" s="174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0.47</v>
      </c>
      <c r="H10" s="14"/>
      <c r="I10" s="14"/>
      <c r="J10" s="14"/>
      <c r="K10" s="14"/>
      <c r="L10" s="14"/>
      <c r="M10" s="15">
        <v>370.38099999999997</v>
      </c>
      <c r="N10" s="199">
        <f>M10+G10</f>
        <v>370.851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0.749</v>
      </c>
      <c r="I11" s="17"/>
      <c r="J11" s="17"/>
      <c r="K11" s="17">
        <f>G10-H11</f>
        <v>-0.27900000000000003</v>
      </c>
      <c r="L11" s="17"/>
      <c r="M11" s="17">
        <f>M10:N10+K11</f>
        <v>370.10199999999998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2.2389999999999999</v>
      </c>
      <c r="I12" s="17"/>
      <c r="J12" s="17"/>
      <c r="K12" s="17">
        <f>H11-H12</f>
        <v>-1.4899999999999998</v>
      </c>
      <c r="L12" s="17"/>
      <c r="M12" s="17">
        <f>M11:N11+K12</f>
        <v>368.61199999999997</v>
      </c>
    </row>
    <row r="13" spans="1:16" ht="17.100000000000001" customHeight="1" x14ac:dyDescent="0.5">
      <c r="A13" s="19" t="s">
        <v>71</v>
      </c>
      <c r="B13" s="16"/>
      <c r="C13" s="16"/>
      <c r="D13" s="16"/>
      <c r="E13" s="16"/>
      <c r="F13" s="16"/>
      <c r="G13" s="17">
        <v>1.6819999999999999</v>
      </c>
      <c r="H13" s="17"/>
      <c r="I13" s="17">
        <v>1.3009999999999999</v>
      </c>
      <c r="J13" s="17">
        <f>H12-I13</f>
        <v>0.93799999999999994</v>
      </c>
      <c r="K13" s="17"/>
      <c r="L13" s="17"/>
      <c r="M13" s="17">
        <f>M12:N12+J13</f>
        <v>369.54999999999995</v>
      </c>
      <c r="N13" s="199">
        <f>M13+G13</f>
        <v>371.23199999999997</v>
      </c>
      <c r="P13" s="19"/>
    </row>
    <row r="14" spans="1:16" ht="17.100000000000001" customHeight="1" x14ac:dyDescent="0.5">
      <c r="A14" s="16"/>
      <c r="B14" s="16">
        <v>-30</v>
      </c>
      <c r="C14" s="16"/>
      <c r="D14" s="16"/>
      <c r="E14" s="16"/>
      <c r="F14" s="16"/>
      <c r="G14" s="17"/>
      <c r="H14" s="17">
        <v>1.4710000000000001</v>
      </c>
      <c r="I14" s="17"/>
      <c r="J14" s="17">
        <f>G13-H14</f>
        <v>0.21099999999999985</v>
      </c>
      <c r="K14" s="17"/>
      <c r="L14" s="17"/>
      <c r="M14" s="17">
        <f>M13:N13+J14</f>
        <v>369.76099999999997</v>
      </c>
      <c r="P14" s="19"/>
    </row>
    <row r="15" spans="1:16" ht="17.100000000000001" customHeight="1" x14ac:dyDescent="0.35">
      <c r="A15" s="16"/>
      <c r="B15" s="16">
        <v>-20</v>
      </c>
      <c r="C15" s="16"/>
      <c r="D15" s="16"/>
      <c r="E15" s="16"/>
      <c r="F15" s="16"/>
      <c r="G15" s="17"/>
      <c r="H15" s="17">
        <v>1.071</v>
      </c>
      <c r="I15" s="17"/>
      <c r="J15" s="17">
        <f>H14-H15</f>
        <v>0.40000000000000013</v>
      </c>
      <c r="K15" s="17"/>
      <c r="L15" s="17"/>
      <c r="M15" s="17">
        <f>M14:N14+J15</f>
        <v>370.16099999999994</v>
      </c>
    </row>
    <row r="16" spans="1:16" ht="17.100000000000001" customHeight="1" x14ac:dyDescent="0.5">
      <c r="A16" s="162"/>
      <c r="B16" s="16">
        <v>-10</v>
      </c>
      <c r="C16" s="16"/>
      <c r="D16" s="20"/>
      <c r="E16" s="20"/>
      <c r="F16" s="20"/>
      <c r="G16" s="17"/>
      <c r="H16" s="17">
        <v>0.45900000000000002</v>
      </c>
      <c r="I16" s="17"/>
      <c r="J16" s="17">
        <f>H15-H16</f>
        <v>0.61199999999999988</v>
      </c>
      <c r="K16" s="17"/>
      <c r="L16" s="17"/>
      <c r="M16" s="17">
        <f>M15:N15+J16</f>
        <v>370.77299999999997</v>
      </c>
    </row>
    <row r="17" spans="1:13" ht="17.100000000000001" customHeight="1" x14ac:dyDescent="0.5">
      <c r="A17" s="162" t="s">
        <v>69</v>
      </c>
      <c r="B17" s="16"/>
      <c r="C17" s="16">
        <v>0</v>
      </c>
      <c r="D17" s="20"/>
      <c r="E17" s="20"/>
      <c r="F17" s="20"/>
      <c r="G17" s="17"/>
      <c r="H17" s="17">
        <f>N13-M17</f>
        <v>1.1269999999999527</v>
      </c>
      <c r="I17" s="17"/>
      <c r="J17" s="17"/>
      <c r="K17" s="17">
        <f>H16-H17</f>
        <v>-0.66799999999995263</v>
      </c>
      <c r="L17" s="17"/>
      <c r="M17" s="163">
        <v>370.10500000000002</v>
      </c>
    </row>
    <row r="18" spans="1:13" ht="17.100000000000001" customHeight="1" x14ac:dyDescent="0.5">
      <c r="A18" s="19" t="s">
        <v>70</v>
      </c>
      <c r="B18" s="16"/>
      <c r="C18" s="16">
        <v>0</v>
      </c>
      <c r="D18" s="20"/>
      <c r="E18" s="20"/>
      <c r="F18" s="20"/>
      <c r="G18" s="17"/>
      <c r="H18" s="17">
        <v>2.2389999999999999</v>
      </c>
      <c r="I18" s="17"/>
      <c r="J18" s="17"/>
      <c r="K18" s="17">
        <f>H17-H18</f>
        <v>-1.1120000000000472</v>
      </c>
      <c r="L18" s="17"/>
      <c r="M18" s="17">
        <f t="shared" ref="M17:M25" si="0">M17:N17+K18</f>
        <v>368.99299999999999</v>
      </c>
    </row>
    <row r="19" spans="1:13" ht="17.100000000000001" customHeight="1" x14ac:dyDescent="0.5">
      <c r="A19" s="19" t="s">
        <v>72</v>
      </c>
      <c r="B19" s="16"/>
      <c r="C19" s="16"/>
      <c r="D19" s="20"/>
      <c r="E19" s="20"/>
      <c r="F19" s="20"/>
      <c r="G19" s="17">
        <v>0.16</v>
      </c>
      <c r="H19" s="17"/>
      <c r="I19" s="17">
        <v>2.3130000000000002</v>
      </c>
      <c r="J19" s="17"/>
      <c r="K19" s="17">
        <f>H18-I19</f>
        <v>-7.4000000000000288E-2</v>
      </c>
      <c r="L19" s="17"/>
      <c r="M19" s="17">
        <f t="shared" si="0"/>
        <v>368.91899999999998</v>
      </c>
    </row>
    <row r="20" spans="1:13" ht="17.100000000000001" customHeight="1" x14ac:dyDescent="0.5">
      <c r="A20" s="19"/>
      <c r="B20" s="16"/>
      <c r="C20" s="16">
        <v>5</v>
      </c>
      <c r="D20" s="20"/>
      <c r="E20" s="20"/>
      <c r="F20" s="20"/>
      <c r="G20" s="17"/>
      <c r="H20" s="17">
        <v>0.69699999999999995</v>
      </c>
      <c r="I20" s="17"/>
      <c r="J20" s="17"/>
      <c r="K20" s="17">
        <f>G19-H20</f>
        <v>-0.53699999999999992</v>
      </c>
      <c r="L20" s="17"/>
      <c r="M20" s="17">
        <f t="shared" si="0"/>
        <v>368.38200000000001</v>
      </c>
    </row>
    <row r="21" spans="1:13" ht="17.100000000000001" customHeight="1" x14ac:dyDescent="0.35">
      <c r="A21" s="16"/>
      <c r="B21" s="16"/>
      <c r="C21" s="16">
        <v>10</v>
      </c>
      <c r="D21" s="20"/>
      <c r="E21" s="20"/>
      <c r="F21" s="20"/>
      <c r="G21" s="17"/>
      <c r="H21" s="17">
        <v>0.93200000000000005</v>
      </c>
      <c r="I21" s="17"/>
      <c r="J21" s="17"/>
      <c r="K21" s="17">
        <f>H20-H21</f>
        <v>-0.2350000000000001</v>
      </c>
      <c r="L21" s="17"/>
      <c r="M21" s="17">
        <f t="shared" si="0"/>
        <v>368.14699999999999</v>
      </c>
    </row>
    <row r="22" spans="1:13" ht="17.100000000000001" customHeight="1" x14ac:dyDescent="0.35">
      <c r="A22" s="121"/>
      <c r="B22" s="16"/>
      <c r="C22" s="16">
        <v>15</v>
      </c>
      <c r="D22" s="20"/>
      <c r="E22" s="20"/>
      <c r="F22" s="20"/>
      <c r="G22" s="17"/>
      <c r="H22" s="17">
        <v>1.3109999999999999</v>
      </c>
      <c r="I22" s="17"/>
      <c r="J22" s="17"/>
      <c r="K22" s="17">
        <f>H21-H22</f>
        <v>-0.37899999999999989</v>
      </c>
      <c r="L22" s="17"/>
      <c r="M22" s="148">
        <f t="shared" si="0"/>
        <v>367.76799999999997</v>
      </c>
    </row>
    <row r="23" spans="1:13" ht="17.100000000000001" customHeight="1" x14ac:dyDescent="0.5">
      <c r="A23" s="19"/>
      <c r="B23" s="16"/>
      <c r="C23" s="16">
        <v>20</v>
      </c>
      <c r="D23" s="20"/>
      <c r="E23" s="20"/>
      <c r="F23" s="21"/>
      <c r="G23" s="17"/>
      <c r="H23" s="17">
        <v>1.762</v>
      </c>
      <c r="I23" s="17"/>
      <c r="J23" s="17"/>
      <c r="K23" s="17">
        <f>H22-H23</f>
        <v>-0.45100000000000007</v>
      </c>
      <c r="L23" s="17"/>
      <c r="M23" s="17">
        <f t="shared" si="0"/>
        <v>367.31699999999995</v>
      </c>
    </row>
    <row r="24" spans="1:13" ht="17.100000000000001" customHeight="1" x14ac:dyDescent="0.5">
      <c r="A24" s="146"/>
      <c r="B24" s="16"/>
      <c r="C24" s="16">
        <v>25</v>
      </c>
      <c r="D24" s="20"/>
      <c r="E24" s="20"/>
      <c r="F24" s="21"/>
      <c r="G24" s="17"/>
      <c r="H24" s="17">
        <v>1.8680000000000001</v>
      </c>
      <c r="I24" s="17"/>
      <c r="J24" s="17"/>
      <c r="K24" s="17">
        <f>H23-H24</f>
        <v>-0.10600000000000009</v>
      </c>
      <c r="L24" s="17"/>
      <c r="M24" s="17">
        <f t="shared" si="0"/>
        <v>367.21099999999996</v>
      </c>
    </row>
    <row r="25" spans="1:13" ht="17.100000000000001" customHeight="1" x14ac:dyDescent="0.5">
      <c r="A25" s="146" t="s">
        <v>61</v>
      </c>
      <c r="B25" s="16"/>
      <c r="C25" s="16"/>
      <c r="D25" s="20"/>
      <c r="E25" s="20"/>
      <c r="F25" s="21"/>
      <c r="G25" s="17"/>
      <c r="H25" s="17">
        <v>2.9910000000000001</v>
      </c>
      <c r="I25" s="17"/>
      <c r="J25" s="17"/>
      <c r="K25" s="17">
        <f>H24-H25</f>
        <v>-1.123</v>
      </c>
      <c r="L25" s="17"/>
      <c r="M25" s="141">
        <f t="shared" si="0"/>
        <v>366.08799999999997</v>
      </c>
    </row>
    <row r="26" spans="1:13" ht="17.100000000000001" customHeight="1" x14ac:dyDescent="0.35">
      <c r="A26" s="16"/>
      <c r="B26" s="16"/>
      <c r="C26" s="16">
        <v>30</v>
      </c>
      <c r="D26" s="20"/>
      <c r="E26" s="20"/>
      <c r="F26" s="21">
        <v>0.65</v>
      </c>
      <c r="G26" s="17"/>
      <c r="H26" s="17"/>
      <c r="I26" s="17"/>
      <c r="J26" s="17"/>
      <c r="K26" s="17"/>
      <c r="L26" s="17"/>
      <c r="M26" s="17">
        <f>M25:N25-F26</f>
        <v>365.43799999999999</v>
      </c>
    </row>
    <row r="27" spans="1:13" ht="17.100000000000001" customHeight="1" x14ac:dyDescent="0.35">
      <c r="A27" s="121"/>
      <c r="B27" s="16"/>
      <c r="C27" s="16">
        <v>35</v>
      </c>
      <c r="D27" s="20"/>
      <c r="E27" s="20"/>
      <c r="F27" s="21">
        <v>0.33</v>
      </c>
      <c r="G27" s="17"/>
      <c r="H27" s="17"/>
      <c r="I27" s="17"/>
      <c r="J27" s="17"/>
      <c r="K27" s="17"/>
      <c r="L27" s="17"/>
      <c r="M27" s="17">
        <f>M25-F27</f>
        <v>365.75799999999998</v>
      </c>
    </row>
    <row r="28" spans="1:13" ht="17.100000000000001" customHeight="1" x14ac:dyDescent="0.35">
      <c r="A28" s="16"/>
      <c r="B28" s="16"/>
      <c r="C28" s="16">
        <v>40</v>
      </c>
      <c r="D28" s="20"/>
      <c r="E28" s="20"/>
      <c r="F28" s="21">
        <v>0.13</v>
      </c>
      <c r="G28" s="17"/>
      <c r="H28" s="17"/>
      <c r="I28" s="17"/>
      <c r="J28" s="17"/>
      <c r="K28" s="17"/>
      <c r="L28" s="17"/>
      <c r="M28" s="17">
        <f>M25-F28</f>
        <v>365.95799999999997</v>
      </c>
    </row>
    <row r="29" spans="1:13" ht="17.100000000000001" customHeight="1" x14ac:dyDescent="0.35">
      <c r="A29" s="16"/>
      <c r="B29" s="16"/>
      <c r="C29" s="16">
        <v>45</v>
      </c>
      <c r="D29" s="20"/>
      <c r="E29" s="20"/>
      <c r="F29" s="21">
        <v>0.5</v>
      </c>
      <c r="G29" s="17"/>
      <c r="H29" s="17"/>
      <c r="I29" s="17"/>
      <c r="J29" s="17"/>
      <c r="K29" s="17"/>
      <c r="L29" s="17"/>
      <c r="M29" s="17">
        <f>M25-F29</f>
        <v>365.58799999999997</v>
      </c>
    </row>
    <row r="30" spans="1:13" ht="17.100000000000001" customHeight="1" x14ac:dyDescent="0.35">
      <c r="A30" s="22"/>
      <c r="B30" s="16"/>
      <c r="C30" s="16">
        <v>50</v>
      </c>
      <c r="D30" s="20"/>
      <c r="E30" s="20"/>
      <c r="F30" s="21">
        <v>7.0000000000000007E-2</v>
      </c>
      <c r="G30" s="17"/>
      <c r="H30" s="17"/>
      <c r="I30" s="17"/>
      <c r="J30" s="17"/>
      <c r="K30" s="17"/>
      <c r="L30" s="17"/>
      <c r="M30" s="17">
        <f>M25-F30</f>
        <v>366.01799999999997</v>
      </c>
    </row>
    <row r="31" spans="1:13" ht="17.100000000000001" customHeight="1" x14ac:dyDescent="0.35">
      <c r="A31" s="16"/>
      <c r="B31" s="16"/>
      <c r="C31" s="16">
        <v>55</v>
      </c>
      <c r="D31" s="20"/>
      <c r="E31" s="20"/>
      <c r="F31" s="21"/>
      <c r="G31" s="17"/>
      <c r="H31" s="17">
        <v>2.6059999999999999</v>
      </c>
      <c r="I31" s="17"/>
      <c r="J31" s="17">
        <f>H25-H31</f>
        <v>0.38500000000000023</v>
      </c>
      <c r="K31" s="17"/>
      <c r="L31" s="17"/>
      <c r="M31" s="17">
        <f>M25+J31</f>
        <v>366.47299999999996</v>
      </c>
    </row>
    <row r="32" spans="1:13" ht="17.100000000000001" customHeight="1" x14ac:dyDescent="0.5">
      <c r="A32" s="19"/>
      <c r="B32" s="16"/>
      <c r="C32" s="16">
        <v>60</v>
      </c>
      <c r="D32" s="20"/>
      <c r="E32" s="20"/>
      <c r="F32" s="21"/>
      <c r="G32" s="17"/>
      <c r="H32" s="17">
        <v>1.95</v>
      </c>
      <c r="I32" s="17"/>
      <c r="J32" s="17">
        <f>H31-H32</f>
        <v>0.65599999999999992</v>
      </c>
      <c r="K32" s="17"/>
      <c r="L32" s="17"/>
      <c r="M32" s="17">
        <f>M31:N31+J32</f>
        <v>367.12899999999996</v>
      </c>
    </row>
    <row r="33" spans="1:15" ht="17.100000000000001" customHeight="1" x14ac:dyDescent="0.5">
      <c r="A33" s="19"/>
      <c r="B33" s="16"/>
      <c r="C33" s="16">
        <v>65</v>
      </c>
      <c r="D33" s="20"/>
      <c r="E33" s="20"/>
      <c r="F33" s="21"/>
      <c r="G33" s="17"/>
      <c r="H33" s="17">
        <v>1.915</v>
      </c>
      <c r="I33" s="17"/>
      <c r="J33" s="17">
        <f>H32-H33</f>
        <v>3.499999999999992E-2</v>
      </c>
      <c r="K33" s="17"/>
      <c r="L33" s="17"/>
      <c r="M33" s="17">
        <f>M32:N32+J33</f>
        <v>367.16399999999999</v>
      </c>
    </row>
    <row r="34" spans="1:15" ht="17.100000000000001" customHeight="1" x14ac:dyDescent="0.5">
      <c r="A34" s="19"/>
      <c r="B34" s="16"/>
      <c r="C34" s="16">
        <v>70</v>
      </c>
      <c r="D34" s="20"/>
      <c r="E34" s="20"/>
      <c r="F34" s="21"/>
      <c r="G34" s="17"/>
      <c r="H34" s="17">
        <v>0.88700000000000001</v>
      </c>
      <c r="I34" s="17"/>
      <c r="J34" s="17">
        <f>H33-H34</f>
        <v>1.028</v>
      </c>
      <c r="K34" s="147"/>
      <c r="L34" s="17"/>
      <c r="M34" s="17">
        <f>M33:N33+J34</f>
        <v>368.19200000000001</v>
      </c>
    </row>
    <row r="35" spans="1:15" ht="17.100000000000001" customHeight="1" x14ac:dyDescent="0.5">
      <c r="A35" s="19" t="s">
        <v>82</v>
      </c>
      <c r="B35" s="16"/>
      <c r="C35" s="16"/>
      <c r="D35" s="20"/>
      <c r="E35" s="20"/>
      <c r="F35" s="21"/>
      <c r="G35" s="17">
        <v>3.0179999999999998</v>
      </c>
      <c r="H35" s="17"/>
      <c r="I35" s="17">
        <v>1.0069999999999999</v>
      </c>
      <c r="J35" s="17"/>
      <c r="K35" s="17">
        <f>H34-I35</f>
        <v>-0.11999999999999988</v>
      </c>
      <c r="L35" s="17"/>
      <c r="M35" s="17">
        <f>M34:N34+K35</f>
        <v>368.072</v>
      </c>
    </row>
    <row r="36" spans="1:15" ht="17.100000000000001" customHeight="1" x14ac:dyDescent="0.5">
      <c r="A36" s="19" t="s">
        <v>86</v>
      </c>
      <c r="B36" s="16"/>
      <c r="C36" s="16"/>
      <c r="D36" s="20"/>
      <c r="E36" s="20"/>
      <c r="F36" s="21"/>
      <c r="G36" s="17">
        <v>2.0179999999999998</v>
      </c>
      <c r="H36" s="17"/>
      <c r="I36" s="17">
        <v>0.69499999999999995</v>
      </c>
      <c r="J36" s="17">
        <f>G35-I36</f>
        <v>2.323</v>
      </c>
      <c r="K36" s="17"/>
      <c r="L36" s="17"/>
      <c r="M36" s="17">
        <f>M35:N35+J36</f>
        <v>370.39499999999998</v>
      </c>
    </row>
    <row r="37" spans="1:15" ht="17.100000000000001" customHeight="1" x14ac:dyDescent="0.5">
      <c r="A37" s="19" t="s">
        <v>95</v>
      </c>
      <c r="B37" s="16"/>
      <c r="C37" s="16"/>
      <c r="D37" s="20"/>
      <c r="E37" s="20"/>
      <c r="F37" s="21"/>
      <c r="G37" s="17">
        <v>3.5880000000000001</v>
      </c>
      <c r="H37" s="17"/>
      <c r="I37" s="17">
        <v>0.51700000000000002</v>
      </c>
      <c r="J37" s="17">
        <f>G36-I37</f>
        <v>1.5009999999999999</v>
      </c>
      <c r="K37" s="17"/>
      <c r="L37" s="17"/>
      <c r="M37" s="17">
        <f>M36:N36+J37</f>
        <v>371.89599999999996</v>
      </c>
      <c r="N37" s="199">
        <f>M37+G37</f>
        <v>375.48399999999998</v>
      </c>
    </row>
    <row r="38" spans="1:15" ht="17.100000000000001" customHeight="1" x14ac:dyDescent="0.5">
      <c r="A38" s="162"/>
      <c r="B38" s="16"/>
      <c r="C38" s="16">
        <v>75</v>
      </c>
      <c r="D38" s="20"/>
      <c r="E38" s="20"/>
      <c r="F38" s="21"/>
      <c r="G38" s="17"/>
      <c r="H38" s="17">
        <v>3.7709999999999999</v>
      </c>
      <c r="I38" s="17"/>
      <c r="J38" s="17"/>
      <c r="K38" s="17">
        <f>G37-H38</f>
        <v>-0.18299999999999983</v>
      </c>
      <c r="L38" s="17"/>
      <c r="M38" s="17">
        <f>M37:N37+K38</f>
        <v>371.71299999999997</v>
      </c>
    </row>
    <row r="39" spans="1:15" ht="17.100000000000001" customHeight="1" x14ac:dyDescent="0.5">
      <c r="A39" s="19" t="s">
        <v>70</v>
      </c>
      <c r="B39" s="16"/>
      <c r="C39" s="16">
        <v>78</v>
      </c>
      <c r="D39" s="20"/>
      <c r="E39" s="20"/>
      <c r="F39" s="21"/>
      <c r="G39" s="17"/>
      <c r="H39" s="17">
        <v>2.8</v>
      </c>
      <c r="I39" s="17"/>
      <c r="J39" s="17">
        <f>H38-H39</f>
        <v>0.97100000000000009</v>
      </c>
      <c r="K39" s="17"/>
      <c r="L39" s="17"/>
      <c r="M39" s="17">
        <f>M38:N38+J39</f>
        <v>372.68399999999997</v>
      </c>
    </row>
    <row r="40" spans="1:15" ht="17.100000000000001" customHeight="1" x14ac:dyDescent="0.5">
      <c r="A40" s="162" t="s">
        <v>84</v>
      </c>
      <c r="B40" s="16"/>
      <c r="C40" s="133">
        <v>78</v>
      </c>
      <c r="D40" s="20"/>
      <c r="E40" s="20"/>
      <c r="F40" s="21"/>
      <c r="G40" s="17"/>
      <c r="H40" s="17">
        <f>N37-M40</f>
        <v>1.2939999999999827</v>
      </c>
      <c r="I40" s="17"/>
      <c r="J40" s="17">
        <f>H39-H40</f>
        <v>1.5060000000000171</v>
      </c>
      <c r="K40" s="17"/>
      <c r="L40" s="17"/>
      <c r="M40" s="163">
        <v>374.19</v>
      </c>
    </row>
    <row r="41" spans="1:15" ht="17.100000000000001" customHeight="1" x14ac:dyDescent="0.5">
      <c r="A41" s="19"/>
      <c r="B41" s="16"/>
      <c r="C41" s="16">
        <v>80</v>
      </c>
      <c r="D41" s="20"/>
      <c r="E41" s="20"/>
      <c r="F41" s="21"/>
      <c r="G41" s="17"/>
      <c r="H41" s="17">
        <v>0.75</v>
      </c>
      <c r="I41" s="17"/>
      <c r="J41" s="17">
        <f>H40-H41</f>
        <v>0.54399999999998272</v>
      </c>
      <c r="K41" s="17"/>
      <c r="L41" s="17"/>
      <c r="M41" s="17">
        <f>M40:N40+J41</f>
        <v>374.73399999999998</v>
      </c>
      <c r="O41" s="18"/>
    </row>
    <row r="42" spans="1:15" ht="33" customHeight="1" x14ac:dyDescent="0.5">
      <c r="A42" s="33"/>
      <c r="B42" s="32" t="s">
        <v>25</v>
      </c>
      <c r="C42" s="168" t="s">
        <v>80</v>
      </c>
      <c r="D42" s="168"/>
      <c r="E42" s="168"/>
      <c r="F42" s="34" t="s">
        <v>26</v>
      </c>
      <c r="G42" s="32"/>
      <c r="H42" s="32" t="s">
        <v>27</v>
      </c>
      <c r="I42" s="168"/>
      <c r="J42" s="168"/>
      <c r="K42" s="168"/>
      <c r="L42" s="168"/>
      <c r="M42" s="35"/>
    </row>
    <row r="43" spans="1:15" ht="22.5" customHeight="1" x14ac:dyDescent="0.5">
      <c r="A43" s="35"/>
      <c r="B43" s="32" t="s">
        <v>28</v>
      </c>
      <c r="C43" s="169">
        <v>23021</v>
      </c>
      <c r="D43" s="168"/>
      <c r="E43" s="168"/>
      <c r="F43" s="32"/>
      <c r="G43" s="32"/>
      <c r="H43" s="32" t="s">
        <v>28</v>
      </c>
      <c r="I43" s="168"/>
      <c r="J43" s="168"/>
      <c r="K43" s="168"/>
      <c r="L43" s="168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5"/>
      <c r="G46" s="175"/>
      <c r="H46" s="175"/>
    </row>
    <row r="47" spans="1:15" ht="26.25" customHeight="1" x14ac:dyDescent="0.7">
      <c r="A47" s="176" t="s">
        <v>3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</row>
    <row r="48" spans="1:15" ht="24" customHeight="1" x14ac:dyDescent="0.55000000000000004">
      <c r="A48" s="4" t="s">
        <v>4</v>
      </c>
      <c r="B48" s="177" t="s">
        <v>87</v>
      </c>
      <c r="C48" s="177"/>
      <c r="D48" s="159" t="s">
        <v>5</v>
      </c>
      <c r="E48" s="177" t="s">
        <v>85</v>
      </c>
      <c r="F48" s="177"/>
      <c r="G48" s="159" t="s">
        <v>6</v>
      </c>
      <c r="H48" s="177" t="s">
        <v>88</v>
      </c>
      <c r="I48" s="177"/>
      <c r="J48" s="159" t="s">
        <v>7</v>
      </c>
      <c r="K48" s="177" t="s">
        <v>83</v>
      </c>
      <c r="L48" s="177"/>
      <c r="M48" s="4" t="s">
        <v>91</v>
      </c>
    </row>
    <row r="49" spans="1:17" ht="27" customHeight="1" x14ac:dyDescent="0.55000000000000004">
      <c r="A49" s="161" t="s">
        <v>9</v>
      </c>
      <c r="B49" s="170" t="s">
        <v>79</v>
      </c>
      <c r="C49" s="171"/>
      <c r="D49" s="171"/>
      <c r="E49" s="171"/>
      <c r="F49" s="171"/>
      <c r="G49" s="159" t="s">
        <v>10</v>
      </c>
      <c r="H49" s="172" t="s">
        <v>64</v>
      </c>
      <c r="I49" s="172"/>
      <c r="J49" s="172"/>
      <c r="K49" s="172"/>
      <c r="L49" s="172"/>
      <c r="M49" s="172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73" t="s">
        <v>11</v>
      </c>
      <c r="B51" s="178" t="s">
        <v>12</v>
      </c>
      <c r="C51" s="178"/>
      <c r="D51" s="179" t="s">
        <v>13</v>
      </c>
      <c r="E51" s="180"/>
      <c r="F51" s="9" t="s">
        <v>14</v>
      </c>
      <c r="G51" s="178" t="s">
        <v>15</v>
      </c>
      <c r="H51" s="178"/>
      <c r="I51" s="178"/>
      <c r="J51" s="178" t="s">
        <v>16</v>
      </c>
      <c r="K51" s="178"/>
      <c r="L51" s="173" t="s">
        <v>17</v>
      </c>
      <c r="M51" s="173"/>
      <c r="N51" s="10"/>
    </row>
    <row r="52" spans="1:17" ht="21.75" x14ac:dyDescent="0.5">
      <c r="A52" s="174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74"/>
      <c r="M52" s="174"/>
    </row>
    <row r="53" spans="1:17" ht="17.100000000000001" customHeight="1" x14ac:dyDescent="0.5">
      <c r="A53" s="19" t="s">
        <v>96</v>
      </c>
      <c r="B53" s="144"/>
      <c r="C53" s="144"/>
      <c r="D53" s="124"/>
      <c r="E53" s="124"/>
      <c r="F53" s="125"/>
      <c r="G53" s="14">
        <v>1.2609999999999999</v>
      </c>
      <c r="H53" s="14"/>
      <c r="I53" s="14">
        <v>0.73299999999999998</v>
      </c>
      <c r="J53" s="14">
        <f>H41-I53</f>
        <v>1.7000000000000015E-2</v>
      </c>
      <c r="K53" s="14"/>
      <c r="L53" s="14"/>
      <c r="M53" s="14">
        <f>M41+J53</f>
        <v>374.75099999999998</v>
      </c>
      <c r="O53" s="18"/>
    </row>
    <row r="54" spans="1:17" ht="17.100000000000001" customHeight="1" x14ac:dyDescent="0.35">
      <c r="A54" s="16"/>
      <c r="B54" s="16"/>
      <c r="C54" s="16">
        <v>90</v>
      </c>
      <c r="D54" s="20"/>
      <c r="E54" s="20"/>
      <c r="F54" s="21"/>
      <c r="G54" s="17"/>
      <c r="H54" s="17">
        <v>1.329</v>
      </c>
      <c r="I54" s="17"/>
      <c r="J54" s="17"/>
      <c r="K54" s="17">
        <f>G53-H54</f>
        <v>-6.800000000000006E-2</v>
      </c>
      <c r="L54" s="17"/>
      <c r="M54" s="17">
        <f>M53:N53+K54</f>
        <v>374.68299999999999</v>
      </c>
      <c r="O54" s="18"/>
    </row>
    <row r="55" spans="1:17" ht="17.100000000000001" customHeight="1" x14ac:dyDescent="0.35">
      <c r="A55" s="16"/>
      <c r="B55" s="16"/>
      <c r="C55" s="16">
        <v>100</v>
      </c>
      <c r="D55" s="20"/>
      <c r="E55" s="20"/>
      <c r="F55" s="21"/>
      <c r="G55" s="17"/>
      <c r="H55" s="17">
        <v>1.7589999999999999</v>
      </c>
      <c r="I55" s="17"/>
      <c r="J55" s="17"/>
      <c r="K55" s="17">
        <f>H54-H55</f>
        <v>-0.42999999999999994</v>
      </c>
      <c r="L55" s="17"/>
      <c r="M55" s="17">
        <f>M54:N54+K55</f>
        <v>374.25299999999999</v>
      </c>
      <c r="O55" s="18"/>
    </row>
    <row r="56" spans="1:17" ht="17.100000000000001" customHeight="1" x14ac:dyDescent="0.35">
      <c r="A56" s="16"/>
      <c r="B56" s="16"/>
      <c r="C56" s="16">
        <v>110</v>
      </c>
      <c r="D56" s="20"/>
      <c r="E56" s="20"/>
      <c r="F56" s="21"/>
      <c r="G56" s="17"/>
      <c r="H56" s="17">
        <v>2.5579999999999998</v>
      </c>
      <c r="I56" s="17"/>
      <c r="J56" s="17"/>
      <c r="K56" s="17">
        <f>H55-H56</f>
        <v>-0.79899999999999993</v>
      </c>
      <c r="L56" s="17"/>
      <c r="M56" s="17">
        <f>M55:N55+K56</f>
        <v>373.45400000000001</v>
      </c>
      <c r="N56" s="17"/>
      <c r="O56" s="17"/>
    </row>
    <row r="57" spans="1:17" ht="17.100000000000001" customHeight="1" x14ac:dyDescent="0.35">
      <c r="A57" s="16"/>
      <c r="B57" s="16"/>
      <c r="C57" s="16">
        <v>120</v>
      </c>
      <c r="D57" s="20"/>
      <c r="E57" s="20"/>
      <c r="F57" s="21"/>
      <c r="G57" s="17"/>
      <c r="H57" s="17">
        <v>1.2470000000000001</v>
      </c>
      <c r="I57" s="17"/>
      <c r="J57" s="17">
        <f>H56-H57</f>
        <v>1.3109999999999997</v>
      </c>
      <c r="K57" s="17"/>
      <c r="L57" s="17"/>
      <c r="M57" s="17">
        <f>M56:N56+J57</f>
        <v>374.76499999999999</v>
      </c>
      <c r="N57" s="17"/>
      <c r="O57" s="17"/>
      <c r="P57" s="17"/>
      <c r="Q57" s="17"/>
    </row>
    <row r="58" spans="1:17" ht="17.100000000000001" customHeight="1" x14ac:dyDescent="0.5">
      <c r="A58" s="19" t="s">
        <v>97</v>
      </c>
      <c r="B58" s="16"/>
      <c r="C58" s="16"/>
      <c r="D58" s="20"/>
      <c r="E58" s="20"/>
      <c r="F58" s="21"/>
      <c r="G58" s="17">
        <v>5.5E-2</v>
      </c>
      <c r="H58" s="17"/>
      <c r="I58" s="17">
        <v>3.73</v>
      </c>
      <c r="J58" s="17"/>
      <c r="K58" s="17">
        <f>H57-I58</f>
        <v>-2.4829999999999997</v>
      </c>
      <c r="L58" s="17"/>
      <c r="M58" s="17">
        <f>M57:N57+K58</f>
        <v>372.28199999999998</v>
      </c>
      <c r="O58" s="18"/>
    </row>
    <row r="59" spans="1:17" ht="17.100000000000001" customHeight="1" x14ac:dyDescent="0.35">
      <c r="A59" s="164" t="s">
        <v>24</v>
      </c>
      <c r="B59" s="165"/>
      <c r="C59" s="165"/>
      <c r="D59" s="24"/>
      <c r="E59" s="24"/>
      <c r="F59" s="25"/>
      <c r="G59" s="26"/>
      <c r="H59" s="26"/>
      <c r="I59" s="26">
        <v>1.956</v>
      </c>
      <c r="J59" s="26"/>
      <c r="K59" s="26">
        <f>G58-I59</f>
        <v>-1.901</v>
      </c>
      <c r="L59" s="26"/>
      <c r="M59" s="158">
        <f>M58:N58+K59</f>
        <v>370.38099999999997</v>
      </c>
      <c r="O59" s="18"/>
    </row>
    <row r="60" spans="1:17" ht="17.100000000000001" customHeight="1" x14ac:dyDescent="0.35">
      <c r="A60" s="27"/>
      <c r="B60" s="27"/>
      <c r="C60" s="27"/>
      <c r="D60" s="28"/>
      <c r="E60" s="28"/>
      <c r="F60" s="29"/>
      <c r="G60" s="30">
        <f>G58+G53+G37+G36+G35+G19+G13+G10</f>
        <v>12.252000000000001</v>
      </c>
      <c r="H60" s="30"/>
      <c r="I60" s="30">
        <f>H59:I59+I58+I53+I37+I36+I35+I19+I13</f>
        <v>12.252000000000001</v>
      </c>
      <c r="J60" s="30">
        <f>J57+J53+J41+J40+J39+J37+J36+J33+J34+J32+J31+J16+J15+J14+J13</f>
        <v>12.438000000000002</v>
      </c>
      <c r="K60" s="30">
        <f>K59:L59+K58+K56+K55+K54+K38+K35+K25+K24+K23+K22+K21+K20+K19+K18+K17+K12+K11</f>
        <v>-12.437999999999997</v>
      </c>
      <c r="L60" s="30"/>
      <c r="M60" s="30">
        <v>370.38099999999997</v>
      </c>
      <c r="O60" s="18"/>
    </row>
    <row r="61" spans="1:17" ht="17.100000000000001" customHeight="1" x14ac:dyDescent="0.5">
      <c r="A61" s="19"/>
      <c r="B61" s="16"/>
      <c r="C61" s="16"/>
      <c r="D61" s="20"/>
      <c r="E61" s="20"/>
      <c r="F61" s="21"/>
      <c r="G61" s="26">
        <v>-12.252000000000001</v>
      </c>
      <c r="H61" s="26"/>
      <c r="I61" s="26"/>
      <c r="J61" s="26">
        <v>-12.438000000000001</v>
      </c>
      <c r="K61" s="26"/>
      <c r="L61" s="26"/>
      <c r="M61" s="26">
        <v>370.38099999999997</v>
      </c>
      <c r="O61" s="18"/>
    </row>
    <row r="62" spans="1:17" ht="17.100000000000001" customHeight="1" thickBot="1" x14ac:dyDescent="0.4">
      <c r="A62" s="16"/>
      <c r="B62" s="16"/>
      <c r="C62" s="16"/>
      <c r="D62" s="20"/>
      <c r="E62" s="20"/>
      <c r="F62" s="21"/>
      <c r="G62" s="136">
        <v>0</v>
      </c>
      <c r="H62" s="136"/>
      <c r="I62" s="136"/>
      <c r="J62" s="136">
        <v>0</v>
      </c>
      <c r="K62" s="136"/>
      <c r="L62" s="136"/>
      <c r="M62" s="136">
        <v>0</v>
      </c>
      <c r="N62" s="17"/>
      <c r="O62" s="18"/>
    </row>
    <row r="63" spans="1:17" ht="17.100000000000001" customHeight="1" thickTop="1" x14ac:dyDescent="0.35">
      <c r="A63" s="16"/>
      <c r="B63" s="16"/>
      <c r="C63" s="16"/>
      <c r="D63" s="20"/>
      <c r="E63" s="20"/>
      <c r="F63" s="21"/>
      <c r="G63" s="30"/>
      <c r="H63" s="30"/>
      <c r="I63" s="30"/>
      <c r="J63" s="30"/>
      <c r="K63" s="30"/>
      <c r="L63" s="30"/>
      <c r="M63" s="30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5">
      <c r="A68" s="19"/>
      <c r="B68" s="16"/>
      <c r="C68" s="16"/>
      <c r="D68" s="20"/>
      <c r="E68" s="20"/>
      <c r="F68" s="21"/>
      <c r="G68" s="30"/>
      <c r="H68" s="30"/>
      <c r="I68" s="30"/>
      <c r="J68" s="30"/>
      <c r="K68" s="30"/>
      <c r="L68" s="30"/>
      <c r="M68" s="30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5">
      <c r="A81" s="19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5">
      <c r="A82" s="19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5">
      <c r="A83" s="19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60"/>
      <c r="B85" s="32" t="s">
        <v>25</v>
      </c>
      <c r="C85" s="168" t="s">
        <v>80</v>
      </c>
      <c r="D85" s="168"/>
      <c r="E85" s="168"/>
      <c r="F85" s="34" t="s">
        <v>26</v>
      </c>
      <c r="G85" s="32"/>
      <c r="H85" s="32" t="s">
        <v>27</v>
      </c>
      <c r="I85" s="168"/>
      <c r="J85" s="168"/>
      <c r="K85" s="168"/>
      <c r="L85" s="168"/>
      <c r="M85" s="35"/>
    </row>
    <row r="86" spans="1:15" ht="22.5" customHeight="1" x14ac:dyDescent="0.5">
      <c r="A86" s="35"/>
      <c r="B86" s="32" t="s">
        <v>28</v>
      </c>
      <c r="C86" s="169">
        <v>23021</v>
      </c>
      <c r="D86" s="168"/>
      <c r="E86" s="168"/>
      <c r="F86" s="32"/>
      <c r="G86" s="32"/>
      <c r="H86" s="32" t="s">
        <v>28</v>
      </c>
      <c r="I86" s="168"/>
      <c r="J86" s="168"/>
      <c r="K86" s="168"/>
      <c r="L86" s="168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50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57"/>
      <c r="B89" s="155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49"/>
      <c r="O89" s="18"/>
    </row>
    <row r="90" spans="1:15" ht="17.100000000000001" customHeight="1" x14ac:dyDescent="0.35">
      <c r="A90" s="156"/>
      <c r="B90" s="134"/>
      <c r="C90" s="134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44"/>
      <c r="B91" s="144"/>
      <c r="C91" s="144"/>
      <c r="D91" s="124"/>
      <c r="E91" s="124"/>
      <c r="F91" s="125"/>
      <c r="G91" s="14"/>
      <c r="H91" s="14"/>
      <c r="I91" s="14"/>
      <c r="J91" s="14"/>
      <c r="K91" s="14"/>
      <c r="L91" s="14"/>
      <c r="M91" s="14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45"/>
      <c r="B93" s="145"/>
      <c r="C93" s="145"/>
      <c r="D93" s="24"/>
      <c r="E93" s="24"/>
      <c r="F93" s="25"/>
      <c r="G93" s="26"/>
      <c r="H93" s="26"/>
      <c r="I93" s="26"/>
      <c r="J93" s="26"/>
      <c r="K93" s="26"/>
      <c r="L93" s="26"/>
      <c r="M93" s="26"/>
    </row>
    <row r="94" spans="1:15" ht="17.100000000000001" customHeight="1" thickBot="1" x14ac:dyDescent="0.55000000000000004">
      <c r="A94" s="151"/>
      <c r="B94" s="151"/>
      <c r="C94" s="151"/>
      <c r="D94" s="152"/>
      <c r="E94" s="152"/>
      <c r="F94" s="153"/>
      <c r="G94" s="136"/>
      <c r="H94" s="136"/>
      <c r="I94" s="136"/>
      <c r="J94" s="154"/>
      <c r="K94" s="136"/>
      <c r="L94" s="136"/>
      <c r="M94" s="136"/>
    </row>
    <row r="95" spans="1:15" ht="17.100000000000001" customHeight="1" thickTop="1" x14ac:dyDescent="0.35">
      <c r="A95" s="27"/>
      <c r="B95" s="27"/>
      <c r="C95" s="27"/>
      <c r="D95" s="28"/>
      <c r="E95" s="28"/>
      <c r="F95" s="29"/>
      <c r="G95" s="30"/>
      <c r="H95" s="30"/>
      <c r="I95" s="30"/>
      <c r="J95" s="30"/>
      <c r="K95" s="30"/>
      <c r="L95" s="30"/>
      <c r="M95" s="30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68">
        <f>C76</f>
        <v>0</v>
      </c>
      <c r="D120" s="168"/>
      <c r="E120" s="168"/>
      <c r="F120" s="34" t="s">
        <v>26</v>
      </c>
      <c r="G120" s="32"/>
      <c r="H120" s="32" t="s">
        <v>27</v>
      </c>
      <c r="I120" s="168"/>
      <c r="J120" s="168"/>
      <c r="K120" s="168"/>
      <c r="L120" s="168"/>
      <c r="M120" s="35"/>
    </row>
    <row r="121" spans="1:15" ht="22.5" customHeight="1" x14ac:dyDescent="0.5">
      <c r="A121" s="35"/>
      <c r="B121" s="32" t="s">
        <v>28</v>
      </c>
      <c r="C121" s="169">
        <f>C77</f>
        <v>0</v>
      </c>
      <c r="D121" s="168"/>
      <c r="E121" s="168"/>
      <c r="F121" s="32"/>
      <c r="G121" s="32"/>
      <c r="H121" s="32" t="s">
        <v>28</v>
      </c>
      <c r="I121" s="168"/>
      <c r="J121" s="168"/>
      <c r="K121" s="168"/>
      <c r="L121" s="168"/>
      <c r="M121" s="35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15" zoomScaleNormal="100" workbookViewId="0">
      <selection activeCell="E32" sqref="E32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82" t="s">
        <v>30</v>
      </c>
      <c r="B4" s="182"/>
      <c r="C4" s="182"/>
      <c r="D4" s="182"/>
      <c r="E4" s="182"/>
      <c r="F4" s="182"/>
      <c r="G4" s="182"/>
      <c r="H4" s="182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87</v>
      </c>
      <c r="C5" s="41" t="s">
        <v>5</v>
      </c>
      <c r="D5" s="41" t="str">
        <f>อท.15!E5</f>
        <v>P.77</v>
      </c>
      <c r="E5" s="40" t="s">
        <v>73</v>
      </c>
      <c r="G5" s="40" t="s">
        <v>32</v>
      </c>
      <c r="H5" s="40" t="s">
        <v>89</v>
      </c>
      <c r="I5" s="40"/>
    </row>
    <row r="6" spans="1:13" ht="24.6" customHeight="1" x14ac:dyDescent="0.5">
      <c r="A6" s="40" t="s">
        <v>33</v>
      </c>
      <c r="B6" s="41" t="s">
        <v>88</v>
      </c>
      <c r="C6" s="40" t="s">
        <v>34</v>
      </c>
      <c r="D6" s="42" t="s">
        <v>81</v>
      </c>
      <c r="E6" s="183" t="s">
        <v>35</v>
      </c>
      <c r="F6" s="183"/>
      <c r="G6" s="183" t="s">
        <v>36</v>
      </c>
      <c r="H6" s="183"/>
      <c r="I6" s="40"/>
      <c r="M6" s="44"/>
    </row>
    <row r="7" spans="1:13" ht="24.6" customHeight="1" x14ac:dyDescent="0.35">
      <c r="A7" s="40"/>
      <c r="B7" s="40"/>
      <c r="D7" s="40"/>
      <c r="E7" s="40"/>
      <c r="G7" s="183" t="s">
        <v>37</v>
      </c>
      <c r="H7" s="183"/>
      <c r="I7" s="40"/>
    </row>
    <row r="8" spans="1:13" ht="24.6" customHeight="1" x14ac:dyDescent="0.35">
      <c r="A8" s="40" t="s">
        <v>38</v>
      </c>
      <c r="B8" s="45">
        <v>23021</v>
      </c>
      <c r="C8" s="40" t="s">
        <v>39</v>
      </c>
      <c r="D8" s="40"/>
      <c r="E8" s="41" t="s">
        <v>74</v>
      </c>
      <c r="F8" s="46" t="s">
        <v>40</v>
      </c>
      <c r="G8" s="41">
        <v>370.38099999999997</v>
      </c>
      <c r="H8" s="40" t="s">
        <v>41</v>
      </c>
      <c r="I8" s="40"/>
    </row>
    <row r="9" spans="1:13" ht="24.6" customHeight="1" x14ac:dyDescent="0.35">
      <c r="A9" s="183"/>
      <c r="B9" s="183"/>
      <c r="C9" s="40" t="s">
        <v>42</v>
      </c>
      <c r="E9" s="183" t="s">
        <v>99</v>
      </c>
      <c r="F9" s="183"/>
      <c r="G9" s="183" t="s">
        <v>43</v>
      </c>
      <c r="H9" s="183"/>
      <c r="I9" s="41"/>
      <c r="J9" s="41"/>
    </row>
    <row r="10" spans="1:13" ht="24.6" customHeight="1" x14ac:dyDescent="0.35">
      <c r="A10" s="40"/>
      <c r="B10" s="40"/>
      <c r="C10" s="183" t="s">
        <v>44</v>
      </c>
      <c r="D10" s="183"/>
      <c r="E10" s="183"/>
      <c r="F10" s="183"/>
      <c r="G10" s="48" t="s">
        <v>75</v>
      </c>
      <c r="H10" s="43" t="s">
        <v>76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366.08800000000002</v>
      </c>
      <c r="D11" s="40" t="s">
        <v>46</v>
      </c>
      <c r="E11" s="41"/>
      <c r="F11" s="46" t="s">
        <v>47</v>
      </c>
      <c r="G11" s="48" t="s">
        <v>98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84" t="s">
        <v>78</v>
      </c>
      <c r="B14" s="184"/>
      <c r="C14" s="184"/>
      <c r="D14" s="184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370.10199999999998</v>
      </c>
      <c r="C18" s="56">
        <v>65</v>
      </c>
      <c r="D18" s="55">
        <v>367.16399999999999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368.61200000000002</v>
      </c>
      <c r="C19" s="54">
        <v>70</v>
      </c>
      <c r="D19" s="60">
        <v>368.19200000000001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369.76100000000002</v>
      </c>
      <c r="C20" s="54">
        <v>75</v>
      </c>
      <c r="D20" s="60">
        <v>371.71300000000002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370.161</v>
      </c>
      <c r="C21" s="16" t="s">
        <v>94</v>
      </c>
      <c r="D21" s="60">
        <v>372.68400000000003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370.77300000000002</v>
      </c>
      <c r="C22" s="166" t="s">
        <v>90</v>
      </c>
      <c r="D22" s="167">
        <v>374.19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66" t="s">
        <v>77</v>
      </c>
      <c r="B23" s="167">
        <v>370.10500000000002</v>
      </c>
      <c r="C23" s="54">
        <v>80</v>
      </c>
      <c r="D23" s="60">
        <v>374.73399999999998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93</v>
      </c>
      <c r="B24" s="60">
        <v>368.99299999999999</v>
      </c>
      <c r="C24" s="16">
        <v>90</v>
      </c>
      <c r="D24" s="60">
        <v>374.68299999999999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5</v>
      </c>
      <c r="B25" s="60">
        <v>368.38200000000001</v>
      </c>
      <c r="C25" s="54">
        <v>100</v>
      </c>
      <c r="D25" s="60">
        <v>374.25299999999999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10</v>
      </c>
      <c r="B26" s="60">
        <v>368.14699999999999</v>
      </c>
      <c r="C26" s="54">
        <v>110</v>
      </c>
      <c r="D26" s="60">
        <v>373.45400000000001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15</v>
      </c>
      <c r="B27" s="60">
        <v>367.76799999999997</v>
      </c>
      <c r="C27" s="54">
        <v>120</v>
      </c>
      <c r="D27" s="60">
        <v>374.76499999999999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20</v>
      </c>
      <c r="B28" s="60">
        <v>367.31700000000001</v>
      </c>
      <c r="C28" s="16"/>
      <c r="D28" s="60"/>
      <c r="E28" s="54"/>
      <c r="F28" s="60"/>
      <c r="G28" s="57"/>
      <c r="H28" s="60"/>
      <c r="M28" s="122"/>
    </row>
    <row r="29" spans="1:14" ht="18" customHeight="1" x14ac:dyDescent="0.5">
      <c r="A29" s="16">
        <v>25</v>
      </c>
      <c r="B29" s="60">
        <v>367.21100000000001</v>
      </c>
      <c r="C29" s="16"/>
      <c r="D29" s="60"/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21" t="s">
        <v>92</v>
      </c>
      <c r="B30" s="143">
        <v>366.08800000000002</v>
      </c>
      <c r="C30" s="16"/>
      <c r="D30" s="60"/>
      <c r="E30" s="54"/>
      <c r="F30" s="60"/>
      <c r="G30" s="54"/>
      <c r="H30" s="60"/>
      <c r="M30" s="122"/>
    </row>
    <row r="31" spans="1:14" ht="18" customHeight="1" x14ac:dyDescent="0.5">
      <c r="A31" s="16">
        <v>30</v>
      </c>
      <c r="B31" s="60">
        <v>365.43799999999999</v>
      </c>
      <c r="C31" s="54"/>
      <c r="D31" s="60"/>
      <c r="E31" s="54"/>
      <c r="F31" s="60"/>
      <c r="G31" s="54"/>
      <c r="H31" s="60"/>
      <c r="M31" s="122"/>
    </row>
    <row r="32" spans="1:14" ht="18" customHeight="1" x14ac:dyDescent="0.5">
      <c r="A32" s="16">
        <v>35</v>
      </c>
      <c r="B32" s="60">
        <v>365.75799999999998</v>
      </c>
      <c r="C32" s="54"/>
      <c r="D32" s="60"/>
      <c r="E32" s="54"/>
      <c r="F32" s="60"/>
      <c r="G32" s="54"/>
      <c r="H32" s="60"/>
      <c r="M32" s="122"/>
    </row>
    <row r="33" spans="1:16" ht="18" customHeight="1" x14ac:dyDescent="0.5">
      <c r="A33" s="16">
        <v>40</v>
      </c>
      <c r="B33" s="60">
        <v>365.95800000000003</v>
      </c>
      <c r="C33" s="139"/>
      <c r="D33" s="60"/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45</v>
      </c>
      <c r="B34" s="60">
        <v>365.58800000000002</v>
      </c>
      <c r="C34" s="139"/>
      <c r="D34" s="60"/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50</v>
      </c>
      <c r="B35" s="137">
        <v>366.01799999999997</v>
      </c>
      <c r="C35" s="139"/>
      <c r="D35" s="138"/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55</v>
      </c>
      <c r="B36" s="60">
        <v>366.47300000000001</v>
      </c>
      <c r="C36" s="139"/>
      <c r="D36" s="60"/>
      <c r="E36" s="54"/>
      <c r="F36" s="60"/>
      <c r="G36" s="54"/>
      <c r="H36" s="60"/>
    </row>
    <row r="37" spans="1:16" ht="24" customHeight="1" x14ac:dyDescent="0.5">
      <c r="A37" s="134">
        <v>60</v>
      </c>
      <c r="B37" s="61">
        <v>367.12900000000002</v>
      </c>
      <c r="C37" s="140"/>
      <c r="D37" s="61"/>
      <c r="E37" s="135"/>
      <c r="F37" s="61"/>
      <c r="G37" s="135"/>
      <c r="H37" s="61"/>
    </row>
    <row r="38" spans="1:16" s="63" customFormat="1" ht="24" customHeight="1" x14ac:dyDescent="0.5">
      <c r="A38" s="181" t="s">
        <v>57</v>
      </c>
      <c r="B38" s="181"/>
      <c r="C38" s="142">
        <v>364.37799999999999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86">
        <v>2559</v>
      </c>
      <c r="P1" s="187"/>
      <c r="Q1" s="188"/>
    </row>
    <row r="2" spans="14:17" ht="15" customHeight="1" x14ac:dyDescent="0.35">
      <c r="O2" s="189" t="str">
        <f>I52</f>
        <v>สำรวจเมื่อ 7 ม.ค.2558</v>
      </c>
      <c r="P2" s="190"/>
      <c r="Q2" s="191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92" t="s">
        <v>24</v>
      </c>
      <c r="B51" s="193"/>
      <c r="C51" s="105">
        <v>266.95999999999998</v>
      </c>
      <c r="D51" s="106" t="s">
        <v>62</v>
      </c>
      <c r="E51" s="192" t="s">
        <v>63</v>
      </c>
      <c r="F51" s="193"/>
      <c r="G51" s="105">
        <v>267.61200000000002</v>
      </c>
      <c r="H51" s="107" t="s">
        <v>62</v>
      </c>
      <c r="I51" s="192" t="s">
        <v>64</v>
      </c>
      <c r="J51" s="193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194" t="s">
        <v>65</v>
      </c>
      <c r="B52" s="195"/>
      <c r="C52" s="105">
        <v>257</v>
      </c>
      <c r="D52" s="106" t="s">
        <v>62</v>
      </c>
      <c r="E52" s="194" t="s">
        <v>66</v>
      </c>
      <c r="F52" s="195"/>
      <c r="G52" s="105">
        <v>254.2</v>
      </c>
      <c r="H52" s="107" t="s">
        <v>62</v>
      </c>
      <c r="I52" s="196" t="s">
        <v>67</v>
      </c>
      <c r="J52" s="197"/>
      <c r="K52" s="197"/>
      <c r="L52" s="198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85" t="s">
        <v>68</v>
      </c>
      <c r="F56" s="185"/>
      <c r="G56" s="185"/>
      <c r="H56" s="185"/>
      <c r="I56" s="185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2018-12-25T04:55:34Z</cp:lastPrinted>
  <dcterms:created xsi:type="dcterms:W3CDTF">2017-11-15T07:22:33Z</dcterms:created>
  <dcterms:modified xsi:type="dcterms:W3CDTF">2020-02-17T04:16:06Z</dcterms:modified>
</cp:coreProperties>
</file>