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<sst xmlns="http://schemas.openxmlformats.org/spreadsheetml/2006/main" count="29" uniqueCount="24">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</sst>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4" fillId="0" borderId="0" xfId="0" applyNumberFormat="1" applyFont="1" applyFill="1" applyAlignment="1">
      <alignment horizontal="centerContinuous"/>
    </xf>
    <xf numFmtId="2" fontId="24" fillId="0" borderId="0" xfId="0" applyNumberFormat="1" applyFont="1" applyFill="1" applyAlignment="1">
      <alignment horizontal="centerContinuous"/>
    </xf>
    <xf numFmtId="233" fontId="25" fillId="0" borderId="0" xfId="0" applyFont="1" applyFill="1" applyAlignment="1">
      <alignment horizontal="centerContinuous"/>
    </xf>
    <xf numFmtId="233" fontId="22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/>
    </xf>
    <xf numFmtId="2" fontId="22" fillId="0" borderId="14" xfId="0" applyNumberFormat="1" applyFont="1" applyBorder="1" applyAlignment="1" applyProtection="1">
      <alignment/>
      <protection/>
    </xf>
    <xf numFmtId="2" fontId="22" fillId="0" borderId="14" xfId="0" applyNumberFormat="1" applyFont="1" applyBorder="1" applyAlignment="1" applyProtection="1">
      <alignment horizontal="right"/>
      <protection/>
    </xf>
    <xf numFmtId="233" fontId="22" fillId="0" borderId="14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2" fillId="5" borderId="15" xfId="0" applyNumberFormat="1" applyFont="1" applyFill="1" applyBorder="1" applyAlignment="1" applyProtection="1">
      <alignment horizontal="center" vertical="center"/>
      <protection/>
    </xf>
    <xf numFmtId="236" fontId="22" fillId="19" borderId="16" xfId="0" applyNumberFormat="1" applyFont="1" applyFill="1" applyBorder="1" applyAlignment="1" applyProtection="1">
      <alignment horizontal="center" vertical="center"/>
      <protection/>
    </xf>
    <xf numFmtId="1" fontId="22" fillId="7" borderId="15" xfId="0" applyNumberFormat="1" applyFont="1" applyFill="1" applyBorder="1" applyAlignment="1" applyProtection="1">
      <alignment horizontal="center" vertical="center"/>
      <protection/>
    </xf>
    <xf numFmtId="236" fontId="22" fillId="5" borderId="16" xfId="0" applyNumberFormat="1" applyFont="1" applyFill="1" applyBorder="1" applyAlignment="1" applyProtection="1">
      <alignment horizontal="center" vertical="center"/>
      <protection/>
    </xf>
    <xf numFmtId="236" fontId="22" fillId="7" borderId="17" xfId="0" applyNumberFormat="1" applyFont="1" applyFill="1" applyBorder="1" applyAlignment="1">
      <alignment horizontal="center" vertical="center"/>
    </xf>
    <xf numFmtId="236" fontId="22" fillId="0" borderId="18" xfId="0" applyNumberFormat="1" applyFont="1" applyFill="1" applyBorder="1" applyAlignment="1" applyProtection="1">
      <alignment horizontal="center" vertical="center"/>
      <protection/>
    </xf>
    <xf numFmtId="236" fontId="22" fillId="7" borderId="16" xfId="0" applyNumberFormat="1" applyFont="1" applyFill="1" applyBorder="1" applyAlignment="1" applyProtection="1">
      <alignment horizontal="center" vertical="center"/>
      <protection/>
    </xf>
    <xf numFmtId="236" fontId="22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center"/>
      <protection/>
    </xf>
    <xf numFmtId="1" fontId="24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5"/>
          <c:w val="0.871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'P.77-H.05'!$N$7:$N$27</c:f>
              <c:numCache>
                <c:ptCount val="21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1.2999999999999998</c:v>
                </c:pt>
              </c:numCache>
            </c:numRef>
          </c:val>
        </c:ser>
        <c:gapWidth val="100"/>
        <c:axId val="46101146"/>
        <c:axId val="12257131"/>
      </c:barChart>
      <c:lineChart>
        <c:grouping val="standard"/>
        <c:varyColors val="0"/>
        <c:ser>
          <c:idx val="1"/>
          <c:order val="1"/>
          <c:tx>
            <c:v>ค่าเฉลี่ย 113.3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'P.77-H.05'!$P$7:$P$26</c:f>
              <c:numCache>
                <c:ptCount val="20"/>
                <c:pt idx="0">
                  <c:v>113.32000000000001</c:v>
                </c:pt>
                <c:pt idx="1">
                  <c:v>113.32000000000001</c:v>
                </c:pt>
                <c:pt idx="2">
                  <c:v>113.32000000000001</c:v>
                </c:pt>
                <c:pt idx="3">
                  <c:v>113.32000000000001</c:v>
                </c:pt>
                <c:pt idx="4">
                  <c:v>113.32000000000001</c:v>
                </c:pt>
                <c:pt idx="5">
                  <c:v>113.32000000000001</c:v>
                </c:pt>
                <c:pt idx="6">
                  <c:v>113.32000000000001</c:v>
                </c:pt>
                <c:pt idx="7">
                  <c:v>113.32000000000001</c:v>
                </c:pt>
                <c:pt idx="8">
                  <c:v>113.32000000000001</c:v>
                </c:pt>
                <c:pt idx="9">
                  <c:v>113.32000000000001</c:v>
                </c:pt>
                <c:pt idx="10">
                  <c:v>113.32000000000001</c:v>
                </c:pt>
                <c:pt idx="11">
                  <c:v>113.32000000000001</c:v>
                </c:pt>
                <c:pt idx="12">
                  <c:v>113.32000000000001</c:v>
                </c:pt>
                <c:pt idx="13">
                  <c:v>113.32000000000001</c:v>
                </c:pt>
                <c:pt idx="14">
                  <c:v>113.32000000000001</c:v>
                </c:pt>
                <c:pt idx="15">
                  <c:v>113.32000000000001</c:v>
                </c:pt>
                <c:pt idx="16">
                  <c:v>113.32000000000001</c:v>
                </c:pt>
                <c:pt idx="17">
                  <c:v>113.32000000000001</c:v>
                </c:pt>
                <c:pt idx="18">
                  <c:v>113.32000000000001</c:v>
                </c:pt>
                <c:pt idx="19">
                  <c:v>113.32000000000001</c:v>
                </c:pt>
              </c:numCache>
            </c:numRef>
          </c:val>
          <c:smooth val="0"/>
        </c:ser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257131"/>
        <c:crossesAt val="0"/>
        <c:auto val="1"/>
        <c:lblOffset val="100"/>
        <c:tickLblSkip val="1"/>
        <c:noMultiLvlLbl val="0"/>
      </c:catAx>
      <c:valAx>
        <c:axId val="1225713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22">
      <selection activeCell="S32" sqref="S32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 aca="true" t="shared" si="0" ref="O7:O21">+N7*0.0317097</f>
        <v>1.8567297738000001</v>
      </c>
      <c r="P7" s="37">
        <f aca="true" t="shared" si="1" ref="P7:P26">$N$45</f>
        <v>113.32000000000001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2" ref="N8:N21">SUM(B8:M8)</f>
        <v>86.826</v>
      </c>
      <c r="O8" s="36">
        <f t="shared" si="0"/>
        <v>2.7532264121999996</v>
      </c>
      <c r="P8" s="37">
        <f t="shared" si="1"/>
        <v>113.32000000000001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2"/>
        <v>90.04</v>
      </c>
      <c r="O9" s="36">
        <f t="shared" si="0"/>
        <v>2.8551413880000003</v>
      </c>
      <c r="P9" s="37">
        <f t="shared" si="1"/>
        <v>113.32000000000001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2"/>
        <v>122.26099999999998</v>
      </c>
      <c r="O10" s="36">
        <f t="shared" si="0"/>
        <v>3.8768596316999995</v>
      </c>
      <c r="P10" s="37">
        <f t="shared" si="1"/>
        <v>113.32000000000001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2"/>
        <v>27.442999999999998</v>
      </c>
      <c r="O11" s="36">
        <f t="shared" si="0"/>
        <v>0.8702092971</v>
      </c>
      <c r="P11" s="37">
        <f t="shared" si="1"/>
        <v>113.32000000000001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2"/>
        <v>48.656</v>
      </c>
      <c r="O12" s="36">
        <f t="shared" si="0"/>
        <v>1.5428671632</v>
      </c>
      <c r="P12" s="37">
        <f t="shared" si="1"/>
        <v>113.32000000000001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2"/>
        <v>122.318208</v>
      </c>
      <c r="O13" s="36">
        <f t="shared" si="0"/>
        <v>3.8786736802176</v>
      </c>
      <c r="P13" s="37">
        <f t="shared" si="1"/>
        <v>113.32000000000001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2"/>
        <v>245.724192</v>
      </c>
      <c r="O14" s="36">
        <f t="shared" si="0"/>
        <v>7.7918404110624</v>
      </c>
      <c r="P14" s="37">
        <f t="shared" si="1"/>
        <v>113.32000000000001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2"/>
        <v>80.34336000000002</v>
      </c>
      <c r="O15" s="36">
        <f t="shared" si="0"/>
        <v>2.5476638425920006</v>
      </c>
      <c r="P15" s="37">
        <f t="shared" si="1"/>
        <v>113.32000000000001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2"/>
        <v>132.08875199999997</v>
      </c>
      <c r="O16" s="36">
        <f t="shared" si="0"/>
        <v>4.188494699294399</v>
      </c>
      <c r="P16" s="37">
        <f t="shared" si="1"/>
        <v>113.32000000000001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2"/>
        <v>55.70035199999999</v>
      </c>
      <c r="O17" s="36">
        <f t="shared" si="0"/>
        <v>1.7662414518143996</v>
      </c>
      <c r="P17" s="37">
        <f t="shared" si="1"/>
        <v>113.32000000000001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2"/>
        <v>148.704768</v>
      </c>
      <c r="O18" s="36">
        <f t="shared" si="0"/>
        <v>4.7153835818496</v>
      </c>
      <c r="P18" s="37">
        <f t="shared" si="1"/>
        <v>113.32000000000001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2"/>
        <v>295.29964800000005</v>
      </c>
      <c r="O19" s="36">
        <f t="shared" si="0"/>
        <v>9.363863248185602</v>
      </c>
      <c r="P19" s="37">
        <f t="shared" si="1"/>
        <v>113.32000000000001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2"/>
        <v>65.193984</v>
      </c>
      <c r="O20" s="36">
        <f t="shared" si="0"/>
        <v>2.0672816744448</v>
      </c>
      <c r="P20" s="37">
        <f t="shared" si="1"/>
        <v>113.32000000000001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2"/>
        <v>84.87763199999999</v>
      </c>
      <c r="O21" s="36">
        <f t="shared" si="0"/>
        <v>2.6914442474304</v>
      </c>
      <c r="P21" s="37">
        <f t="shared" si="1"/>
        <v>113.32000000000001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aca="true" t="shared" si="4" ref="O22:O27">+N22*0.0317097</f>
        <v>2.0562406105824</v>
      </c>
      <c r="P22" s="37">
        <f t="shared" si="1"/>
        <v>113.32000000000001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4"/>
        <v>0.7987673430000002</v>
      </c>
      <c r="P23" s="37">
        <f t="shared" si="1"/>
        <v>113.32000000000001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4"/>
        <v>4.629616200000001</v>
      </c>
      <c r="P24" s="37">
        <f t="shared" si="1"/>
        <v>113.32000000000001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4"/>
        <v>5.618641743000001</v>
      </c>
      <c r="P25" s="37">
        <f t="shared" si="1"/>
        <v>113.32000000000001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4"/>
        <v>6.002012015999999</v>
      </c>
      <c r="P26" s="37">
        <f t="shared" si="1"/>
        <v>113.32000000000001</v>
      </c>
    </row>
    <row r="27" spans="1:16" ht="15" customHeight="1">
      <c r="A27" s="40">
        <v>2562</v>
      </c>
      <c r="B27" s="41">
        <v>0.2</v>
      </c>
      <c r="C27" s="41">
        <v>0.2</v>
      </c>
      <c r="D27" s="41">
        <v>0.1</v>
      </c>
      <c r="E27" s="41">
        <v>0.1</v>
      </c>
      <c r="F27" s="41">
        <v>0.1</v>
      </c>
      <c r="G27" s="41">
        <v>0.2</v>
      </c>
      <c r="H27" s="41">
        <v>0.2</v>
      </c>
      <c r="I27" s="41">
        <v>0.2</v>
      </c>
      <c r="J27" s="41">
        <v>0.2</v>
      </c>
      <c r="K27" s="41">
        <v>0.2</v>
      </c>
      <c r="L27" s="41">
        <v>0.2</v>
      </c>
      <c r="M27" s="41">
        <v>0.2</v>
      </c>
      <c r="N27" s="42">
        <f t="shared" si="3"/>
        <v>2.0999999999999996</v>
      </c>
      <c r="O27" s="43">
        <f t="shared" si="4"/>
        <v>0.06659037</v>
      </c>
      <c r="P27" s="37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6.72</v>
      </c>
      <c r="C44" s="38">
        <v>29.82</v>
      </c>
      <c r="D44" s="38">
        <v>19.48</v>
      </c>
      <c r="E44" s="38">
        <v>30.16</v>
      </c>
      <c r="F44" s="38">
        <v>63.96</v>
      </c>
      <c r="G44" s="38">
        <v>88.5</v>
      </c>
      <c r="H44" s="38">
        <v>65.89</v>
      </c>
      <c r="I44" s="38">
        <v>56.89</v>
      </c>
      <c r="J44" s="38">
        <v>33.57</v>
      </c>
      <c r="K44" s="38">
        <v>32.47</v>
      </c>
      <c r="L44" s="38">
        <v>10.82</v>
      </c>
      <c r="M44" s="38">
        <v>10.86</v>
      </c>
      <c r="N44" s="38">
        <f>MAX(N7:N25)</f>
        <v>295.29964800000005</v>
      </c>
      <c r="O44" s="38">
        <f>MAX(O7:O25)</f>
        <v>9.363863248185602</v>
      </c>
      <c r="P44" s="39"/>
    </row>
    <row r="45" spans="1:16" ht="15" customHeight="1">
      <c r="A45" s="34" t="s">
        <v>16</v>
      </c>
      <c r="B45" s="38">
        <v>1.39</v>
      </c>
      <c r="C45" s="38">
        <v>5.48</v>
      </c>
      <c r="D45" s="38">
        <v>4.72</v>
      </c>
      <c r="E45" s="38">
        <v>7.7</v>
      </c>
      <c r="F45" s="38">
        <v>17.59</v>
      </c>
      <c r="G45" s="38">
        <v>31.11</v>
      </c>
      <c r="H45" s="38">
        <v>20.85</v>
      </c>
      <c r="I45" s="38">
        <v>11.81</v>
      </c>
      <c r="J45" s="38">
        <v>5.35</v>
      </c>
      <c r="K45" s="38">
        <v>3.93</v>
      </c>
      <c r="L45" s="38">
        <v>1.76</v>
      </c>
      <c r="M45" s="38">
        <v>1.63</v>
      </c>
      <c r="N45" s="38">
        <f>SUM(B45:M45)</f>
        <v>113.32000000000001</v>
      </c>
      <c r="O45" s="38">
        <f>AVERAGE(O7:O25)</f>
        <v>3.4667992841828212</v>
      </c>
      <c r="P45" s="39"/>
    </row>
    <row r="46" spans="1:16" ht="15" customHeight="1">
      <c r="A46" s="34" t="s">
        <v>20</v>
      </c>
      <c r="B46" s="38">
        <v>0</v>
      </c>
      <c r="C46" s="38">
        <v>0</v>
      </c>
      <c r="D46" s="38">
        <v>0.04</v>
      </c>
      <c r="E46" s="38">
        <v>0.01</v>
      </c>
      <c r="F46" s="38">
        <v>3.29</v>
      </c>
      <c r="G46" s="38">
        <v>2.88</v>
      </c>
      <c r="H46" s="38">
        <v>2.61</v>
      </c>
      <c r="I46" s="38">
        <v>0.84</v>
      </c>
      <c r="J46" s="38">
        <v>0.07</v>
      </c>
      <c r="K46" s="38">
        <v>0</v>
      </c>
      <c r="L46" s="38">
        <v>0</v>
      </c>
      <c r="M46" s="38">
        <v>0</v>
      </c>
      <c r="N46" s="38">
        <f>MIN(N7:N25)</f>
        <v>25.190000000000005</v>
      </c>
      <c r="O46" s="38">
        <f>MIN(O7:O25)</f>
        <v>0.7987673430000002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2016-07-11T03:19:14Z</cp:lastPrinted>
  <dcterms:created xsi:type="dcterms:W3CDTF">1994-01-31T08:04:27Z</dcterms:created>
  <dcterms:modified xsi:type="dcterms:W3CDTF">2020-04-23T03:01:58Z</dcterms:modified>
  <cp:category/>
  <cp:version/>
  <cp:contentType/>
  <cp:contentStatus/>
</cp:coreProperties>
</file>