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<sst xmlns="http://schemas.openxmlformats.org/spreadsheetml/2006/main" count="29" uniqueCount="24">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</sst>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3" fontId="6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right"/>
      <protection/>
    </xf>
    <xf numFmtId="233" fontId="6" fillId="0" borderId="14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236" fontId="6" fillId="35" borderId="16" xfId="0" applyNumberFormat="1" applyFont="1" applyFill="1" applyBorder="1" applyAlignment="1" applyProtection="1">
      <alignment horizontal="center" vertical="center"/>
      <protection/>
    </xf>
    <xf numFmtId="1" fontId="6" fillId="36" borderId="15" xfId="0" applyNumberFormat="1" applyFont="1" applyFill="1" applyBorder="1" applyAlignment="1" applyProtection="1">
      <alignment horizontal="center" vertical="center"/>
      <protection/>
    </xf>
    <xf numFmtId="236" fontId="6" fillId="33" borderId="16" xfId="0" applyNumberFormat="1" applyFont="1" applyFill="1" applyBorder="1" applyAlignment="1" applyProtection="1">
      <alignment horizontal="center" vertical="center"/>
      <protection/>
    </xf>
    <xf numFmtId="236" fontId="6" fillId="36" borderId="17" xfId="0" applyNumberFormat="1" applyFont="1" applyFill="1" applyBorder="1" applyAlignment="1">
      <alignment horizontal="center" vertical="center"/>
    </xf>
    <xf numFmtId="236" fontId="6" fillId="0" borderId="18" xfId="0" applyNumberFormat="1" applyFont="1" applyFill="1" applyBorder="1" applyAlignment="1" applyProtection="1">
      <alignment horizontal="center" vertical="center"/>
      <protection/>
    </xf>
    <xf numFmtId="236" fontId="6" fillId="36" borderId="16" xfId="0" applyNumberFormat="1" applyFont="1" applyFill="1" applyBorder="1" applyAlignment="1" applyProtection="1">
      <alignment horizontal="center" vertical="center"/>
      <protection/>
    </xf>
    <xf numFmtId="236" fontId="6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-0.031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475"/>
          <c:w val="0.8605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'P.77-H.05'!$N$7:$N$29</c:f>
              <c:numCache>
                <c:ptCount val="23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23.32</c:v>
                </c:pt>
                <c:pt idx="21">
                  <c:v>35.19</c:v>
                </c:pt>
                <c:pt idx="22">
                  <c:v>44.66638080000001</c:v>
                </c:pt>
              </c:numCache>
            </c:numRef>
          </c:val>
        </c:ser>
        <c:gapWidth val="100"/>
        <c:axId val="35333051"/>
        <c:axId val="49562004"/>
      </c:barChart>
      <c:lineChart>
        <c:grouping val="standard"/>
        <c:varyColors val="0"/>
        <c:ser>
          <c:idx val="1"/>
          <c:order val="1"/>
          <c:tx>
            <c:v>ค่าเฉลี่ย 105.7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'P.77-H.05'!$P$7:$P$28</c:f>
              <c:numCache>
                <c:ptCount val="22"/>
                <c:pt idx="0">
                  <c:v>105.68394036363635</c:v>
                </c:pt>
                <c:pt idx="1">
                  <c:v>105.68394036363635</c:v>
                </c:pt>
                <c:pt idx="2">
                  <c:v>105.68394036363635</c:v>
                </c:pt>
                <c:pt idx="3">
                  <c:v>105.68394036363635</c:v>
                </c:pt>
                <c:pt idx="4">
                  <c:v>105.68394036363635</c:v>
                </c:pt>
                <c:pt idx="5">
                  <c:v>105.68394036363635</c:v>
                </c:pt>
                <c:pt idx="6">
                  <c:v>105.68394036363635</c:v>
                </c:pt>
                <c:pt idx="7">
                  <c:v>105.68394036363635</c:v>
                </c:pt>
                <c:pt idx="8">
                  <c:v>105.68394036363635</c:v>
                </c:pt>
                <c:pt idx="9">
                  <c:v>105.68394036363635</c:v>
                </c:pt>
                <c:pt idx="10">
                  <c:v>105.68394036363635</c:v>
                </c:pt>
                <c:pt idx="11">
                  <c:v>105.68394036363635</c:v>
                </c:pt>
                <c:pt idx="12">
                  <c:v>105.68394036363635</c:v>
                </c:pt>
                <c:pt idx="13">
                  <c:v>105.68394036363635</c:v>
                </c:pt>
                <c:pt idx="14">
                  <c:v>105.68394036363635</c:v>
                </c:pt>
                <c:pt idx="15">
                  <c:v>105.68394036363635</c:v>
                </c:pt>
                <c:pt idx="16">
                  <c:v>105.68394036363635</c:v>
                </c:pt>
                <c:pt idx="17">
                  <c:v>105.68394036363635</c:v>
                </c:pt>
                <c:pt idx="18">
                  <c:v>105.68394036363635</c:v>
                </c:pt>
                <c:pt idx="19">
                  <c:v>105.68394036363635</c:v>
                </c:pt>
                <c:pt idx="20">
                  <c:v>105.68394036363635</c:v>
                </c:pt>
                <c:pt idx="21">
                  <c:v>105.68394036363635</c:v>
                </c:pt>
              </c:numCache>
            </c:numRef>
          </c:val>
          <c:smooth val="0"/>
        </c:ser>
        <c:axId val="35333051"/>
        <c:axId val="49562004"/>
      </c:line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562004"/>
        <c:crossesAt val="0"/>
        <c:auto val="1"/>
        <c:lblOffset val="100"/>
        <c:tickLblSkip val="1"/>
        <c:noMultiLvlLbl val="0"/>
      </c:catAx>
      <c:valAx>
        <c:axId val="4956200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305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25">
      <selection activeCell="B29" sqref="B29:L29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>+N7*1000000/(365*86400)</f>
        <v>1.8567351598173516</v>
      </c>
      <c r="P7" s="37">
        <f aca="true" t="shared" si="0" ref="P7:P28">$N$37</f>
        <v>105.68394036363635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1" ref="N8:N21">SUM(B8:M8)</f>
        <v>86.826</v>
      </c>
      <c r="O8" s="36">
        <f aca="true" t="shared" si="2" ref="O8:O29">+N8*1000000/(365*86400)</f>
        <v>2.753234398782344</v>
      </c>
      <c r="P8" s="37">
        <f t="shared" si="0"/>
        <v>105.68394036363635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1"/>
        <v>90.04</v>
      </c>
      <c r="O9" s="36">
        <f t="shared" si="2"/>
        <v>2.8551496702181636</v>
      </c>
      <c r="P9" s="37">
        <f t="shared" si="0"/>
        <v>105.68394036363635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1"/>
        <v>122.26099999999998</v>
      </c>
      <c r="O10" s="36">
        <f t="shared" si="2"/>
        <v>3.8768708777270415</v>
      </c>
      <c r="P10" s="37">
        <f t="shared" si="0"/>
        <v>105.68394036363635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1"/>
        <v>27.442999999999998</v>
      </c>
      <c r="O11" s="36">
        <f t="shared" si="2"/>
        <v>0.8702118214104514</v>
      </c>
      <c r="P11" s="37">
        <f t="shared" si="0"/>
        <v>105.68394036363635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1"/>
        <v>48.656</v>
      </c>
      <c r="O12" s="36">
        <f t="shared" si="2"/>
        <v>1.5428716387620498</v>
      </c>
      <c r="P12" s="37">
        <f t="shared" si="0"/>
        <v>105.68394036363635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1"/>
        <v>122.318208</v>
      </c>
      <c r="O13" s="36">
        <f t="shared" si="2"/>
        <v>3.8786849315068492</v>
      </c>
      <c r="P13" s="37">
        <f t="shared" si="0"/>
        <v>105.68394036363635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1"/>
        <v>245.724192</v>
      </c>
      <c r="O14" s="36">
        <f t="shared" si="2"/>
        <v>7.79186301369863</v>
      </c>
      <c r="P14" s="37">
        <f t="shared" si="0"/>
        <v>105.68394036363635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1"/>
        <v>80.34336000000002</v>
      </c>
      <c r="O15" s="36">
        <f t="shared" si="2"/>
        <v>2.547671232876713</v>
      </c>
      <c r="P15" s="37">
        <f t="shared" si="0"/>
        <v>105.68394036363635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1"/>
        <v>132.08875199999997</v>
      </c>
      <c r="O16" s="36">
        <f t="shared" si="2"/>
        <v>4.1885068493150674</v>
      </c>
      <c r="P16" s="37">
        <f t="shared" si="0"/>
        <v>105.68394036363635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1"/>
        <v>55.70035199999999</v>
      </c>
      <c r="O17" s="36">
        <f t="shared" si="2"/>
        <v>1.7662465753424652</v>
      </c>
      <c r="P17" s="37">
        <f t="shared" si="0"/>
        <v>105.68394036363635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1"/>
        <v>148.704768</v>
      </c>
      <c r="O18" s="36">
        <f t="shared" si="2"/>
        <v>4.715397260273972</v>
      </c>
      <c r="P18" s="37">
        <f t="shared" si="0"/>
        <v>105.68394036363635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1"/>
        <v>295.29964800000005</v>
      </c>
      <c r="O19" s="36">
        <f t="shared" si="2"/>
        <v>9.363890410958906</v>
      </c>
      <c r="P19" s="37">
        <f t="shared" si="0"/>
        <v>105.68394036363635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1"/>
        <v>65.193984</v>
      </c>
      <c r="O20" s="36">
        <f t="shared" si="2"/>
        <v>2.0672876712328767</v>
      </c>
      <c r="P20" s="37">
        <f t="shared" si="0"/>
        <v>105.68394036363635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1"/>
        <v>84.87763199999999</v>
      </c>
      <c r="O21" s="36">
        <f t="shared" si="2"/>
        <v>2.69145205479452</v>
      </c>
      <c r="P21" s="37">
        <f t="shared" si="0"/>
        <v>105.68394036363635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t="shared" si="2"/>
        <v>2.056246575342466</v>
      </c>
      <c r="P22" s="37">
        <f t="shared" si="0"/>
        <v>105.68394036363635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2"/>
        <v>0.79876966007103</v>
      </c>
      <c r="P23" s="37">
        <f t="shared" si="0"/>
        <v>105.68394036363635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2"/>
        <v>4.629629629629631</v>
      </c>
      <c r="P24" s="37">
        <f t="shared" si="0"/>
        <v>105.68394036363635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2"/>
        <v>5.618658041603248</v>
      </c>
      <c r="P25" s="37">
        <f t="shared" si="0"/>
        <v>105.68394036363635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2"/>
        <v>6.00202942668696</v>
      </c>
      <c r="P26" s="37">
        <f t="shared" si="0"/>
        <v>105.68394036363635</v>
      </c>
    </row>
    <row r="27" spans="1:16" ht="15" customHeight="1">
      <c r="A27" s="32">
        <v>2562</v>
      </c>
      <c r="B27" s="33">
        <v>0.07</v>
      </c>
      <c r="C27" s="33">
        <v>0.73</v>
      </c>
      <c r="D27" s="33">
        <v>0.05</v>
      </c>
      <c r="E27" s="33">
        <v>0.04</v>
      </c>
      <c r="F27" s="33">
        <v>3.9</v>
      </c>
      <c r="G27" s="33">
        <v>15.77</v>
      </c>
      <c r="H27" s="33">
        <v>0.22</v>
      </c>
      <c r="I27" s="33">
        <v>0.1</v>
      </c>
      <c r="J27" s="33">
        <v>1.02</v>
      </c>
      <c r="K27" s="33">
        <v>1.32</v>
      </c>
      <c r="L27" s="33">
        <v>0.05</v>
      </c>
      <c r="M27" s="33">
        <v>0.05</v>
      </c>
      <c r="N27" s="35">
        <f t="shared" si="3"/>
        <v>23.32</v>
      </c>
      <c r="O27" s="36">
        <f t="shared" si="2"/>
        <v>0.7394723490613901</v>
      </c>
      <c r="P27" s="37">
        <f t="shared" si="0"/>
        <v>105.68394036363635</v>
      </c>
    </row>
    <row r="28" spans="1:16" ht="15" customHeight="1">
      <c r="A28" s="32">
        <v>2563</v>
      </c>
      <c r="B28" s="33">
        <v>0</v>
      </c>
      <c r="C28" s="33">
        <v>0</v>
      </c>
      <c r="D28" s="33">
        <v>1.4</v>
      </c>
      <c r="E28" s="33">
        <v>4.82</v>
      </c>
      <c r="F28" s="33">
        <v>16.28</v>
      </c>
      <c r="G28" s="33">
        <v>6.88</v>
      </c>
      <c r="H28" s="33">
        <v>2.56</v>
      </c>
      <c r="I28" s="33">
        <v>2.64</v>
      </c>
      <c r="J28" s="33">
        <v>0.47</v>
      </c>
      <c r="K28" s="33">
        <v>0.14</v>
      </c>
      <c r="L28" s="33">
        <v>0</v>
      </c>
      <c r="M28" s="33">
        <v>0</v>
      </c>
      <c r="N28" s="35">
        <f>SUM(B28:M28)</f>
        <v>35.19</v>
      </c>
      <c r="O28" s="36">
        <f t="shared" si="2"/>
        <v>1.1158675799086757</v>
      </c>
      <c r="P28" s="37">
        <f t="shared" si="0"/>
        <v>105.68394036363635</v>
      </c>
    </row>
    <row r="29" spans="1:16" ht="15" customHeight="1">
      <c r="A29" s="40">
        <v>2564</v>
      </c>
      <c r="B29" s="41">
        <v>0</v>
      </c>
      <c r="C29" s="41">
        <v>0.07223040000000006</v>
      </c>
      <c r="D29" s="41">
        <v>0.46310400000000007</v>
      </c>
      <c r="E29" s="41">
        <v>2.3319360000000002</v>
      </c>
      <c r="F29" s="41">
        <v>6.026400000000001</v>
      </c>
      <c r="G29" s="41">
        <v>22.177152000000003</v>
      </c>
      <c r="H29" s="41">
        <v>8.838720000000002</v>
      </c>
      <c r="I29" s="41">
        <v>3.9450240000000005</v>
      </c>
      <c r="J29" s="41">
        <v>0.7154784000000003</v>
      </c>
      <c r="K29" s="41">
        <v>0.04829760000000004</v>
      </c>
      <c r="L29" s="41">
        <v>0.04803840000000004</v>
      </c>
      <c r="M29" s="41"/>
      <c r="N29" s="42">
        <f>SUM(B29:M29)</f>
        <v>44.66638080000001</v>
      </c>
      <c r="O29" s="43">
        <f t="shared" si="2"/>
        <v>1.4163616438356168</v>
      </c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MAX(B7:B28)</f>
        <v>6.725375999999999</v>
      </c>
      <c r="C36" s="38">
        <f aca="true" t="shared" si="4" ref="C36:N36">MAX(C7:C28)</f>
        <v>29.824416000000003</v>
      </c>
      <c r="D36" s="38">
        <f t="shared" si="4"/>
        <v>19.484064</v>
      </c>
      <c r="E36" s="38">
        <f t="shared" si="4"/>
        <v>30.16483199999999</v>
      </c>
      <c r="F36" s="38">
        <f t="shared" si="4"/>
        <v>63.960192</v>
      </c>
      <c r="G36" s="38">
        <f t="shared" si="4"/>
        <v>88.50038400000003</v>
      </c>
      <c r="H36" s="38">
        <f t="shared" si="4"/>
        <v>65.89</v>
      </c>
      <c r="I36" s="38">
        <f t="shared" si="4"/>
        <v>56.89</v>
      </c>
      <c r="J36" s="38">
        <f t="shared" si="4"/>
        <v>33.57</v>
      </c>
      <c r="K36" s="38">
        <f t="shared" si="4"/>
        <v>32.47</v>
      </c>
      <c r="L36" s="38">
        <f t="shared" si="4"/>
        <v>10.815552000000004</v>
      </c>
      <c r="M36" s="38">
        <f t="shared" si="4"/>
        <v>10.85529599999999</v>
      </c>
      <c r="N36" s="38">
        <f t="shared" si="4"/>
        <v>295.29964800000005</v>
      </c>
      <c r="O36" s="36">
        <f>+N36*1000000/(365*86400)</f>
        <v>9.363890410958906</v>
      </c>
      <c r="P36" s="39"/>
    </row>
    <row r="37" spans="1:16" ht="15" customHeight="1">
      <c r="A37" s="34" t="s">
        <v>16</v>
      </c>
      <c r="B37" s="38">
        <f>AVERAGE(B7:B28)</f>
        <v>1.2716454545454545</v>
      </c>
      <c r="C37" s="38">
        <f aca="true" t="shared" si="5" ref="C37:M37">AVERAGE(C7:C28)</f>
        <v>5.014527636363637</v>
      </c>
      <c r="D37" s="38">
        <f t="shared" si="5"/>
        <v>4.354448727272728</v>
      </c>
      <c r="E37" s="38">
        <f t="shared" si="5"/>
        <v>7.224231999999997</v>
      </c>
      <c r="F37" s="38">
        <f t="shared" si="5"/>
        <v>16.90618109090909</v>
      </c>
      <c r="G37" s="38">
        <f t="shared" si="5"/>
        <v>29.314583636363636</v>
      </c>
      <c r="H37" s="38">
        <f t="shared" si="5"/>
        <v>19.084256000000003</v>
      </c>
      <c r="I37" s="38">
        <f t="shared" si="5"/>
        <v>10.864899272727271</v>
      </c>
      <c r="J37" s="38">
        <f t="shared" si="5"/>
        <v>4.927294909090908</v>
      </c>
      <c r="K37" s="38">
        <f t="shared" si="5"/>
        <v>3.638357454545454</v>
      </c>
      <c r="L37" s="38">
        <f t="shared" si="5"/>
        <v>1.602213454545455</v>
      </c>
      <c r="M37" s="38">
        <f t="shared" si="5"/>
        <v>1.4813007272727263</v>
      </c>
      <c r="N37" s="38">
        <f>SUM(B37:M37)</f>
        <v>105.68394036363635</v>
      </c>
      <c r="O37" s="36">
        <f>+N37*1000000/(365*86400)</f>
        <v>3.351215764955491</v>
      </c>
      <c r="P37" s="39"/>
    </row>
    <row r="38" spans="1:16" ht="15" customHeight="1">
      <c r="A38" s="34" t="s">
        <v>20</v>
      </c>
      <c r="B38" s="38">
        <f>MIN(B7:B28)</f>
        <v>0</v>
      </c>
      <c r="C38" s="38">
        <f aca="true" t="shared" si="6" ref="C38:N38">MIN(C7:C28)</f>
        <v>0</v>
      </c>
      <c r="D38" s="38">
        <f t="shared" si="6"/>
        <v>0.04</v>
      </c>
      <c r="E38" s="38">
        <f t="shared" si="6"/>
        <v>0.01</v>
      </c>
      <c r="F38" s="38">
        <f t="shared" si="6"/>
        <v>3.288384</v>
      </c>
      <c r="G38" s="38">
        <f t="shared" si="6"/>
        <v>2.88</v>
      </c>
      <c r="H38" s="38">
        <f t="shared" si="6"/>
        <v>0.22</v>
      </c>
      <c r="I38" s="38">
        <f t="shared" si="6"/>
        <v>0.1</v>
      </c>
      <c r="J38" s="38">
        <f t="shared" si="6"/>
        <v>0.072</v>
      </c>
      <c r="K38" s="38">
        <f t="shared" si="6"/>
        <v>0</v>
      </c>
      <c r="L38" s="38">
        <f t="shared" si="6"/>
        <v>0</v>
      </c>
      <c r="M38" s="38">
        <f t="shared" si="6"/>
        <v>0</v>
      </c>
      <c r="N38" s="38">
        <f t="shared" si="6"/>
        <v>23.32</v>
      </c>
      <c r="O38" s="36">
        <f>+N38*1000000/(365*86400)</f>
        <v>0.7394723490613901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2016-07-11T03:19:14Z</cp:lastPrinted>
  <dcterms:created xsi:type="dcterms:W3CDTF">1994-01-31T08:04:27Z</dcterms:created>
  <dcterms:modified xsi:type="dcterms:W3CDTF">2022-03-16T07:29:48Z</dcterms:modified>
  <cp:category/>
  <cp:version/>
  <cp:contentType/>
  <cp:contentStatus/>
</cp:coreProperties>
</file>