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8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<sst xmlns="http://schemas.openxmlformats.org/spreadsheetml/2006/main" count="50" uniqueCount="25">
  <si>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</si>
  <si>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</si>
  <si>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</si>
  <si>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</si>
  <si>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</si>
  <si>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</si>
  <si>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</si>
  <si>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</si>
  <si>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</si>
  <si>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</si>
  <si>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</si>
  <si>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</si>
  <si>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</si>
  <si>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</si>
  <si>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</si>
  <si>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</si>
  <si>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</si>
  <si>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</si>
  <si>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</si>
  <si>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</si>
  <si>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</si>
  <si>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</si>
  <si>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</si>
  <si>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</si>
  <si>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P.80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</si>
</sst>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221" fontId="5" fillId="0" borderId="0" xfId="0" applyNumberFormat="1" applyFont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P.80 น้ำแม่ลาย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P.80'!$D$36:$O$36</c:f>
              <c:numCache/>
            </c:numRef>
          </c:xVal>
          <c:yVal>
            <c:numRef>
              <c:f>'Return P.80'!$D$37:$O$37</c:f>
              <c:numCache/>
            </c:numRef>
          </c:yVal>
          <c:smooth val="0"/>
        </c:ser>
        <c:axId val="17881776"/>
        <c:axId val="26718257"/>
      </c:scatterChart>
      <c:valAx>
        <c:axId val="178817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718257"/>
        <c:crossesAt val="10"/>
        <c:crossBetween val="midCat"/>
        <c:dispUnits/>
        <c:majorUnit val="10"/>
      </c:valAx>
      <c:valAx>
        <c:axId val="26718257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88177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24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23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50.685263157894745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1209.2791040935667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2544</v>
      </c>
      <c r="B6" s="16">
        <v>109.8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34.77469056790537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2545</v>
      </c>
      <c r="B7" s="16">
        <v>47.4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2546</v>
      </c>
      <c r="B8" s="16">
        <v>26.6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2547</v>
      </c>
      <c r="B9" s="16">
        <v>45.4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2548</v>
      </c>
      <c r="B10" s="16">
        <v>53.54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2549</v>
      </c>
      <c r="B11" s="16">
        <v>29.26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2550</v>
      </c>
      <c r="B12" s="16">
        <v>31.7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2551</v>
      </c>
      <c r="B13" s="16">
        <v>25.13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2552</v>
      </c>
      <c r="B14" s="16">
        <v>109.5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2553</v>
      </c>
      <c r="B15" s="16">
        <v>96.37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2554</v>
      </c>
      <c r="B16" s="16">
        <v>129.84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2555</v>
      </c>
      <c r="B17" s="16">
        <v>41.63</v>
      </c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2556</v>
      </c>
      <c r="B18" s="16">
        <v>25.4</v>
      </c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2557</v>
      </c>
      <c r="B19" s="16">
        <v>30</v>
      </c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2558</v>
      </c>
      <c r="B20" s="30">
        <v>16.18</v>
      </c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2559</v>
      </c>
      <c r="B21" s="30">
        <v>54.44</v>
      </c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2560</v>
      </c>
      <c r="B22" s="16">
        <v>25.86</v>
      </c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2561</v>
      </c>
      <c r="B23" s="16">
        <v>51.57</v>
      </c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2562</v>
      </c>
      <c r="B24" s="16">
        <v>13.4</v>
      </c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45.57</v>
      </c>
      <c r="E37" s="60">
        <f t="shared" si="1"/>
        <v>63.23</v>
      </c>
      <c r="F37" s="62">
        <f t="shared" si="1"/>
        <v>74.54</v>
      </c>
      <c r="G37" s="62">
        <f t="shared" si="1"/>
        <v>82.91</v>
      </c>
      <c r="H37" s="62">
        <f t="shared" si="1"/>
        <v>89.56</v>
      </c>
      <c r="I37" s="62">
        <f t="shared" si="1"/>
        <v>107.62</v>
      </c>
      <c r="J37" s="62">
        <f t="shared" si="1"/>
        <v>131.33</v>
      </c>
      <c r="K37" s="62">
        <f t="shared" si="1"/>
        <v>138.85</v>
      </c>
      <c r="L37" s="62">
        <f t="shared" si="1"/>
        <v>162.02</v>
      </c>
      <c r="M37" s="62">
        <f t="shared" si="1"/>
        <v>185.02</v>
      </c>
      <c r="N37" s="62">
        <f t="shared" si="1"/>
        <v>207.94</v>
      </c>
      <c r="O37" s="62">
        <f t="shared" si="1"/>
        <v>238.17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2544</v>
      </c>
      <c r="J41" s="25">
        <v>109.8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2545</v>
      </c>
      <c r="J42" s="25">
        <v>47.4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2546</v>
      </c>
      <c r="J43" s="25">
        <v>26.6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2547</v>
      </c>
      <c r="J44" s="25">
        <v>45.4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2548</v>
      </c>
      <c r="J45" s="25">
        <v>53.54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2549</v>
      </c>
      <c r="J46" s="25">
        <v>29.26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2550</v>
      </c>
      <c r="J47" s="25">
        <v>31.7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2551</v>
      </c>
      <c r="J48" s="25">
        <v>25.13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2552</v>
      </c>
      <c r="J49" s="25">
        <v>109.5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2553</v>
      </c>
      <c r="J50" s="25">
        <v>96.37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>
        <v>2554</v>
      </c>
      <c r="J51" s="25">
        <v>129.84</v>
      </c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75">
        <v>2555</v>
      </c>
      <c r="J52" s="25">
        <v>41.63</v>
      </c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>
        <v>2556</v>
      </c>
      <c r="J53" s="25">
        <v>25.4</v>
      </c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>
        <v>2557</v>
      </c>
      <c r="J54" s="84">
        <v>30</v>
      </c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75">
        <v>2558</v>
      </c>
      <c r="J55" s="25">
        <v>16.18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2559</v>
      </c>
      <c r="J56" s="25">
        <v>54.44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2560</v>
      </c>
      <c r="J57" s="25">
        <v>25.86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75">
        <v>2561</v>
      </c>
      <c r="J58" s="25">
        <v>51.57</v>
      </c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2562</v>
      </c>
      <c r="J59" s="25">
        <v>13.4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5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85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6"/>
      <c r="K64" s="80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5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5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5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5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5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5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5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5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5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1">
        <f>IF($A$79&gt;=6,VLOOKUP($F$78,$X$3:$AC$38,$A$79-4),VLOOKUP($A$78,$X$3:$AC$38,$A$79+1))</f>
        <v>0.521749</v>
      </c>
      <c r="C80" s="81"/>
      <c r="D80" s="81"/>
      <c r="E80" s="81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1">
        <f>IF($A$79&gt;=6,VLOOKUP($F$78,$Y$58:$AD$97,$A$79-4),VLOOKUP($A$78,$Y$58:$AD$97,$A$79+1))</f>
        <v>1.055746</v>
      </c>
      <c r="C81" s="81"/>
      <c r="D81" s="81"/>
      <c r="E81" s="81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2">
        <f>B81/V6</f>
        <v>0.03035960874873695</v>
      </c>
      <c r="C83" s="82"/>
      <c r="D83" s="82"/>
      <c r="E83" s="82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3">
        <f>V4-(B80/B83)</f>
        <v>33.499633253434716</v>
      </c>
      <c r="C84" s="82"/>
      <c r="D84" s="82"/>
      <c r="E84" s="82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2020-06-09T06:25:57Z</dcterms:modified>
  <cp:category/>
  <cp:version/>
  <cp:contentType/>
  <cp:contentStatus/>
</cp:coreProperties>
</file>