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81" sheetId="1" r:id="rId1"/>
    <sheet name="data P.81" sheetId="2" r:id="rId2"/>
  </sheets>
  <definedNames>
    <definedName name="_xlnm.Print_Area" localSheetId="1">'data P.81'!$A:$IV</definedName>
  </definedNames>
  <calcPr fullCalcOnLoad="1"/>
</workbook>
</file>

<file path=xl/sharedStrings.xml><?xml version="1.0" encoding="utf-8"?>
<sst xmlns="http://schemas.openxmlformats.org/spreadsheetml/2006/main" count="45" uniqueCount="37">
  <si>
    <t>ปี</t>
  </si>
  <si>
    <t>-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</si>
  <si>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</si>
  <si>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</si>
  <si>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</si>
  <si>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</si>
  <si>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</si>
  <si>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</si>
  <si>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ดอยสะเก็ด</t>
  </si>
  <si>
    <t>สันกำแพง</t>
  </si>
  <si>
    <t>ร้องวัวแดง</t>
  </si>
  <si>
    <t>ห้วยแก้ว</t>
  </si>
  <si>
    <t>ห้วยหม้อ</t>
  </si>
  <si>
    <t>แม่ฮ่องฮัก</t>
  </si>
  <si>
    <t>0-7052</t>
  </si>
  <si>
    <t>0-7032</t>
  </si>
  <si>
    <t>0-7550</t>
  </si>
  <si>
    <t>เขื่อนแม่กวง</t>
  </si>
  <si>
    <t>0-7341</t>
  </si>
  <si>
    <t>0-7770</t>
  </si>
  <si>
    <t>0-7760</t>
  </si>
  <si>
    <t>0-7530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</si>
  <si>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</si>
  <si>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</si>
  <si>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</si>
  <si>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</si>
  <si>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</si>
  <si>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</si>
  <si>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</si>
  <si>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</si>
  <si>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</si>
  <si>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</si>
  <si>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</si>
  <si>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</si>
  <si>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</si>
  <si>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P.81</t>
  </si>
  <si>
    <t xml:space="preserve"> Runoff  coefficient สถานี P.81 อ.สันกำแพง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</si>
</sst>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3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187" fontId="0" fillId="0" borderId="8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187" fontId="0" fillId="0" borderId="8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4" borderId="4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P.81 น้ำแม่กวง อ.สันกำแพง จ.เชียงใหม่
พื้นที่รับน้ำ 1,190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45"/>
          <c:w val="0.8565"/>
          <c:h val="0.6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P.81'!$L$5:$L$24</c:f>
              <c:numCache>
                <c:ptCount val="18"/>
                <c:pt idx="0">
                  <c:v>1444.2142857142858</c:v>
                </c:pt>
                <c:pt idx="1">
                  <c:v>905.5</c:v>
                </c:pt>
                <c:pt idx="2">
                  <c:v>1264.3428571428572</c:v>
                </c:pt>
                <c:pt idx="3">
                  <c:v>1505.6999999999998</c:v>
                </c:pt>
                <c:pt idx="4">
                  <c:v>1311.4999999999998</c:v>
                </c:pt>
                <c:pt idx="5">
                  <c:v>1067</c:v>
                </c:pt>
                <c:pt idx="6">
                  <c:v>976.9</c:v>
                </c:pt>
                <c:pt idx="7">
                  <c:v>975.5428571428571</c:v>
                </c:pt>
                <c:pt idx="8">
                  <c:v>1214.4333333333334</c:v>
                </c:pt>
                <c:pt idx="9">
                  <c:v>1592.7714285714287</c:v>
                </c:pt>
                <c:pt idx="10">
                  <c:v>994.3857142857142</c:v>
                </c:pt>
                <c:pt idx="11">
                  <c:v>1162.8333333333333</c:v>
                </c:pt>
                <c:pt idx="12">
                  <c:v>908.7333333333332</c:v>
                </c:pt>
                <c:pt idx="13">
                  <c:v>739.3799999999999</c:v>
                </c:pt>
                <c:pt idx="14">
                  <c:v>1248.26</c:v>
                </c:pt>
                <c:pt idx="15">
                  <c:v>1191.825</c:v>
                </c:pt>
              </c:numCache>
            </c:numRef>
          </c:xVal>
          <c:yVal>
            <c:numRef>
              <c:f>'data P.81'!$D$5:$D$24</c:f>
              <c:numCache>
                <c:ptCount val="18"/>
                <c:pt idx="0">
                  <c:v>416.1613445378152</c:v>
                </c:pt>
                <c:pt idx="1">
                  <c:v>211.96470588235294</c:v>
                </c:pt>
                <c:pt idx="2">
                  <c:v>260.60168067226886</c:v>
                </c:pt>
                <c:pt idx="3">
                  <c:v>427.4033747899159</c:v>
                </c:pt>
                <c:pt idx="4">
                  <c:v>403.29341848739494</c:v>
                </c:pt>
                <c:pt idx="5">
                  <c:v>216.18978957983194</c:v>
                </c:pt>
                <c:pt idx="6">
                  <c:v>271.9472672268908</c:v>
                </c:pt>
                <c:pt idx="7">
                  <c:v>152.34861176470588</c:v>
                </c:pt>
                <c:pt idx="8">
                  <c:v>231.34507563025213</c:v>
                </c:pt>
                <c:pt idx="9">
                  <c:v>691.5917042016807</c:v>
                </c:pt>
                <c:pt idx="10">
                  <c:v>217.50420168067225</c:v>
                </c:pt>
                <c:pt idx="11">
                  <c:v>218.11764705882354</c:v>
                </c:pt>
                <c:pt idx="12">
                  <c:v>177.0924369747899</c:v>
                </c:pt>
                <c:pt idx="13">
                  <c:v>96.61785277310926</c:v>
                </c:pt>
                <c:pt idx="14">
                  <c:v>160.92436974789916</c:v>
                </c:pt>
                <c:pt idx="15">
                  <c:v>206.890756302521</c:v>
                </c:pt>
              </c:numCache>
            </c:numRef>
          </c:yVal>
          <c:smooth val="0"/>
        </c:ser>
        <c:axId val="51015521"/>
        <c:axId val="56486506"/>
      </c:scatterChart>
      <c:valAx>
        <c:axId val="51015521"/>
        <c:scaling>
          <c:orientation val="minMax"/>
          <c:max val="1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6486506"/>
        <c:crosses val="autoZero"/>
        <c:crossBetween val="midCat"/>
        <c:dispUnits/>
        <c:majorUnit val="200"/>
        <c:minorUnit val="100"/>
      </c:valAx>
      <c:valAx>
        <c:axId val="5648650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015521"/>
        <c:crossesAt val="3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35"/>
  <sheetViews>
    <sheetView tabSelected="1" workbookViewId="0" topLeftCell="A1">
      <pane ySplit="4" topLeftCell="BM22" activePane="bottomLeft" state="frozen"/>
      <selection pane="topLeft" activeCell="A1" sqref="A1"/>
      <selection pane="bottomLeft" activeCell="I29" sqref="I29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140625" style="3" customWidth="1"/>
    <col min="5" max="12" width="9.7109375" style="1" customWidth="1"/>
    <col min="13" max="13" width="12.710937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42" t="s">
        <v>36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58" ht="19.5" customHeight="1">
      <c r="B2" s="43" t="s">
        <v>0</v>
      </c>
      <c r="C2" s="23" t="s">
        <v>27</v>
      </c>
      <c r="D2" s="23" t="s">
        <v>28</v>
      </c>
      <c r="E2" s="46" t="s">
        <v>2</v>
      </c>
      <c r="F2" s="47"/>
      <c r="G2" s="47"/>
      <c r="H2" s="47"/>
      <c r="I2" s="47"/>
      <c r="J2" s="47"/>
      <c r="K2" s="47"/>
      <c r="L2" s="47"/>
      <c r="M2" s="21" t="s">
        <v>26</v>
      </c>
      <c r="N2" s="4"/>
      <c r="O2" s="4"/>
      <c r="P2" s="4"/>
      <c r="Q2" s="4"/>
      <c r="R2" s="4"/>
      <c r="S2" s="4"/>
      <c r="T2" s="4"/>
      <c r="U2" s="4"/>
      <c r="AT2" s="17"/>
      <c r="AU2" s="7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58" ht="19.5" customHeight="1">
      <c r="B3" s="44"/>
      <c r="C3" s="24" t="s">
        <v>29</v>
      </c>
      <c r="D3" s="24" t="s">
        <v>30</v>
      </c>
      <c r="E3" s="5" t="s">
        <v>8</v>
      </c>
      <c r="F3" s="5" t="s">
        <v>9</v>
      </c>
      <c r="G3" s="5" t="s">
        <v>10</v>
      </c>
      <c r="H3" s="5" t="s">
        <v>17</v>
      </c>
      <c r="I3" s="5" t="s">
        <v>11</v>
      </c>
      <c r="J3" s="5" t="s">
        <v>12</v>
      </c>
      <c r="K3" s="5" t="s">
        <v>13</v>
      </c>
      <c r="L3" s="37" t="s">
        <v>3</v>
      </c>
      <c r="M3" s="22" t="s">
        <v>31</v>
      </c>
      <c r="N3" s="4"/>
      <c r="O3" s="4"/>
      <c r="P3" s="4"/>
      <c r="Q3" s="4"/>
      <c r="R3" s="4"/>
      <c r="S3" s="4"/>
      <c r="T3" s="4"/>
      <c r="U3" s="4"/>
      <c r="AT3" s="1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45"/>
      <c r="C4" s="25" t="s">
        <v>6</v>
      </c>
      <c r="D4" s="26" t="s">
        <v>4</v>
      </c>
      <c r="E4" s="6" t="s">
        <v>14</v>
      </c>
      <c r="F4" s="6" t="s">
        <v>15</v>
      </c>
      <c r="G4" s="6" t="s">
        <v>16</v>
      </c>
      <c r="H4" s="6" t="s">
        <v>18</v>
      </c>
      <c r="I4" s="6" t="s">
        <v>19</v>
      </c>
      <c r="J4" s="6" t="s">
        <v>20</v>
      </c>
      <c r="K4" s="6" t="s">
        <v>21</v>
      </c>
      <c r="L4" s="38" t="s">
        <v>4</v>
      </c>
      <c r="M4" s="27"/>
      <c r="N4" s="4"/>
      <c r="O4" s="4"/>
      <c r="P4" s="4"/>
      <c r="Q4" s="4"/>
      <c r="R4" s="4"/>
      <c r="S4" s="4"/>
      <c r="T4" s="4"/>
      <c r="U4" s="4"/>
      <c r="AT4" s="1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3">
        <v>2545</v>
      </c>
      <c r="C5" s="32">
        <v>495.2320000000001</v>
      </c>
      <c r="D5" s="23">
        <f>C5*1000/1190</f>
        <v>416.1613445378152</v>
      </c>
      <c r="E5" s="28">
        <v>1323.4</v>
      </c>
      <c r="F5" s="28">
        <v>1176.2</v>
      </c>
      <c r="G5" s="28">
        <v>1404.4</v>
      </c>
      <c r="H5" s="28">
        <v>1522.3</v>
      </c>
      <c r="I5" s="28">
        <v>1574.2</v>
      </c>
      <c r="J5" s="28">
        <v>1593.9</v>
      </c>
      <c r="K5" s="28">
        <v>1515.1</v>
      </c>
      <c r="L5" s="39">
        <f>AVERAGE(E5:K5)</f>
        <v>1444.2142857142858</v>
      </c>
      <c r="M5" s="14">
        <f aca="true" t="shared" si="0" ref="M5:M25">D5*100/L5</f>
        <v>28.815761528905544</v>
      </c>
      <c r="N5" s="7"/>
      <c r="O5" s="7"/>
      <c r="P5" s="7"/>
      <c r="Q5" s="7"/>
      <c r="R5" s="7"/>
      <c r="S5" s="7"/>
      <c r="T5" s="7"/>
      <c r="U5" s="7"/>
      <c r="AT5" s="4"/>
      <c r="AU5" s="7"/>
      <c r="AV5" s="4"/>
      <c r="AW5" s="4"/>
      <c r="AX5" s="4"/>
      <c r="AY5" s="4"/>
      <c r="AZ5" s="4"/>
      <c r="BA5" s="4"/>
      <c r="BB5" s="4"/>
      <c r="BC5" s="4"/>
      <c r="BD5" s="4"/>
      <c r="BE5" s="7"/>
      <c r="BF5" s="7"/>
    </row>
    <row r="6" spans="2:58" ht="19.5" customHeight="1">
      <c r="B6" s="13">
        <v>2546</v>
      </c>
      <c r="C6" s="33">
        <v>252.238</v>
      </c>
      <c r="D6" s="24">
        <f>C6*1000/1190</f>
        <v>211.96470588235294</v>
      </c>
      <c r="E6" s="29" t="s">
        <v>1</v>
      </c>
      <c r="F6" s="29" t="s">
        <v>1</v>
      </c>
      <c r="G6" s="29"/>
      <c r="H6" s="29">
        <v>387.2</v>
      </c>
      <c r="I6" s="29">
        <v>1226</v>
      </c>
      <c r="J6" s="29">
        <v>1103.3</v>
      </c>
      <c r="K6" s="29" t="s">
        <v>1</v>
      </c>
      <c r="L6" s="40">
        <f aca="true" t="shared" si="1" ref="L6:L21">AVERAGE(E6:K6)</f>
        <v>905.5</v>
      </c>
      <c r="M6" s="14">
        <f t="shared" si="0"/>
        <v>23.40858154415825</v>
      </c>
      <c r="N6" s="7"/>
      <c r="O6" s="7"/>
      <c r="P6" s="7"/>
      <c r="Q6" s="7"/>
      <c r="R6" s="7"/>
      <c r="S6" s="7"/>
      <c r="T6" s="7"/>
      <c r="U6" s="7"/>
      <c r="AT6" s="4"/>
      <c r="AU6" s="7"/>
      <c r="AV6" s="4"/>
      <c r="AW6" s="4"/>
      <c r="AX6" s="4"/>
      <c r="AY6" s="4"/>
      <c r="AZ6" s="4"/>
      <c r="BA6" s="4"/>
      <c r="BB6" s="4"/>
      <c r="BC6" s="4"/>
      <c r="BD6" s="4"/>
      <c r="BE6" s="7"/>
      <c r="BF6" s="7"/>
    </row>
    <row r="7" spans="2:58" ht="19.5" customHeight="1">
      <c r="B7" s="13">
        <v>2547</v>
      </c>
      <c r="C7" s="33">
        <v>310.11599999999993</v>
      </c>
      <c r="D7" s="24">
        <f aca="true" t="shared" si="2" ref="D7:D22">C7*1000/1190</f>
        <v>260.60168067226886</v>
      </c>
      <c r="E7" s="29">
        <v>886.1</v>
      </c>
      <c r="F7" s="29">
        <v>855.7</v>
      </c>
      <c r="G7" s="29">
        <v>1132.2</v>
      </c>
      <c r="H7" s="29">
        <v>1262.1</v>
      </c>
      <c r="I7" s="29">
        <v>1754.4</v>
      </c>
      <c r="J7" s="29">
        <v>1782</v>
      </c>
      <c r="K7" s="29">
        <v>1177.9</v>
      </c>
      <c r="L7" s="40">
        <f t="shared" si="1"/>
        <v>1264.3428571428572</v>
      </c>
      <c r="M7" s="14">
        <f t="shared" si="0"/>
        <v>20.6116307139325</v>
      </c>
      <c r="N7" s="7"/>
      <c r="O7" s="7"/>
      <c r="P7" s="7"/>
      <c r="Q7" s="7"/>
      <c r="R7" s="7"/>
      <c r="S7" s="7"/>
      <c r="T7" s="7"/>
      <c r="U7" s="7"/>
      <c r="AT7" s="4"/>
      <c r="AU7" s="7"/>
      <c r="AV7" s="4"/>
      <c r="AW7" s="4"/>
      <c r="AX7" s="4"/>
      <c r="AY7" s="4"/>
      <c r="AZ7" s="4"/>
      <c r="BA7" s="4"/>
      <c r="BB7" s="4"/>
      <c r="BC7" s="4"/>
      <c r="BD7" s="4"/>
      <c r="BE7" s="7"/>
      <c r="BF7" s="7"/>
    </row>
    <row r="8" spans="2:58" ht="19.5" customHeight="1">
      <c r="B8" s="13">
        <v>2548</v>
      </c>
      <c r="C8" s="33">
        <v>508.610016</v>
      </c>
      <c r="D8" s="24">
        <f t="shared" si="2"/>
        <v>427.4033747899159</v>
      </c>
      <c r="E8" s="29">
        <v>1400.5</v>
      </c>
      <c r="F8" s="29" t="s">
        <v>1</v>
      </c>
      <c r="G8" s="29">
        <v>1380.8</v>
      </c>
      <c r="H8" s="29">
        <v>1569.1</v>
      </c>
      <c r="I8" s="29">
        <v>1499.9</v>
      </c>
      <c r="J8" s="29">
        <v>1941.4</v>
      </c>
      <c r="K8" s="29">
        <v>1242.5</v>
      </c>
      <c r="L8" s="40">
        <f t="shared" si="1"/>
        <v>1505.6999999999998</v>
      </c>
      <c r="M8" s="14">
        <f t="shared" si="0"/>
        <v>28.385692687116688</v>
      </c>
      <c r="N8" s="7"/>
      <c r="O8" s="7"/>
      <c r="P8" s="7"/>
      <c r="Q8" s="7"/>
      <c r="R8" s="7"/>
      <c r="S8" s="7"/>
      <c r="T8" s="7"/>
      <c r="U8" s="7"/>
      <c r="AT8" s="4"/>
      <c r="AU8" s="7"/>
      <c r="AV8" s="4"/>
      <c r="AW8" s="4"/>
      <c r="AX8" s="4"/>
      <c r="AY8" s="4"/>
      <c r="AZ8" s="4"/>
      <c r="BA8" s="4"/>
      <c r="BB8" s="4"/>
      <c r="BC8" s="4"/>
      <c r="BD8" s="4"/>
      <c r="BE8" s="7"/>
      <c r="BF8" s="7"/>
    </row>
    <row r="9" spans="2:58" ht="19.5" customHeight="1">
      <c r="B9" s="13">
        <v>2549</v>
      </c>
      <c r="C9" s="33">
        <v>479.919168</v>
      </c>
      <c r="D9" s="24">
        <f t="shared" si="2"/>
        <v>403.29341848739494</v>
      </c>
      <c r="E9" s="29">
        <v>1210</v>
      </c>
      <c r="F9" s="29" t="s">
        <v>1</v>
      </c>
      <c r="G9" s="29">
        <v>1375.9</v>
      </c>
      <c r="H9" s="29">
        <v>1342.5</v>
      </c>
      <c r="I9" s="29">
        <v>1297.8</v>
      </c>
      <c r="J9" s="29">
        <v>1396.1</v>
      </c>
      <c r="K9" s="29">
        <v>1246.7</v>
      </c>
      <c r="L9" s="40">
        <f t="shared" si="1"/>
        <v>1311.4999999999998</v>
      </c>
      <c r="M9" s="14">
        <f t="shared" si="0"/>
        <v>30.750546586915366</v>
      </c>
      <c r="N9" s="7"/>
      <c r="O9" s="7"/>
      <c r="P9" s="7"/>
      <c r="Q9" s="7"/>
      <c r="R9" s="7"/>
      <c r="S9" s="7"/>
      <c r="T9" s="7"/>
      <c r="U9" s="7"/>
      <c r="AT9" s="4"/>
      <c r="AU9" s="7"/>
      <c r="AV9" s="4"/>
      <c r="AW9" s="4"/>
      <c r="AX9" s="4"/>
      <c r="AY9" s="4"/>
      <c r="AZ9" s="4"/>
      <c r="BA9" s="4"/>
      <c r="BB9" s="4"/>
      <c r="BC9" s="4"/>
      <c r="BD9" s="4"/>
      <c r="BE9" s="7"/>
      <c r="BF9" s="7"/>
    </row>
    <row r="10" spans="2:58" ht="19.5" customHeight="1">
      <c r="B10" s="13">
        <v>2550</v>
      </c>
      <c r="C10" s="33">
        <v>257.2658496</v>
      </c>
      <c r="D10" s="24">
        <f t="shared" si="2"/>
        <v>216.18978957983194</v>
      </c>
      <c r="E10" s="29">
        <v>1025.5</v>
      </c>
      <c r="F10" s="29">
        <v>926.4</v>
      </c>
      <c r="G10" s="29"/>
      <c r="H10" s="29">
        <v>1078.5</v>
      </c>
      <c r="I10" s="29">
        <v>978.9</v>
      </c>
      <c r="J10" s="29">
        <v>1319.1</v>
      </c>
      <c r="K10" s="29">
        <v>1073.6</v>
      </c>
      <c r="L10" s="40">
        <f t="shared" si="1"/>
        <v>1067</v>
      </c>
      <c r="M10" s="14">
        <f t="shared" si="0"/>
        <v>20.261461066525953</v>
      </c>
      <c r="N10" s="7"/>
      <c r="O10" s="7"/>
      <c r="P10" s="7"/>
      <c r="Q10" s="7"/>
      <c r="R10" s="7"/>
      <c r="S10" s="7"/>
      <c r="T10" s="7"/>
      <c r="U10" s="7"/>
      <c r="AT10" s="4"/>
      <c r="AU10" s="7"/>
      <c r="AV10" s="4"/>
      <c r="AW10" s="4"/>
      <c r="AX10" s="4"/>
      <c r="AY10" s="4"/>
      <c r="AZ10" s="4"/>
      <c r="BA10" s="4"/>
      <c r="BB10" s="4"/>
      <c r="BC10" s="4"/>
      <c r="BD10" s="4"/>
      <c r="BE10" s="7"/>
      <c r="BF10" s="7"/>
    </row>
    <row r="11" spans="2:58" ht="19.5" customHeight="1">
      <c r="B11" s="13">
        <v>2551</v>
      </c>
      <c r="C11" s="33">
        <v>323.617248</v>
      </c>
      <c r="D11" s="24">
        <f t="shared" si="2"/>
        <v>271.9472672268908</v>
      </c>
      <c r="E11" s="29">
        <v>934.2</v>
      </c>
      <c r="F11" s="29">
        <v>739.4</v>
      </c>
      <c r="G11" s="29">
        <v>776.8</v>
      </c>
      <c r="H11" s="29">
        <v>1117.8</v>
      </c>
      <c r="I11" s="29">
        <v>731.1</v>
      </c>
      <c r="J11" s="29">
        <v>1468.2</v>
      </c>
      <c r="K11" s="29">
        <v>1070.8</v>
      </c>
      <c r="L11" s="40">
        <f t="shared" si="1"/>
        <v>976.9</v>
      </c>
      <c r="M11" s="14">
        <f t="shared" si="0"/>
        <v>27.837779427463488</v>
      </c>
      <c r="N11" s="7"/>
      <c r="O11" s="7"/>
      <c r="P11" s="7"/>
      <c r="Q11" s="7"/>
      <c r="R11" s="7"/>
      <c r="S11" s="7"/>
      <c r="T11" s="7"/>
      <c r="U11" s="7"/>
      <c r="AT11" s="4"/>
      <c r="AU11" s="7"/>
      <c r="AV11" s="4"/>
      <c r="AW11" s="4"/>
      <c r="AX11" s="4"/>
      <c r="AY11" s="4"/>
      <c r="AZ11" s="4"/>
      <c r="BA11" s="4"/>
      <c r="BB11" s="4"/>
      <c r="BC11" s="4"/>
      <c r="BD11" s="4"/>
      <c r="BE11" s="7"/>
      <c r="BF11" s="7"/>
    </row>
    <row r="12" spans="2:58" ht="19.5" customHeight="1">
      <c r="B12" s="13">
        <v>2552</v>
      </c>
      <c r="C12" s="33">
        <v>181.294848</v>
      </c>
      <c r="D12" s="24">
        <f t="shared" si="2"/>
        <v>152.34861176470588</v>
      </c>
      <c r="E12" s="29">
        <v>657.9</v>
      </c>
      <c r="F12" s="29">
        <v>1034.1</v>
      </c>
      <c r="G12" s="29">
        <v>960.9</v>
      </c>
      <c r="H12" s="29">
        <v>952.6</v>
      </c>
      <c r="I12" s="29">
        <v>1134.7</v>
      </c>
      <c r="J12" s="29">
        <v>1433.7</v>
      </c>
      <c r="K12" s="29">
        <v>654.9</v>
      </c>
      <c r="L12" s="40">
        <f t="shared" si="1"/>
        <v>975.5428571428571</v>
      </c>
      <c r="M12" s="14">
        <f t="shared" si="0"/>
        <v>15.616803572413033</v>
      </c>
      <c r="N12" s="7"/>
      <c r="O12" s="7"/>
      <c r="P12" s="7"/>
      <c r="Q12" s="7"/>
      <c r="R12" s="7"/>
      <c r="S12" s="7"/>
      <c r="T12" s="7"/>
      <c r="U12" s="7"/>
      <c r="AT12" s="4"/>
      <c r="AU12" s="7"/>
      <c r="AV12" s="4"/>
      <c r="AW12" s="4"/>
      <c r="AX12" s="4"/>
      <c r="AY12" s="4"/>
      <c r="AZ12" s="4"/>
      <c r="BA12" s="4"/>
      <c r="BB12" s="4"/>
      <c r="BC12" s="4"/>
      <c r="BD12" s="4"/>
      <c r="BE12" s="7"/>
      <c r="BF12" s="7"/>
    </row>
    <row r="13" spans="2:58" ht="19.5" customHeight="1">
      <c r="B13" s="13">
        <v>2553</v>
      </c>
      <c r="C13" s="33">
        <v>275.30064</v>
      </c>
      <c r="D13" s="24">
        <f t="shared" si="2"/>
        <v>231.34507563025213</v>
      </c>
      <c r="E13" s="29">
        <v>749.7</v>
      </c>
      <c r="F13" s="29" t="s">
        <v>1</v>
      </c>
      <c r="G13" s="29">
        <v>1119.8</v>
      </c>
      <c r="H13" s="29">
        <v>1290.4</v>
      </c>
      <c r="I13" s="29">
        <v>1440.9</v>
      </c>
      <c r="J13" s="29">
        <v>1548.4</v>
      </c>
      <c r="K13" s="29">
        <v>1137.4</v>
      </c>
      <c r="L13" s="40">
        <f t="shared" si="1"/>
        <v>1214.4333333333334</v>
      </c>
      <c r="M13" s="14">
        <f t="shared" si="0"/>
        <v>19.04963156728121</v>
      </c>
      <c r="N13" s="7"/>
      <c r="O13" s="7"/>
      <c r="P13" s="7"/>
      <c r="Q13" s="7"/>
      <c r="R13" s="7"/>
      <c r="S13" s="7"/>
      <c r="T13" s="7"/>
      <c r="U13" s="7"/>
      <c r="AT13" s="4"/>
      <c r="AU13" s="7"/>
      <c r="AV13" s="4"/>
      <c r="AW13" s="4"/>
      <c r="AX13" s="4"/>
      <c r="AY13" s="4"/>
      <c r="AZ13" s="4"/>
      <c r="BA13" s="4"/>
      <c r="BB13" s="4"/>
      <c r="BC13" s="4"/>
      <c r="BD13" s="4"/>
      <c r="BE13" s="7"/>
      <c r="BF13" s="7"/>
    </row>
    <row r="14" spans="2:58" ht="19.5" customHeight="1">
      <c r="B14" s="13">
        <v>2554</v>
      </c>
      <c r="C14" s="33">
        <v>822.994128</v>
      </c>
      <c r="D14" s="24">
        <f t="shared" si="2"/>
        <v>691.5917042016807</v>
      </c>
      <c r="E14" s="29">
        <v>1653.1000000000001</v>
      </c>
      <c r="F14" s="29">
        <v>1052.4</v>
      </c>
      <c r="G14" s="29">
        <v>1604.5</v>
      </c>
      <c r="H14" s="29">
        <v>1616.1999999999996</v>
      </c>
      <c r="I14" s="29">
        <v>1706.3</v>
      </c>
      <c r="J14" s="29">
        <v>1792.6000000000001</v>
      </c>
      <c r="K14" s="29">
        <v>1724.3000000000002</v>
      </c>
      <c r="L14" s="40">
        <f t="shared" si="1"/>
        <v>1592.7714285714287</v>
      </c>
      <c r="M14" s="14">
        <f t="shared" si="0"/>
        <v>43.42064980547621</v>
      </c>
      <c r="N14" s="7"/>
      <c r="O14" s="7"/>
      <c r="P14" s="7"/>
      <c r="Q14" s="7"/>
      <c r="R14" s="7"/>
      <c r="S14" s="7"/>
      <c r="T14" s="7"/>
      <c r="U14" s="7"/>
      <c r="AT14" s="4"/>
      <c r="AU14" s="7"/>
      <c r="AV14" s="4"/>
      <c r="AW14" s="4"/>
      <c r="AX14" s="4"/>
      <c r="AY14" s="4"/>
      <c r="AZ14" s="4"/>
      <c r="BA14" s="4"/>
      <c r="BB14" s="4"/>
      <c r="BC14" s="4"/>
      <c r="BD14" s="4"/>
      <c r="BE14" s="7"/>
      <c r="BF14" s="7"/>
    </row>
    <row r="15" spans="2:58" ht="19.5" customHeight="1">
      <c r="B15" s="13">
        <v>2555</v>
      </c>
      <c r="C15" s="33">
        <v>258.83</v>
      </c>
      <c r="D15" s="24">
        <f t="shared" si="2"/>
        <v>217.50420168067225</v>
      </c>
      <c r="E15" s="29">
        <v>760.6</v>
      </c>
      <c r="F15" s="29">
        <v>826.7</v>
      </c>
      <c r="G15" s="29">
        <v>812.2</v>
      </c>
      <c r="H15" s="29">
        <v>1023.4000000000001</v>
      </c>
      <c r="I15" s="29">
        <v>1095.5</v>
      </c>
      <c r="J15" s="29">
        <v>1431.9</v>
      </c>
      <c r="K15" s="29">
        <v>1010.4000000000002</v>
      </c>
      <c r="L15" s="40">
        <f t="shared" si="1"/>
        <v>994.3857142857142</v>
      </c>
      <c r="M15" s="14">
        <f t="shared" si="0"/>
        <v>21.873222689739624</v>
      </c>
      <c r="N15" s="7"/>
      <c r="O15" s="7"/>
      <c r="P15" s="7"/>
      <c r="Q15" s="7"/>
      <c r="R15" s="7"/>
      <c r="S15" s="7"/>
      <c r="T15" s="7"/>
      <c r="U15" s="7"/>
      <c r="AT15" s="4"/>
      <c r="AU15" s="7"/>
      <c r="AV15" s="4"/>
      <c r="AW15" s="4"/>
      <c r="AX15" s="4"/>
      <c r="AY15" s="4"/>
      <c r="AZ15" s="4"/>
      <c r="BA15" s="4"/>
      <c r="BB15" s="4"/>
      <c r="BC15" s="4"/>
      <c r="BD15" s="4"/>
      <c r="BE15" s="7"/>
      <c r="BF15" s="7"/>
    </row>
    <row r="16" spans="2:58" ht="19.5" customHeight="1">
      <c r="B16" s="13">
        <v>2556</v>
      </c>
      <c r="C16" s="33">
        <v>259.56</v>
      </c>
      <c r="D16" s="24">
        <f t="shared" si="2"/>
        <v>218.11764705882354</v>
      </c>
      <c r="E16" s="29">
        <v>1000.4</v>
      </c>
      <c r="F16" s="29"/>
      <c r="G16" s="29">
        <v>1000.3000000000001</v>
      </c>
      <c r="H16" s="29">
        <v>1191.3</v>
      </c>
      <c r="I16" s="29">
        <v>1051</v>
      </c>
      <c r="J16" s="29">
        <v>1575.8000000000002</v>
      </c>
      <c r="K16" s="29">
        <v>1158.1999999999998</v>
      </c>
      <c r="L16" s="40">
        <f t="shared" si="1"/>
        <v>1162.8333333333333</v>
      </c>
      <c r="M16" s="14">
        <f t="shared" si="0"/>
        <v>18.757429874630088</v>
      </c>
      <c r="N16" s="7"/>
      <c r="O16" s="7"/>
      <c r="P16" s="7"/>
      <c r="Q16" s="7"/>
      <c r="R16" s="7"/>
      <c r="S16" s="7"/>
      <c r="T16" s="7"/>
      <c r="U16" s="7"/>
      <c r="AT16" s="4"/>
      <c r="AU16" s="7"/>
      <c r="AV16" s="4"/>
      <c r="AW16" s="4"/>
      <c r="AX16" s="4"/>
      <c r="AY16" s="4"/>
      <c r="AZ16" s="4"/>
      <c r="BA16" s="4"/>
      <c r="BB16" s="4"/>
      <c r="BC16" s="4"/>
      <c r="BD16" s="4"/>
      <c r="BE16" s="7"/>
      <c r="BF16" s="7"/>
    </row>
    <row r="17" spans="2:58" ht="19.5" customHeight="1">
      <c r="B17" s="13">
        <v>2557</v>
      </c>
      <c r="C17" s="33">
        <v>210.74</v>
      </c>
      <c r="D17" s="24">
        <f t="shared" si="2"/>
        <v>177.0924369747899</v>
      </c>
      <c r="E17" s="29">
        <v>790.3</v>
      </c>
      <c r="F17" s="29"/>
      <c r="G17" s="29">
        <v>789.5</v>
      </c>
      <c r="H17" s="29">
        <v>1053.8</v>
      </c>
      <c r="I17" s="29">
        <v>750.0999999999999</v>
      </c>
      <c r="J17" s="29">
        <v>1161.1</v>
      </c>
      <c r="K17" s="29">
        <v>907.6</v>
      </c>
      <c r="L17" s="40">
        <f t="shared" si="1"/>
        <v>908.7333333333332</v>
      </c>
      <c r="M17" s="14">
        <f t="shared" si="0"/>
        <v>19.487833281651007</v>
      </c>
      <c r="N17" s="7"/>
      <c r="O17" s="7"/>
      <c r="P17" s="7"/>
      <c r="Q17" s="7"/>
      <c r="R17" s="7"/>
      <c r="S17" s="7"/>
      <c r="T17" s="7"/>
      <c r="U17" s="7"/>
      <c r="AT17" s="4"/>
      <c r="AU17" s="7"/>
      <c r="AV17" s="4"/>
      <c r="AW17" s="4"/>
      <c r="AX17" s="4"/>
      <c r="AY17" s="4"/>
      <c r="AZ17" s="4"/>
      <c r="BA17" s="4"/>
      <c r="BB17" s="4"/>
      <c r="BC17" s="4"/>
      <c r="BD17" s="4"/>
      <c r="BE17" s="7"/>
      <c r="BF17" s="7"/>
    </row>
    <row r="18" spans="2:58" ht="19.5" customHeight="1">
      <c r="B18" s="13">
        <v>2558</v>
      </c>
      <c r="C18" s="33">
        <v>114.97524480000003</v>
      </c>
      <c r="D18" s="24">
        <f t="shared" si="2"/>
        <v>96.61785277310926</v>
      </c>
      <c r="E18" s="29"/>
      <c r="F18" s="29"/>
      <c r="G18" s="29">
        <v>633.9</v>
      </c>
      <c r="H18" s="29">
        <v>654.5</v>
      </c>
      <c r="I18" s="29">
        <v>931.5</v>
      </c>
      <c r="J18" s="29">
        <v>900.6999999999999</v>
      </c>
      <c r="K18" s="29">
        <v>576.3</v>
      </c>
      <c r="L18" s="40">
        <f t="shared" si="1"/>
        <v>739.3799999999999</v>
      </c>
      <c r="M18" s="14">
        <f t="shared" si="0"/>
        <v>13.067414965661673</v>
      </c>
      <c r="N18" s="7"/>
      <c r="O18" s="7"/>
      <c r="P18" s="7"/>
      <c r="Q18" s="7"/>
      <c r="R18" s="7"/>
      <c r="S18" s="7"/>
      <c r="T18" s="7"/>
      <c r="U18" s="7"/>
      <c r="AT18" s="4"/>
      <c r="AU18" s="7"/>
      <c r="AV18" s="4"/>
      <c r="AW18" s="4"/>
      <c r="AX18" s="4"/>
      <c r="AY18" s="4"/>
      <c r="AZ18" s="4"/>
      <c r="BA18" s="4"/>
      <c r="BB18" s="4"/>
      <c r="BC18" s="4"/>
      <c r="BD18" s="4"/>
      <c r="BE18" s="7"/>
      <c r="BF18" s="7"/>
    </row>
    <row r="19" spans="2:58" ht="19.5" customHeight="1">
      <c r="B19" s="13">
        <v>2559</v>
      </c>
      <c r="C19" s="33">
        <v>191.5</v>
      </c>
      <c r="D19" s="24">
        <f t="shared" si="2"/>
        <v>160.92436974789916</v>
      </c>
      <c r="E19" s="29">
        <v>1118.3</v>
      </c>
      <c r="F19" s="29"/>
      <c r="G19" s="29">
        <v>969.7</v>
      </c>
      <c r="H19" s="29">
        <v>1216.1</v>
      </c>
      <c r="I19" s="29">
        <v>1162.1</v>
      </c>
      <c r="J19" s="29">
        <v>1491.6999999999998</v>
      </c>
      <c r="K19" s="29">
        <v>1401.7</v>
      </c>
      <c r="L19" s="40">
        <f t="shared" si="1"/>
        <v>1226.6</v>
      </c>
      <c r="M19" s="19">
        <f t="shared" si="0"/>
        <v>13.119547509204237</v>
      </c>
      <c r="N19" s="7"/>
      <c r="O19" s="7"/>
      <c r="P19" s="7"/>
      <c r="Q19" s="7"/>
      <c r="R19" s="7"/>
      <c r="S19" s="7"/>
      <c r="T19" s="7"/>
      <c r="U19" s="7"/>
      <c r="AT19" s="4"/>
      <c r="AU19" s="7"/>
      <c r="AV19" s="4"/>
      <c r="AW19" s="4"/>
      <c r="AX19" s="4"/>
      <c r="AY19" s="4"/>
      <c r="AZ19" s="4"/>
      <c r="BA19" s="4"/>
      <c r="BB19" s="4"/>
      <c r="BC19" s="4"/>
      <c r="BD19" s="4"/>
      <c r="BE19" s="7"/>
      <c r="BF19" s="7"/>
    </row>
    <row r="20" spans="2:58" ht="19.5" customHeight="1">
      <c r="B20" s="13">
        <v>2560</v>
      </c>
      <c r="C20" s="33">
        <v>246.2</v>
      </c>
      <c r="D20" s="24">
        <f t="shared" si="2"/>
        <v>206.890756302521</v>
      </c>
      <c r="E20" s="29"/>
      <c r="F20" s="29"/>
      <c r="G20" s="29">
        <v>1021.9</v>
      </c>
      <c r="H20" s="29">
        <v>1281.5</v>
      </c>
      <c r="I20" s="29">
        <v>1037.4</v>
      </c>
      <c r="J20" s="29">
        <v>1426.5</v>
      </c>
      <c r="K20" s="29">
        <v>1082.2</v>
      </c>
      <c r="L20" s="40">
        <f t="shared" si="1"/>
        <v>1169.9</v>
      </c>
      <c r="M20" s="19">
        <f t="shared" si="0"/>
        <v>17.684482118345244</v>
      </c>
      <c r="N20" s="7"/>
      <c r="O20" s="7"/>
      <c r="P20" s="7"/>
      <c r="Q20" s="7"/>
      <c r="R20" s="7"/>
      <c r="S20" s="7"/>
      <c r="T20" s="7"/>
      <c r="U20" s="7"/>
      <c r="AT20" s="4"/>
      <c r="AU20" s="7"/>
      <c r="AV20" s="4"/>
      <c r="AW20" s="4"/>
      <c r="AX20" s="4"/>
      <c r="AY20" s="4"/>
      <c r="AZ20" s="4"/>
      <c r="BA20" s="4"/>
      <c r="BB20" s="4"/>
      <c r="BC20" s="4"/>
      <c r="BD20" s="4"/>
      <c r="BE20" s="7"/>
      <c r="BF20" s="7"/>
    </row>
    <row r="21" spans="2:58" ht="19.5" customHeight="1">
      <c r="B21" s="13">
        <v>2561</v>
      </c>
      <c r="C21" s="33">
        <v>306.2</v>
      </c>
      <c r="D21" s="24">
        <f t="shared" si="2"/>
        <v>257.3109243697479</v>
      </c>
      <c r="E21" s="29"/>
      <c r="F21" s="29"/>
      <c r="G21" s="29">
        <v>1218.8</v>
      </c>
      <c r="H21" s="29">
        <v>1446.2</v>
      </c>
      <c r="I21" s="29">
        <v>1005.8</v>
      </c>
      <c r="J21" s="29">
        <v>1397.4</v>
      </c>
      <c r="K21" s="29">
        <v>1066.5</v>
      </c>
      <c r="L21" s="40">
        <f t="shared" si="1"/>
        <v>1226.94</v>
      </c>
      <c r="M21" s="19">
        <f t="shared" si="0"/>
        <v>20.9717609964422</v>
      </c>
      <c r="N21" s="7"/>
      <c r="O21" s="7"/>
      <c r="P21" s="7"/>
      <c r="Q21" s="7"/>
      <c r="R21" s="7"/>
      <c r="S21" s="7"/>
      <c r="T21" s="7"/>
      <c r="U21" s="7"/>
      <c r="AT21" s="4"/>
      <c r="AU21" s="7"/>
      <c r="AV21" s="4"/>
      <c r="AW21" s="4"/>
      <c r="AX21" s="4"/>
      <c r="AY21" s="4"/>
      <c r="AZ21" s="4"/>
      <c r="BA21" s="4"/>
      <c r="BB21" s="4"/>
      <c r="BC21" s="4"/>
      <c r="BD21" s="4"/>
      <c r="BE21" s="7"/>
      <c r="BF21" s="7"/>
    </row>
    <row r="22" spans="2:58" ht="19.5" customHeight="1">
      <c r="B22" s="13">
        <v>2562</v>
      </c>
      <c r="C22" s="33">
        <v>154.5</v>
      </c>
      <c r="D22" s="24">
        <f t="shared" si="2"/>
        <v>129.83193277310923</v>
      </c>
      <c r="E22" s="29"/>
      <c r="F22" s="29"/>
      <c r="G22" s="29">
        <v>752.3</v>
      </c>
      <c r="H22" s="29">
        <v>1036.5</v>
      </c>
      <c r="I22" s="29">
        <v>756.1</v>
      </c>
      <c r="J22" s="29">
        <v>1062.4</v>
      </c>
      <c r="K22" s="29"/>
      <c r="L22" s="40">
        <f>AVERAGE(E22:K22)</f>
        <v>901.825</v>
      </c>
      <c r="M22" s="19">
        <f>D22*100/L22</f>
        <v>14.396577248702268</v>
      </c>
      <c r="N22" s="7"/>
      <c r="O22" s="7"/>
      <c r="P22" s="7"/>
      <c r="Q22" s="7"/>
      <c r="R22" s="7"/>
      <c r="S22" s="7"/>
      <c r="T22" s="7"/>
      <c r="U22" s="7"/>
      <c r="AT22" s="4"/>
      <c r="AU22" s="7"/>
      <c r="AV22" s="4"/>
      <c r="AW22" s="4"/>
      <c r="AX22" s="4"/>
      <c r="AY22" s="4"/>
      <c r="AZ22" s="4"/>
      <c r="BA22" s="4"/>
      <c r="BB22" s="4"/>
      <c r="BC22" s="4"/>
      <c r="BD22" s="4"/>
      <c r="BE22" s="7"/>
      <c r="BF22" s="7"/>
    </row>
    <row r="23" spans="2:58" ht="19.5" customHeight="1">
      <c r="B23" s="20"/>
      <c r="C23" s="33"/>
      <c r="D23" s="24"/>
      <c r="E23" s="29"/>
      <c r="F23" s="29"/>
      <c r="G23" s="29"/>
      <c r="H23" s="29"/>
      <c r="I23" s="29"/>
      <c r="J23" s="29"/>
      <c r="K23" s="29"/>
      <c r="L23" s="40"/>
      <c r="M23" s="19"/>
      <c r="N23" s="7"/>
      <c r="O23" s="7"/>
      <c r="P23" s="7"/>
      <c r="Q23" s="7"/>
      <c r="R23" s="7"/>
      <c r="S23" s="7"/>
      <c r="T23" s="7"/>
      <c r="U23" s="7"/>
      <c r="AT23" s="4"/>
      <c r="AU23" s="7"/>
      <c r="AV23" s="4"/>
      <c r="AW23" s="4"/>
      <c r="AX23" s="4"/>
      <c r="AY23" s="4"/>
      <c r="AZ23" s="4"/>
      <c r="BA23" s="4"/>
      <c r="BB23" s="4"/>
      <c r="BC23" s="4"/>
      <c r="BD23" s="4"/>
      <c r="BE23" s="7"/>
      <c r="BF23" s="7"/>
    </row>
    <row r="24" spans="2:58" ht="19.5" customHeight="1">
      <c r="B24" s="20"/>
      <c r="C24" s="33"/>
      <c r="D24" s="24"/>
      <c r="E24" s="29"/>
      <c r="F24" s="29"/>
      <c r="G24" s="29"/>
      <c r="H24" s="29"/>
      <c r="I24" s="29"/>
      <c r="J24" s="29"/>
      <c r="K24" s="29"/>
      <c r="L24" s="40"/>
      <c r="M24" s="19"/>
      <c r="N24" s="7"/>
      <c r="O24" s="7"/>
      <c r="P24" s="7"/>
      <c r="Q24" s="7"/>
      <c r="R24" s="7"/>
      <c r="S24" s="7"/>
      <c r="T24" s="7"/>
      <c r="U24" s="7"/>
      <c r="AT24" s="4"/>
      <c r="AU24" s="7"/>
      <c r="AV24" s="4"/>
      <c r="AW24" s="4"/>
      <c r="AX24" s="4"/>
      <c r="AY24" s="4"/>
      <c r="AZ24" s="4"/>
      <c r="BA24" s="4"/>
      <c r="BB24" s="4"/>
      <c r="BC24" s="4"/>
      <c r="BD24" s="4"/>
      <c r="BE24" s="7"/>
      <c r="BF24" s="7"/>
    </row>
    <row r="25" spans="2:21" ht="19.5" customHeight="1">
      <c r="B25" s="15" t="s">
        <v>5</v>
      </c>
      <c r="C25" s="34">
        <f>SUM(C5:C24)/14</f>
        <v>403.50665302857135</v>
      </c>
      <c r="D25" s="31">
        <f>AVERAGE(D5:D24)</f>
        <v>263.7298385807657</v>
      </c>
      <c r="E25" s="30"/>
      <c r="F25" s="30"/>
      <c r="G25" s="30"/>
      <c r="H25" s="30"/>
      <c r="I25" s="30"/>
      <c r="J25" s="30"/>
      <c r="K25" s="30"/>
      <c r="L25" s="41">
        <f>AVERAGE(L5:L24)</f>
        <v>1143.8056746031746</v>
      </c>
      <c r="M25" s="16">
        <f>D25*100/L25</f>
        <v>23.057224180345376</v>
      </c>
      <c r="N25" s="7"/>
      <c r="O25" s="7"/>
      <c r="P25" s="7"/>
      <c r="Q25" s="7"/>
      <c r="R25" s="7"/>
      <c r="S25" s="7"/>
      <c r="T25" s="7"/>
      <c r="U25" s="7"/>
    </row>
    <row r="26" spans="2:21" ht="19.5" customHeight="1">
      <c r="B26" s="8"/>
      <c r="C26" s="9"/>
      <c r="D26" s="1"/>
      <c r="I26" s="11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 ht="19.5" customHeight="1">
      <c r="B27" s="8"/>
      <c r="C27" s="9"/>
      <c r="D27" s="1"/>
      <c r="I27" s="11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ht="19.5" customHeight="1">
      <c r="B28" s="8"/>
      <c r="C28" s="4"/>
      <c r="D28" s="1"/>
      <c r="I28" s="11"/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ht="19.5" customHeight="1">
      <c r="B29" s="8"/>
      <c r="C29" s="8"/>
      <c r="D29" s="1"/>
      <c r="I29" s="11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ht="19.5" customHeight="1">
      <c r="B30" s="10" t="s">
        <v>7</v>
      </c>
      <c r="C30" s="11"/>
      <c r="D30" s="11"/>
      <c r="E30" s="11"/>
      <c r="F30" s="11"/>
      <c r="G30" s="12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ht="19.5" customHeight="1">
      <c r="B31" s="10" t="s">
        <v>35</v>
      </c>
      <c r="C31" s="11"/>
      <c r="D31" s="11"/>
      <c r="E31" s="35">
        <v>1190</v>
      </c>
      <c r="F31" s="12" t="s">
        <v>22</v>
      </c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ht="19.5" customHeight="1">
      <c r="B32" s="10" t="s">
        <v>32</v>
      </c>
      <c r="C32" s="11"/>
      <c r="D32" s="11"/>
      <c r="E32" s="35">
        <f>C25</f>
        <v>403.50665302857135</v>
      </c>
      <c r="F32" s="1" t="s">
        <v>23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ht="19.5" customHeight="1">
      <c r="B33" s="10" t="s">
        <v>33</v>
      </c>
      <c r="C33" s="11"/>
      <c r="D33" s="11"/>
      <c r="E33" s="35">
        <f>D25</f>
        <v>263.7298385807657</v>
      </c>
      <c r="F33" s="12" t="s">
        <v>24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ht="19.5" customHeight="1">
      <c r="B34" s="10" t="s">
        <v>34</v>
      </c>
      <c r="C34" s="11"/>
      <c r="D34" s="11"/>
      <c r="E34" s="35">
        <f>L25</f>
        <v>1143.8056746031746</v>
      </c>
      <c r="F34" s="11" t="s">
        <v>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ht="19.5" customHeight="1">
      <c r="B35" s="10" t="s">
        <v>25</v>
      </c>
      <c r="C35" s="11"/>
      <c r="D35" s="11"/>
      <c r="E35" s="36">
        <f>((D25*100)/L25)</f>
        <v>23.057224180345376</v>
      </c>
      <c r="F35" s="11" t="s">
        <v>26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2020-06-23T06:39:07Z</dcterms:modified>
  <cp:category/>
  <cp:version/>
  <cp:contentType/>
  <cp:contentStatus/>
</cp:coreProperties>
</file>