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8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<sst xmlns="http://schemas.openxmlformats.org/spreadsheetml/2006/main" count="50" uniqueCount="25">
  <si>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</si>
  <si>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</si>
  <si>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</si>
  <si>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</si>
  <si>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</si>
  <si>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</si>
  <si>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</si>
  <si>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</si>
  <si>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</si>
  <si>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</si>
  <si>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</si>
  <si>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</si>
  <si>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</si>
  <si>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</si>
  <si>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</si>
  <si>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</si>
  <si>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</si>
  <si>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</si>
  <si>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</si>
  <si>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</si>
  <si>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</si>
  <si>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</si>
  <si>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</si>
  <si>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P.81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</si>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</sst>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202" fontId="5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02" fontId="5" fillId="0" borderId="15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202" fontId="5" fillId="0" borderId="15" xfId="0" applyNumberFormat="1" applyFont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02" fontId="5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02" fontId="5" fillId="0" borderId="24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202" fontId="5" fillId="0" borderId="26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สันกำแพง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P.81'!$D$36:$O$36</c:f>
              <c:numCache/>
            </c:numRef>
          </c:xVal>
          <c:yVal>
            <c:numRef>
              <c:f>'Return P.81'!$D$37:$O$37</c:f>
              <c:numCache/>
            </c:numRef>
          </c:yVal>
          <c:smooth val="0"/>
        </c:ser>
        <c:axId val="13556103"/>
        <c:axId val="54896064"/>
      </c:scatterChart>
      <c:valAx>
        <c:axId val="1355610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896064"/>
        <c:crossesAt val="10"/>
        <c:crossBetween val="midCat"/>
        <c:dispUnits/>
        <c:majorUnit val="10"/>
      </c:valAx>
      <c:valAx>
        <c:axId val="54896064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556103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23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22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AVERAGE(J41:J60)</f>
        <v>100.62549999999999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4" t="s">
        <v>1</v>
      </c>
      <c r="B5" s="85" t="s">
        <v>19</v>
      </c>
      <c r="C5" s="84" t="s">
        <v>1</v>
      </c>
      <c r="D5" s="85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(VAR(J41:J60))</f>
        <v>1776.242162894738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0">
        <v>2545</v>
      </c>
      <c r="B6" s="81">
        <v>165.4</v>
      </c>
      <c r="C6" s="82"/>
      <c r="D6" s="83"/>
      <c r="E6" s="1"/>
      <c r="F6" s="2"/>
      <c r="K6" s="4" t="s">
        <v>7</v>
      </c>
      <c r="M6" s="9" t="s">
        <v>0</v>
      </c>
      <c r="T6" s="4" t="s">
        <v>8</v>
      </c>
      <c r="V6" s="10">
        <f>STDEV(J41:J60)</f>
        <v>42.14548804907517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2546</v>
      </c>
      <c r="B7" s="59">
        <v>144</v>
      </c>
      <c r="C7" s="60"/>
      <c r="D7" s="61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2547</v>
      </c>
      <c r="B8" s="59">
        <v>121.4</v>
      </c>
      <c r="C8" s="60"/>
      <c r="D8" s="61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2548</v>
      </c>
      <c r="B9" s="59">
        <v>148.45</v>
      </c>
      <c r="C9" s="60"/>
      <c r="D9" s="61"/>
      <c r="E9" s="13"/>
      <c r="F9" s="13"/>
      <c r="U9" s="2" t="s">
        <v>16</v>
      </c>
      <c r="V9" s="14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2549</v>
      </c>
      <c r="B10" s="59">
        <v>161.18</v>
      </c>
      <c r="C10" s="60"/>
      <c r="D10" s="61"/>
      <c r="E10" s="15"/>
      <c r="F10" s="16"/>
      <c r="U10" s="2" t="s">
        <v>17</v>
      </c>
      <c r="V10" s="14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2550</v>
      </c>
      <c r="B11" s="59">
        <v>88</v>
      </c>
      <c r="C11" s="60"/>
      <c r="D11" s="61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2551</v>
      </c>
      <c r="B12" s="59">
        <v>98.02</v>
      </c>
      <c r="C12" s="60"/>
      <c r="D12" s="61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2552</v>
      </c>
      <c r="B13" s="59">
        <v>37.28</v>
      </c>
      <c r="C13" s="60"/>
      <c r="D13" s="61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2553</v>
      </c>
      <c r="B14" s="59">
        <v>93.03</v>
      </c>
      <c r="C14" s="60"/>
      <c r="D14" s="61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2554</v>
      </c>
      <c r="B15" s="59">
        <v>165.01</v>
      </c>
      <c r="C15" s="60"/>
      <c r="D15" s="61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2555</v>
      </c>
      <c r="B16" s="59">
        <v>89.35</v>
      </c>
      <c r="C16" s="60"/>
      <c r="D16" s="61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2556</v>
      </c>
      <c r="B17" s="59">
        <v>79.07</v>
      </c>
      <c r="C17" s="60"/>
      <c r="D17" s="61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2557</v>
      </c>
      <c r="B18" s="59">
        <v>63.2</v>
      </c>
      <c r="C18" s="60"/>
      <c r="D18" s="61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2558</v>
      </c>
      <c r="B19" s="59">
        <v>29.58</v>
      </c>
      <c r="C19" s="60"/>
      <c r="D19" s="61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2559</v>
      </c>
      <c r="B20" s="59">
        <v>121.35</v>
      </c>
      <c r="C20" s="60"/>
      <c r="D20" s="61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2560</v>
      </c>
      <c r="B21" s="59">
        <v>77.8</v>
      </c>
      <c r="C21" s="60"/>
      <c r="D21" s="61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2561</v>
      </c>
      <c r="B22" s="59">
        <v>133.15</v>
      </c>
      <c r="C22" s="60"/>
      <c r="D22" s="61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2562</v>
      </c>
      <c r="B23" s="59">
        <v>63</v>
      </c>
      <c r="C23" s="60"/>
      <c r="D23" s="61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2563</v>
      </c>
      <c r="B24" s="59">
        <v>76.99</v>
      </c>
      <c r="C24" s="60"/>
      <c r="D24" s="61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2564</v>
      </c>
      <c r="B25" s="59">
        <v>57.25</v>
      </c>
      <c r="C25" s="62"/>
      <c r="D25" s="63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59"/>
      <c r="C26" s="64"/>
      <c r="D26" s="65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59"/>
      <c r="C27" s="62"/>
      <c r="D27" s="65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59"/>
      <c r="C28" s="66"/>
      <c r="D28" s="67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68"/>
      <c r="C29" s="69"/>
      <c r="D29" s="70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1"/>
      <c r="C30" s="72"/>
      <c r="D30" s="70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59"/>
      <c r="C31" s="64"/>
      <c r="D31" s="73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4"/>
      <c r="C32" s="75"/>
      <c r="D32" s="76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59"/>
      <c r="C33" s="75"/>
      <c r="D33" s="76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77"/>
      <c r="C34" s="78"/>
      <c r="D34" s="79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8"/>
      <c r="C37" s="32" t="s">
        <v>2</v>
      </c>
      <c r="D37" s="33">
        <f aca="true" t="shared" si="1" ref="D37:O37">ROUND((((-LN(-LN(1-1/D36)))+$B$83*$B$84)/$B$83),2)</f>
        <v>94.4</v>
      </c>
      <c r="E37" s="32">
        <f t="shared" si="1"/>
        <v>115.66</v>
      </c>
      <c r="F37" s="34">
        <f t="shared" si="1"/>
        <v>129.27</v>
      </c>
      <c r="G37" s="34">
        <f t="shared" si="1"/>
        <v>139.34</v>
      </c>
      <c r="H37" s="34">
        <f t="shared" si="1"/>
        <v>147.36</v>
      </c>
      <c r="I37" s="34">
        <f t="shared" si="1"/>
        <v>169.1</v>
      </c>
      <c r="J37" s="34">
        <f t="shared" si="1"/>
        <v>197.65</v>
      </c>
      <c r="K37" s="34">
        <f t="shared" si="1"/>
        <v>206.7</v>
      </c>
      <c r="L37" s="34">
        <f t="shared" si="1"/>
        <v>234.59</v>
      </c>
      <c r="M37" s="34">
        <f t="shared" si="1"/>
        <v>262.28</v>
      </c>
      <c r="N37" s="34">
        <f t="shared" si="1"/>
        <v>289.87</v>
      </c>
      <c r="O37" s="34">
        <f t="shared" si="1"/>
        <v>326.26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8"/>
      <c r="C41" s="28"/>
      <c r="D41" s="28"/>
      <c r="E41" s="16"/>
      <c r="G41" s="42" t="s">
        <v>20</v>
      </c>
      <c r="I41" s="19">
        <v>2545</v>
      </c>
      <c r="J41" s="18">
        <v>165.4</v>
      </c>
      <c r="K41" s="19"/>
      <c r="S41" s="19"/>
      <c r="Y41" s="6"/>
      <c r="Z41" s="6"/>
      <c r="AA41" s="6"/>
      <c r="AB41" s="6"/>
    </row>
    <row r="42" spans="1:28" ht="18.75">
      <c r="A42" s="17"/>
      <c r="B42" s="26"/>
      <c r="C42" s="26"/>
      <c r="D42" s="26"/>
      <c r="E42" s="1"/>
      <c r="I42" s="19">
        <v>2546</v>
      </c>
      <c r="J42" s="18">
        <v>144</v>
      </c>
      <c r="K42" s="19"/>
      <c r="S42" s="19"/>
      <c r="Y42" s="6"/>
      <c r="Z42" s="6"/>
      <c r="AA42" s="6"/>
      <c r="AB42" s="6"/>
    </row>
    <row r="43" spans="1:28" ht="18.75">
      <c r="A43" s="17"/>
      <c r="B43" s="43"/>
      <c r="C43" s="43"/>
      <c r="D43" s="43"/>
      <c r="E43" s="1"/>
      <c r="I43" s="19">
        <v>2547</v>
      </c>
      <c r="J43" s="18">
        <v>121.4</v>
      </c>
      <c r="K43" s="19"/>
      <c r="S43" s="19"/>
      <c r="Y43" s="6"/>
      <c r="Z43" s="6"/>
      <c r="AA43" s="6"/>
      <c r="AB43" s="6"/>
    </row>
    <row r="44" spans="1:28" ht="18.75">
      <c r="A44" s="17"/>
      <c r="B44" s="26"/>
      <c r="C44" s="26"/>
      <c r="D44" s="26"/>
      <c r="E44" s="1"/>
      <c r="I44" s="19">
        <v>2548</v>
      </c>
      <c r="J44" s="18">
        <v>148.45</v>
      </c>
      <c r="K44" s="19"/>
      <c r="S44" s="19"/>
      <c r="Y44" s="6"/>
      <c r="Z44" s="6"/>
      <c r="AA44" s="6"/>
      <c r="AB44" s="6"/>
    </row>
    <row r="45" spans="1:28" ht="18.75">
      <c r="A45" s="17"/>
      <c r="B45" s="26"/>
      <c r="C45" s="26"/>
      <c r="D45" s="26"/>
      <c r="E45" s="44"/>
      <c r="I45" s="19">
        <v>2549</v>
      </c>
      <c r="J45" s="18">
        <v>161.18</v>
      </c>
      <c r="K45" s="19"/>
      <c r="S45" s="19"/>
      <c r="Y45" s="6"/>
      <c r="Z45" s="6"/>
      <c r="AA45" s="6"/>
      <c r="AB45" s="6"/>
    </row>
    <row r="46" spans="1:28" ht="18.75">
      <c r="A46" s="45"/>
      <c r="B46" s="46"/>
      <c r="C46" s="46"/>
      <c r="D46" s="46"/>
      <c r="E46" s="44"/>
      <c r="I46" s="19">
        <v>2550</v>
      </c>
      <c r="J46" s="18">
        <v>88</v>
      </c>
      <c r="K46" s="19"/>
      <c r="S46" s="19"/>
      <c r="Y46" s="6"/>
      <c r="Z46" s="6"/>
      <c r="AA46" s="6"/>
      <c r="AB46" s="6"/>
    </row>
    <row r="47" spans="1:28" ht="18.75">
      <c r="A47" s="45"/>
      <c r="B47" s="46"/>
      <c r="C47" s="46"/>
      <c r="D47" s="46"/>
      <c r="E47" s="44"/>
      <c r="I47" s="19">
        <v>2551</v>
      </c>
      <c r="J47" s="18">
        <v>98.02</v>
      </c>
      <c r="K47" s="19"/>
      <c r="S47" s="19"/>
      <c r="Y47" s="6"/>
      <c r="Z47" s="6"/>
      <c r="AA47" s="6"/>
      <c r="AB47" s="6"/>
    </row>
    <row r="48" spans="1:28" ht="18.75">
      <c r="A48" s="45"/>
      <c r="B48" s="46"/>
      <c r="C48" s="46"/>
      <c r="D48" s="46"/>
      <c r="E48" s="44"/>
      <c r="I48" s="19">
        <v>2552</v>
      </c>
      <c r="J48" s="18">
        <v>37.28</v>
      </c>
      <c r="K48" s="19"/>
      <c r="S48" s="19"/>
      <c r="Y48" s="6"/>
      <c r="Z48" s="6"/>
      <c r="AA48" s="6"/>
      <c r="AB48" s="6"/>
    </row>
    <row r="49" spans="1:28" ht="18.75">
      <c r="A49" s="45"/>
      <c r="B49" s="46"/>
      <c r="C49" s="46"/>
      <c r="D49" s="46"/>
      <c r="E49" s="44"/>
      <c r="I49" s="19">
        <v>2553</v>
      </c>
      <c r="J49" s="18">
        <v>93.03</v>
      </c>
      <c r="K49" s="19"/>
      <c r="S49" s="19"/>
      <c r="Y49" s="6"/>
      <c r="Z49" s="6"/>
      <c r="AA49" s="6"/>
      <c r="AB49" s="6"/>
    </row>
    <row r="50" spans="1:28" ht="18.75">
      <c r="A50" s="45"/>
      <c r="B50" s="46"/>
      <c r="C50" s="46"/>
      <c r="D50" s="46"/>
      <c r="E50" s="44"/>
      <c r="I50" s="19">
        <v>2554</v>
      </c>
      <c r="J50" s="18">
        <v>165.01</v>
      </c>
      <c r="K50" s="19"/>
      <c r="S50" s="19"/>
      <c r="Y50" s="6"/>
      <c r="Z50" s="6"/>
      <c r="AA50" s="6"/>
      <c r="AB50" s="6"/>
    </row>
    <row r="51" spans="1:28" ht="18.75">
      <c r="A51" s="45"/>
      <c r="B51" s="46"/>
      <c r="C51" s="46"/>
      <c r="D51" s="46"/>
      <c r="E51" s="44"/>
      <c r="I51" s="47">
        <v>2555</v>
      </c>
      <c r="J51" s="18">
        <v>89.35</v>
      </c>
      <c r="K51" s="19"/>
      <c r="S51" s="19"/>
      <c r="Y51" s="6"/>
      <c r="Z51" s="6"/>
      <c r="AA51" s="6"/>
      <c r="AB51" s="6"/>
    </row>
    <row r="52" spans="1:28" ht="18.75">
      <c r="A52" s="45"/>
      <c r="B52" s="46"/>
      <c r="C52" s="46"/>
      <c r="D52" s="46"/>
      <c r="E52" s="44"/>
      <c r="I52" s="19">
        <v>2556</v>
      </c>
      <c r="J52" s="18">
        <v>79.07</v>
      </c>
      <c r="K52" s="19"/>
      <c r="S52" s="19"/>
      <c r="Y52" s="6"/>
      <c r="Z52" s="6"/>
      <c r="AA52" s="6"/>
      <c r="AB52" s="6"/>
    </row>
    <row r="53" spans="1:28" ht="18.75">
      <c r="A53" s="45"/>
      <c r="B53" s="46"/>
      <c r="C53" s="46"/>
      <c r="D53" s="46"/>
      <c r="E53" s="44"/>
      <c r="I53" s="19">
        <v>2557</v>
      </c>
      <c r="J53" s="18">
        <v>63.2</v>
      </c>
      <c r="K53" s="19"/>
      <c r="S53" s="19"/>
      <c r="Y53" s="6"/>
      <c r="Z53" s="6"/>
      <c r="AA53" s="6"/>
      <c r="AB53" s="6"/>
    </row>
    <row r="54" spans="1:28" ht="18.75">
      <c r="A54" s="45"/>
      <c r="B54" s="44"/>
      <c r="C54" s="44"/>
      <c r="D54" s="44"/>
      <c r="E54" s="44"/>
      <c r="I54" s="47">
        <v>2558</v>
      </c>
      <c r="J54" s="56">
        <v>29.58</v>
      </c>
      <c r="K54" s="19"/>
      <c r="S54" s="19"/>
      <c r="Y54" s="6"/>
      <c r="Z54" s="6"/>
      <c r="AA54" s="6"/>
      <c r="AB54" s="6"/>
    </row>
    <row r="55" spans="1:28" ht="18.75">
      <c r="A55" s="45"/>
      <c r="B55" s="44"/>
      <c r="C55" s="44"/>
      <c r="D55" s="44"/>
      <c r="E55" s="44"/>
      <c r="I55" s="19">
        <v>2559</v>
      </c>
      <c r="J55" s="18">
        <v>121.35</v>
      </c>
      <c r="K55" s="19"/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19">
        <v>2560</v>
      </c>
      <c r="J56" s="18">
        <v>77.8</v>
      </c>
      <c r="K56" s="19"/>
      <c r="S56" s="19"/>
      <c r="W56" s="4" t="s">
        <v>0</v>
      </c>
    </row>
    <row r="57" spans="2:26" ht="18.75">
      <c r="B57" s="1"/>
      <c r="C57" s="1"/>
      <c r="D57" s="1"/>
      <c r="E57" s="1"/>
      <c r="I57" s="47">
        <v>2561</v>
      </c>
      <c r="J57" s="18">
        <v>133.15</v>
      </c>
      <c r="K57" s="19"/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9">
        <v>2562</v>
      </c>
      <c r="J58" s="18">
        <v>63</v>
      </c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47">
        <v>2563</v>
      </c>
      <c r="J59" s="18">
        <v>76.99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>
        <v>2564</v>
      </c>
      <c r="J60" s="18">
        <v>57.25</v>
      </c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/>
      <c r="J61" s="18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/>
      <c r="J62" s="18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9"/>
      <c r="C63" s="49"/>
      <c r="D63" s="49"/>
      <c r="E63" s="49"/>
      <c r="F63" s="49"/>
      <c r="G63" s="7"/>
      <c r="H63" s="7"/>
      <c r="I63" s="19"/>
      <c r="J63" s="57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51"/>
      <c r="C64" s="51"/>
      <c r="D64" s="51"/>
      <c r="E64" s="51"/>
      <c r="F64" s="51"/>
      <c r="G64" s="27"/>
      <c r="H64" s="27"/>
      <c r="I64" s="19"/>
      <c r="J64" s="58"/>
      <c r="K64" s="52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5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3">
        <f>IF($A$79&gt;=6,VLOOKUP($F$78,$X$3:$AC$38,$A$79-4),VLOOKUP($A$78,$X$3:$AC$38,$A$79+1))</f>
        <v>0.523552</v>
      </c>
      <c r="C80" s="53"/>
      <c r="D80" s="53"/>
      <c r="E80" s="53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3">
        <f>IF($A$79&gt;=6,VLOOKUP($F$78,$Y$58:$AD$97,$A$79-4),VLOOKUP($A$78,$Y$58:$AD$97,$A$79+1))</f>
        <v>1.062822</v>
      </c>
      <c r="C81" s="53"/>
      <c r="D81" s="53"/>
      <c r="E81" s="53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4">
        <f>B81/V6</f>
        <v>0.02521793077262329</v>
      </c>
      <c r="C83" s="54"/>
      <c r="D83" s="54"/>
      <c r="E83" s="54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5">
        <f>V4-(B80/B83)</f>
        <v>79.86439930856774</v>
      </c>
      <c r="C84" s="54"/>
      <c r="D84" s="54"/>
      <c r="E84" s="54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2022-06-06T05:58:41Z</dcterms:modified>
  <cp:category/>
  <cp:version/>
  <cp:contentType/>
  <cp:contentStatus/>
</cp:coreProperties>
</file>