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446" windowWidth="7710" windowHeight="8235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82" sheetId="6" r:id="rId6"/>
  </sheets>
  <definedNames>
    <definedName name="_xlnm.Print_Area" localSheetId="5">'P82'!$G$1:$O$34</definedName>
    <definedName name="_xlnm.Print_Area" localSheetId="4">'TOTAL-2'!$A$1:$I$34</definedName>
  </definedNames>
  <calcPr fullCalcOnLoad="1"/>
</workbook>
</file>

<file path=xl/comments3.xml><?xml version="1.0" encoding="utf-8"?>
<comments xmlns="http://schemas.openxmlformats.org/spreadsheetml/2006/main">
  <authors>
    <author>Home Used Only</author>
  </authors>
  <commentList>
    <comment ref="B247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Home Used Only</author>
  </authors>
  <commentList>
    <comment ref="A41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<sst xmlns="http://schemas.openxmlformats.org/spreadsheetml/2006/main" count="602" uniqueCount="167">
  <si>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</si>
  <si>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</si>
  <si>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</si>
  <si>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</si>
  <si>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</si>
  <si>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</si>
  <si>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</si>
  <si>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</si>
  <si>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</si>
  <si>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</si>
  <si>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</si>
  <si>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</si>
  <si>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</si>
  <si>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</si>
  <si>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</si>
  <si>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</si>
  <si>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</si>
  <si>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</si>
  <si>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</si>
  <si>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</si>
  <si>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</si>
  <si>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</si>
  <si>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</si>
  <si>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</si>
  <si>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</si>
  <si>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</si>
  <si>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</si>
  <si>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</si>
  <si>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</si>
  <si>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</si>
  <si>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</si>
  <si>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</si>
  <si>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</si>
  <si>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</si>
  <si>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</si>
  <si>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</si>
  <si>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</si>
  <si>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</si>
  <si>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</si>
  <si>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</si>
  <si>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</si>
  <si>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</si>
  <si>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</si>
  <si>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1 - 3</t>
  </si>
  <si>
    <t>4 - 6</t>
  </si>
  <si>
    <t>7 - 9</t>
  </si>
  <si>
    <t>10 - 12</t>
  </si>
  <si>
    <t>13 - 15</t>
  </si>
  <si>
    <t>16 - 18</t>
  </si>
  <si>
    <t>19 - 21</t>
  </si>
  <si>
    <t>25-27</t>
  </si>
  <si>
    <t>28-30</t>
  </si>
  <si>
    <t>31,33,35</t>
  </si>
  <si>
    <t>37-39</t>
  </si>
  <si>
    <t>40-42</t>
  </si>
  <si>
    <t>43,45,47</t>
  </si>
  <si>
    <t>49-51</t>
  </si>
  <si>
    <t>52-54</t>
  </si>
  <si>
    <t>55,57,59</t>
  </si>
  <si>
    <t>61-63</t>
  </si>
  <si>
    <t>64-66</t>
  </si>
  <si>
    <t>67,69,71</t>
  </si>
  <si>
    <t>73-75</t>
  </si>
  <si>
    <t>76-78</t>
  </si>
  <si>
    <t>79,81,83</t>
  </si>
  <si>
    <t>85-87</t>
  </si>
  <si>
    <t>88-90</t>
  </si>
  <si>
    <t>91,93,95</t>
  </si>
  <si>
    <t>97-99</t>
  </si>
  <si>
    <t>100-102</t>
  </si>
  <si>
    <t>109-111</t>
  </si>
  <si>
    <t>112-114</t>
  </si>
  <si>
    <t>22 - 24</t>
  </si>
  <si>
    <t>25 - 27</t>
  </si>
  <si>
    <t>28 - 30</t>
  </si>
  <si>
    <t>31 - 33</t>
  </si>
  <si>
    <t>34 - 36</t>
  </si>
  <si>
    <t>37 - 39</t>
  </si>
  <si>
    <t>40 - 42</t>
  </si>
  <si>
    <t xml:space="preserve">43 - 45 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</si>
  <si>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</si>
  <si>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</si>
  <si>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</si>
  <si>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</si>
  <si>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</si>
  <si>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</si>
  <si>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</si>
  <si>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</si>
  <si>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</si>
  <si>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</si>
  <si>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</si>
  <si>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</si>
  <si>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</si>
  <si>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</si>
  <si>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</si>
  <si>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</si>
  <si>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</si>
  <si>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</si>
  <si>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</si>
  <si>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43 - 45</t>
  </si>
  <si>
    <t>67-69</t>
  </si>
  <si>
    <t>70-72</t>
  </si>
  <si>
    <t>82-84</t>
  </si>
  <si>
    <t>91-93</t>
  </si>
  <si>
    <t>94-96</t>
  </si>
  <si>
    <t>1-3'</t>
  </si>
  <si>
    <t>4-6</t>
  </si>
  <si>
    <t>7-9</t>
  </si>
  <si>
    <t>10-12</t>
  </si>
  <si>
    <t>13-15</t>
  </si>
  <si>
    <t>16-18</t>
  </si>
  <si>
    <t>19-21</t>
  </si>
  <si>
    <t>22-24</t>
  </si>
  <si>
    <t>31-33</t>
  </si>
  <si>
    <t>34-36</t>
  </si>
  <si>
    <t>43-45</t>
  </si>
  <si>
    <t>เดือน ก.พ. งดการสำรวจตะกอน</t>
  </si>
  <si>
    <t>46-48</t>
  </si>
  <si>
    <t>55-57</t>
  </si>
  <si>
    <t>58-60</t>
  </si>
  <si>
    <t>79-81</t>
  </si>
  <si>
    <t>1-3</t>
  </si>
  <si>
    <t xml:space="preserve"> 7-9</t>
  </si>
  <si>
    <t xml:space="preserve"> 10-12</t>
  </si>
  <si>
    <t xml:space="preserve"> 13-15</t>
  </si>
  <si>
    <t xml:space="preserve"> 19-21</t>
  </si>
  <si>
    <t xml:space="preserve"> 22-24</t>
  </si>
  <si>
    <t xml:space="preserve"> 25-27</t>
  </si>
  <si>
    <t>103-105</t>
  </si>
  <si>
    <t>106-108</t>
  </si>
  <si>
    <t xml:space="preserve"> 1-3</t>
  </si>
  <si>
    <t xml:space="preserve"> 4-6</t>
  </si>
  <si>
    <t xml:space="preserve"> 16-18</t>
  </si>
  <si>
    <t>River..........Nam Mae Wang..........................................................................................</t>
  </si>
  <si>
    <t>Nam Mae Wang</t>
  </si>
  <si>
    <t>A.Mae Wang</t>
  </si>
  <si>
    <t>Chiang Mai</t>
  </si>
  <si>
    <r>
      <t>Drainage Area  389 Km.</t>
    </r>
    <r>
      <rPr>
        <vertAlign val="superscript"/>
        <sz val="14"/>
        <rFont val="DilleniaUPC"/>
        <family val="1"/>
      </rPr>
      <t>2</t>
    </r>
  </si>
  <si>
    <t>115-117</t>
  </si>
  <si>
    <t>การคำนวณตะกอน สถานี   P.82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</si>
  <si>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</si>
  <si>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</si>
  <si>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</si>
  <si>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</si>
  <si>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</si>
  <si>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</si>
  <si>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</si>
  <si>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</si>
  <si>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</si>
  <si>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</si>
  <si>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</si>
  <si>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</si>
  <si>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</si>
  <si>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</si>
  <si>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</si>
  <si>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</si>
  <si>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</si>
  <si>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</si>
  <si>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</si>
  <si>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</si>
  <si>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</si>
  <si>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</si>
  <si>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</si>
  <si>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Station..... P.82.............................. Water year…2006-2015..... </t>
  </si>
  <si>
    <r>
      <t>Drainage Area...............389..........................Km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</si>
  <si>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Gage400.196 M. msl.</t>
  </si>
  <si>
    <t>Station  P.82 Water year 2018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</si>
</sst>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mmm\-yyyy"/>
    <numFmt numFmtId="204" formatCode="0.0"/>
    <numFmt numFmtId="205" formatCode="[$-41E]d\ mmmm\ yyyy"/>
    <numFmt numFmtId="206" formatCode="[$-107041E]d\ mmm\ yy;@"/>
    <numFmt numFmtId="207" formatCode="[$-101041E]d\ mmm\ yy;@"/>
    <numFmt numFmtId="208" formatCode="0.0000"/>
  </numFmts>
  <fonts count="73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1"/>
    </font>
    <font>
      <sz val="16"/>
      <color indexed="8"/>
      <name val="DilleniaUPC"/>
      <family val="0"/>
    </font>
    <font>
      <sz val="12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1"/>
      <color indexed="8"/>
      <name val="DilleniaUPC"/>
      <family val="0"/>
    </font>
    <font>
      <sz val="14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60" applyFont="1">
      <alignment/>
      <protection/>
    </xf>
    <xf numFmtId="0" fontId="4" fillId="0" borderId="0" xfId="60" applyFont="1" applyBorder="1" applyAlignment="1" quotePrefix="1">
      <alignment horizontal="center"/>
      <protection/>
    </xf>
    <xf numFmtId="0" fontId="10" fillId="0" borderId="0" xfId="61" applyFont="1">
      <alignment/>
      <protection/>
    </xf>
    <xf numFmtId="2" fontId="10" fillId="0" borderId="15" xfId="61" applyNumberFormat="1" applyFont="1" applyFill="1" applyBorder="1" applyAlignment="1" applyProtection="1">
      <alignment horizontal="center" vertical="center" shrinkToFit="1"/>
      <protection/>
    </xf>
    <xf numFmtId="198" fontId="10" fillId="0" borderId="15" xfId="61" applyNumberFormat="1" applyFont="1" applyFill="1" applyBorder="1" applyAlignment="1" applyProtection="1">
      <alignment horizontal="center" vertical="center" wrapText="1"/>
      <protection/>
    </xf>
    <xf numFmtId="192" fontId="10" fillId="0" borderId="15" xfId="61" applyNumberFormat="1" applyFont="1" applyFill="1" applyBorder="1" applyAlignment="1" applyProtection="1">
      <alignment horizontal="center" vertical="center" wrapText="1"/>
      <protection/>
    </xf>
    <xf numFmtId="2" fontId="10" fillId="0" borderId="16" xfId="61" applyNumberFormat="1" applyFont="1" applyFill="1" applyBorder="1" applyAlignment="1" applyProtection="1">
      <alignment horizontal="center" vertical="center"/>
      <protection/>
    </xf>
    <xf numFmtId="0" fontId="10" fillId="0" borderId="17" xfId="61" applyFont="1" applyFill="1" applyBorder="1" applyAlignment="1" applyProtection="1">
      <alignment horizontal="center" vertical="center"/>
      <protection/>
    </xf>
    <xf numFmtId="0" fontId="10" fillId="0" borderId="18" xfId="61" applyFont="1" applyFill="1" applyBorder="1" applyAlignment="1" applyProtection="1">
      <alignment horizontal="center" vertical="center"/>
      <protection/>
    </xf>
    <xf numFmtId="198" fontId="10" fillId="0" borderId="16" xfId="61" applyNumberFormat="1" applyFont="1" applyFill="1" applyBorder="1" applyAlignment="1" applyProtection="1">
      <alignment horizontal="center" vertical="center" wrapText="1"/>
      <protection/>
    </xf>
    <xf numFmtId="192" fontId="10" fillId="0" borderId="16" xfId="61" applyNumberFormat="1" applyFont="1" applyFill="1" applyBorder="1" applyAlignment="1" applyProtection="1">
      <alignment horizontal="center" vertical="center"/>
      <protection/>
    </xf>
    <xf numFmtId="4" fontId="10" fillId="0" borderId="19" xfId="61" applyNumberFormat="1" applyFont="1" applyFill="1" applyBorder="1" applyAlignment="1" applyProtection="1">
      <alignment horizontal="center" vertical="center"/>
      <protection/>
    </xf>
    <xf numFmtId="4" fontId="10" fillId="0" borderId="20" xfId="61" applyNumberFormat="1" applyFont="1" applyFill="1" applyBorder="1" applyAlignment="1" applyProtection="1">
      <alignment horizontal="center" vertical="center"/>
      <protection/>
    </xf>
    <xf numFmtId="4" fontId="10" fillId="0" borderId="21" xfId="61" applyNumberFormat="1" applyFont="1" applyFill="1" applyBorder="1" applyAlignment="1" applyProtection="1">
      <alignment horizontal="center" vertical="center"/>
      <protection/>
    </xf>
    <xf numFmtId="0" fontId="10" fillId="33" borderId="15" xfId="61" applyFont="1" applyFill="1" applyBorder="1" applyAlignment="1" applyProtection="1" quotePrefix="1">
      <alignment horizontal="center" vertical="center"/>
      <protection/>
    </xf>
    <xf numFmtId="2" fontId="10" fillId="33" borderId="15" xfId="61" applyNumberFormat="1" applyFont="1" applyFill="1" applyBorder="1" applyAlignment="1" applyProtection="1" quotePrefix="1">
      <alignment horizontal="center" vertical="center"/>
      <protection/>
    </xf>
    <xf numFmtId="0" fontId="10" fillId="33" borderId="22" xfId="61" applyFont="1" applyFill="1" applyBorder="1" applyAlignment="1" applyProtection="1" quotePrefix="1">
      <alignment horizontal="center" vertical="center"/>
      <protection/>
    </xf>
    <xf numFmtId="0" fontId="10" fillId="33" borderId="23" xfId="61" applyFont="1" applyFill="1" applyBorder="1" applyAlignment="1" applyProtection="1" quotePrefix="1">
      <alignment horizontal="center" vertical="center"/>
      <protection/>
    </xf>
    <xf numFmtId="198" fontId="10" fillId="33" borderId="15" xfId="61" applyNumberFormat="1" applyFont="1" applyFill="1" applyBorder="1" applyAlignment="1" applyProtection="1" quotePrefix="1">
      <alignment horizontal="center" vertical="center"/>
      <protection/>
    </xf>
    <xf numFmtId="192" fontId="10" fillId="33" borderId="15" xfId="61" applyNumberFormat="1" applyFont="1" applyFill="1" applyBorder="1" applyAlignment="1" applyProtection="1" quotePrefix="1">
      <alignment horizontal="center" vertical="center"/>
      <protection/>
    </xf>
    <xf numFmtId="194" fontId="10" fillId="33" borderId="15" xfId="61" applyNumberFormat="1" applyFont="1" applyFill="1" applyBorder="1" applyAlignment="1" applyProtection="1" quotePrefix="1">
      <alignment horizontal="center" vertical="center"/>
      <protection/>
    </xf>
    <xf numFmtId="4" fontId="10" fillId="33" borderId="22" xfId="61" applyNumberFormat="1" applyFont="1" applyFill="1" applyBorder="1" applyAlignment="1" applyProtection="1">
      <alignment horizontal="center" vertical="center"/>
      <protection/>
    </xf>
    <xf numFmtId="4" fontId="10" fillId="33" borderId="24" xfId="61" applyNumberFormat="1" applyFont="1" applyFill="1" applyBorder="1" applyAlignment="1" applyProtection="1">
      <alignment horizontal="center" vertical="center"/>
      <protection/>
    </xf>
    <xf numFmtId="4" fontId="10" fillId="33" borderId="23" xfId="61" applyNumberFormat="1" applyFont="1" applyFill="1" applyBorder="1" applyAlignment="1" applyProtection="1">
      <alignment horizontal="center" vertical="center"/>
      <protection/>
    </xf>
    <xf numFmtId="0" fontId="12" fillId="0" borderId="0" xfId="61" applyFont="1">
      <alignment/>
      <protection/>
    </xf>
    <xf numFmtId="0" fontId="0" fillId="0" borderId="0" xfId="59">
      <alignment/>
      <protection/>
    </xf>
    <xf numFmtId="0" fontId="13" fillId="0" borderId="0" xfId="59" applyFont="1" applyAlignment="1">
      <alignment horizontal="right"/>
      <protection/>
    </xf>
    <xf numFmtId="0" fontId="13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191" fontId="4" fillId="0" borderId="25" xfId="0" applyNumberFormat="1" applyFont="1" applyBorder="1" applyAlignment="1" quotePrefix="1">
      <alignment horizontal="center"/>
    </xf>
    <xf numFmtId="0" fontId="4" fillId="0" borderId="26" xfId="0" applyFont="1" applyBorder="1" applyAlignment="1" quotePrefix="1">
      <alignment horizontal="center"/>
    </xf>
    <xf numFmtId="0" fontId="4" fillId="0" borderId="0" xfId="60" applyFont="1" applyBorder="1" applyAlignment="1">
      <alignment horizontal="center"/>
      <protection/>
    </xf>
    <xf numFmtId="191" fontId="4" fillId="0" borderId="0" xfId="60" applyNumberFormat="1" applyFont="1" applyFill="1" applyBorder="1" applyAlignment="1" quotePrefix="1">
      <alignment horizontal="right"/>
      <protection/>
    </xf>
    <xf numFmtId="191" fontId="4" fillId="0" borderId="0" xfId="60" applyNumberFormat="1" applyFont="1" applyFill="1" applyBorder="1">
      <alignment/>
      <protection/>
    </xf>
    <xf numFmtId="192" fontId="4" fillId="0" borderId="0" xfId="60" applyNumberFormat="1" applyFont="1" applyBorder="1">
      <alignment/>
      <protection/>
    </xf>
    <xf numFmtId="0" fontId="4" fillId="0" borderId="0" xfId="60" applyFont="1" applyBorder="1">
      <alignment/>
      <protection/>
    </xf>
    <xf numFmtId="191" fontId="4" fillId="0" borderId="27" xfId="0" applyNumberFormat="1" applyFont="1" applyBorder="1" applyAlignment="1">
      <alignment/>
    </xf>
    <xf numFmtId="191" fontId="4" fillId="0" borderId="27" xfId="0" applyNumberFormat="1" applyFont="1" applyBorder="1" applyAlignment="1">
      <alignment horizontal="right"/>
    </xf>
    <xf numFmtId="191" fontId="4" fillId="0" borderId="27" xfId="60" applyNumberFormat="1" applyFont="1" applyFill="1" applyBorder="1">
      <alignment/>
      <protection/>
    </xf>
    <xf numFmtId="16" fontId="4" fillId="0" borderId="0" xfId="60" applyNumberFormat="1" applyFont="1" applyBorder="1" applyAlignment="1" quotePrefix="1">
      <alignment horizontal="center"/>
      <protection/>
    </xf>
    <xf numFmtId="0" fontId="4" fillId="0" borderId="27" xfId="60" applyFont="1" applyBorder="1" applyAlignment="1">
      <alignment horizontal="center"/>
      <protection/>
    </xf>
    <xf numFmtId="191" fontId="4" fillId="0" borderId="0" xfId="0" applyNumberFormat="1" applyFont="1" applyBorder="1" applyAlignment="1">
      <alignment horizontal="center"/>
    </xf>
    <xf numFmtId="191" fontId="4" fillId="0" borderId="0" xfId="43" applyNumberFormat="1" applyFont="1" applyBorder="1" applyAlignment="1">
      <alignment horizontal="right"/>
      <protection/>
    </xf>
    <xf numFmtId="191" fontId="4" fillId="0" borderId="27" xfId="43" applyNumberFormat="1" applyFont="1" applyBorder="1" applyAlignment="1">
      <alignment horizontal="right"/>
      <protection/>
    </xf>
    <xf numFmtId="0" fontId="4" fillId="0" borderId="27" xfId="0" applyFont="1" applyBorder="1" applyAlignment="1">
      <alignment horizontal="center"/>
    </xf>
    <xf numFmtId="191" fontId="4" fillId="0" borderId="0" xfId="60" applyNumberFormat="1" applyFont="1" applyFill="1" applyBorder="1" applyAlignment="1">
      <alignment horizontal="center"/>
      <protection/>
    </xf>
    <xf numFmtId="0" fontId="4" fillId="0" borderId="28" xfId="0" applyFont="1" applyBorder="1" applyAlignment="1">
      <alignment horizontal="center"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91" fontId="4" fillId="0" borderId="0" xfId="0" applyNumberFormat="1" applyFont="1" applyFill="1" applyBorder="1" applyAlignment="1">
      <alignment/>
    </xf>
    <xf numFmtId="191" fontId="4" fillId="34" borderId="28" xfId="0" applyNumberFormat="1" applyFont="1" applyFill="1" applyBorder="1" applyAlignment="1">
      <alignment/>
    </xf>
    <xf numFmtId="191" fontId="4" fillId="34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0" xfId="0" applyNumberFormat="1" applyFont="1" applyBorder="1" applyAlignment="1" quotePrefix="1">
      <alignment horizontal="center"/>
    </xf>
    <xf numFmtId="191" fontId="4" fillId="0" borderId="27" xfId="60" applyNumberFormat="1" applyFont="1" applyFill="1" applyBorder="1" applyAlignment="1">
      <alignment horizontal="center"/>
      <protection/>
    </xf>
    <xf numFmtId="49" fontId="4" fillId="0" borderId="28" xfId="0" applyNumberFormat="1" applyFont="1" applyBorder="1" applyAlignment="1" quotePrefix="1">
      <alignment horizontal="center"/>
    </xf>
    <xf numFmtId="49" fontId="4" fillId="0" borderId="0" xfId="0" applyNumberFormat="1" applyFont="1" applyFill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207" fontId="4" fillId="0" borderId="0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2" fontId="4" fillId="0" borderId="29" xfId="0" applyNumberFormat="1" applyFont="1" applyBorder="1" applyAlignment="1">
      <alignment/>
    </xf>
    <xf numFmtId="0" fontId="4" fillId="0" borderId="29" xfId="0" applyFont="1" applyBorder="1" applyAlignment="1">
      <alignment/>
    </xf>
    <xf numFmtId="207" fontId="4" fillId="0" borderId="0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192" fontId="4" fillId="0" borderId="31" xfId="0" applyNumberFormat="1" applyFont="1" applyBorder="1" applyAlignment="1">
      <alignment horizontal="center"/>
    </xf>
    <xf numFmtId="191" fontId="4" fillId="0" borderId="0" xfId="0" applyNumberFormat="1" applyFont="1" applyAlignment="1">
      <alignment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 quotePrefix="1">
      <alignment/>
    </xf>
    <xf numFmtId="191" fontId="4" fillId="0" borderId="0" xfId="60" applyNumberFormat="1" applyFont="1" applyBorder="1" applyAlignment="1" quotePrefix="1">
      <alignment/>
      <protection/>
    </xf>
    <xf numFmtId="191" fontId="4" fillId="0" borderId="0" xfId="60" applyNumberFormat="1" applyFont="1" applyBorder="1" applyAlignment="1">
      <alignment/>
      <protection/>
    </xf>
    <xf numFmtId="191" fontId="4" fillId="0" borderId="27" xfId="0" applyNumberFormat="1" applyFont="1" applyBorder="1" applyAlignment="1">
      <alignment/>
    </xf>
    <xf numFmtId="191" fontId="4" fillId="0" borderId="0" xfId="60" applyNumberFormat="1" applyFont="1" applyFill="1" applyBorder="1" applyAlignment="1">
      <alignment/>
      <protection/>
    </xf>
    <xf numFmtId="191" fontId="4" fillId="0" borderId="28" xfId="0" applyNumberFormat="1" applyFont="1" applyBorder="1" applyAlignment="1">
      <alignment/>
    </xf>
    <xf numFmtId="191" fontId="4" fillId="0" borderId="0" xfId="0" applyNumberFormat="1" applyFont="1" applyFill="1" applyBorder="1" applyAlignment="1">
      <alignment/>
    </xf>
    <xf numFmtId="191" fontId="4" fillId="0" borderId="29" xfId="0" applyNumberFormat="1" applyFont="1" applyBorder="1" applyAlignment="1">
      <alignment/>
    </xf>
    <xf numFmtId="0" fontId="10" fillId="33" borderId="32" xfId="61" applyFont="1" applyFill="1" applyBorder="1" applyAlignment="1">
      <alignment horizontal="center" vertical="center"/>
      <protection/>
    </xf>
    <xf numFmtId="207" fontId="4" fillId="0" borderId="29" xfId="0" applyNumberFormat="1" applyFont="1" applyBorder="1" applyAlignment="1">
      <alignment/>
    </xf>
    <xf numFmtId="207" fontId="5" fillId="0" borderId="0" xfId="0" applyNumberFormat="1" applyFont="1" applyAlignment="1">
      <alignment horizontal="centerContinuous"/>
    </xf>
    <xf numFmtId="207" fontId="4" fillId="0" borderId="0" xfId="0" applyNumberFormat="1" applyFont="1" applyAlignment="1">
      <alignment/>
    </xf>
    <xf numFmtId="207" fontId="4" fillId="0" borderId="33" xfId="0" applyNumberFormat="1" applyFont="1" applyBorder="1" applyAlignment="1">
      <alignment horizontal="center"/>
    </xf>
    <xf numFmtId="207" fontId="4" fillId="0" borderId="34" xfId="0" applyNumberFormat="1" applyFont="1" applyBorder="1" applyAlignment="1">
      <alignment horizontal="center"/>
    </xf>
    <xf numFmtId="207" fontId="4" fillId="0" borderId="35" xfId="0" applyNumberFormat="1" applyFont="1" applyBorder="1" applyAlignment="1" quotePrefix="1">
      <alignment horizontal="center"/>
    </xf>
    <xf numFmtId="207" fontId="4" fillId="0" borderId="29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15" xfId="62" applyFont="1" applyBorder="1" applyAlignment="1">
      <alignment horizontal="center"/>
      <protection/>
    </xf>
    <xf numFmtId="0" fontId="28" fillId="0" borderId="36" xfId="62" applyFont="1" applyBorder="1" applyAlignment="1">
      <alignment horizontal="center"/>
      <protection/>
    </xf>
    <xf numFmtId="0" fontId="28" fillId="0" borderId="37" xfId="62" applyFont="1" applyBorder="1" applyAlignment="1">
      <alignment horizontal="center"/>
      <protection/>
    </xf>
    <xf numFmtId="0" fontId="28" fillId="0" borderId="0" xfId="62" applyFont="1" applyBorder="1" applyAlignment="1">
      <alignment horizontal="center"/>
      <protection/>
    </xf>
    <xf numFmtId="0" fontId="28" fillId="0" borderId="38" xfId="62" applyFont="1" applyBorder="1">
      <alignment/>
      <protection/>
    </xf>
    <xf numFmtId="0" fontId="28" fillId="0" borderId="16" xfId="62" applyFont="1" applyBorder="1" applyAlignment="1">
      <alignment horizontal="center"/>
      <protection/>
    </xf>
    <xf numFmtId="0" fontId="28" fillId="0" borderId="38" xfId="62" applyFont="1" applyBorder="1" applyAlignment="1">
      <alignment horizontal="center"/>
      <protection/>
    </xf>
    <xf numFmtId="207" fontId="0" fillId="0" borderId="32" xfId="62" applyNumberFormat="1" applyFont="1" applyBorder="1" applyAlignment="1">
      <alignment horizontal="center"/>
      <protection/>
    </xf>
    <xf numFmtId="0" fontId="0" fillId="0" borderId="32" xfId="62" applyBorder="1" applyAlignment="1">
      <alignment horizontal="center"/>
      <protection/>
    </xf>
    <xf numFmtId="208" fontId="0" fillId="0" borderId="32" xfId="62" applyNumberFormat="1" applyBorder="1">
      <alignment/>
      <protection/>
    </xf>
    <xf numFmtId="2" fontId="0" fillId="0" borderId="32" xfId="62" applyNumberFormat="1" applyBorder="1">
      <alignment/>
      <protection/>
    </xf>
    <xf numFmtId="2" fontId="0" fillId="0" borderId="39" xfId="62" applyNumberFormat="1" applyBorder="1">
      <alignment/>
      <protection/>
    </xf>
    <xf numFmtId="0" fontId="28" fillId="0" borderId="0" xfId="62" applyFont="1" applyBorder="1">
      <alignment/>
      <protection/>
    </xf>
    <xf numFmtId="2" fontId="0" fillId="0" borderId="16" xfId="62" applyNumberFormat="1" applyBorder="1">
      <alignment/>
      <protection/>
    </xf>
    <xf numFmtId="0" fontId="0" fillId="0" borderId="0" xfId="62" applyBorder="1">
      <alignment/>
      <protection/>
    </xf>
    <xf numFmtId="207" fontId="28" fillId="0" borderId="15" xfId="62" applyNumberFormat="1" applyFont="1" applyBorder="1" applyAlignment="1">
      <alignment horizontal="center"/>
      <protection/>
    </xf>
    <xf numFmtId="207" fontId="28" fillId="0" borderId="37" xfId="62" applyNumberFormat="1" applyFont="1" applyBorder="1" applyAlignment="1">
      <alignment horizontal="center"/>
      <protection/>
    </xf>
    <xf numFmtId="207" fontId="28" fillId="0" borderId="37" xfId="62" applyNumberFormat="1" applyFont="1" applyBorder="1">
      <alignment/>
      <protection/>
    </xf>
    <xf numFmtId="207" fontId="28" fillId="0" borderId="16" xfId="62" applyNumberFormat="1" applyFont="1" applyBorder="1">
      <alignment/>
      <protection/>
    </xf>
    <xf numFmtId="207" fontId="0" fillId="0" borderId="32" xfId="0" applyNumberFormat="1" applyBorder="1" applyAlignment="1">
      <alignment/>
    </xf>
    <xf numFmtId="207" fontId="0" fillId="0" borderId="0" xfId="0" applyNumberFormat="1" applyAlignment="1">
      <alignment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208" fontId="28" fillId="0" borderId="15" xfId="62" applyNumberFormat="1" applyFont="1" applyBorder="1" applyAlignment="1">
      <alignment horizontal="center"/>
      <protection/>
    </xf>
    <xf numFmtId="208" fontId="28" fillId="0" borderId="36" xfId="62" applyNumberFormat="1" applyFont="1" applyBorder="1" applyAlignment="1">
      <alignment horizontal="center"/>
      <protection/>
    </xf>
    <xf numFmtId="208" fontId="28" fillId="0" borderId="37" xfId="62" applyNumberFormat="1" applyFont="1" applyBorder="1" applyAlignment="1">
      <alignment horizontal="center"/>
      <protection/>
    </xf>
    <xf numFmtId="208" fontId="28" fillId="0" borderId="0" xfId="62" applyNumberFormat="1" applyFont="1" applyBorder="1" applyAlignment="1">
      <alignment horizontal="center"/>
      <protection/>
    </xf>
    <xf numFmtId="208" fontId="28" fillId="0" borderId="16" xfId="62" applyNumberFormat="1" applyFont="1" applyBorder="1" applyAlignment="1">
      <alignment horizontal="center"/>
      <protection/>
    </xf>
    <xf numFmtId="208" fontId="28" fillId="0" borderId="38" xfId="62" applyNumberFormat="1" applyFont="1" applyBorder="1" applyAlignment="1">
      <alignment horizontal="center"/>
      <protection/>
    </xf>
    <xf numFmtId="208" fontId="0" fillId="0" borderId="32" xfId="0" applyNumberFormat="1" applyBorder="1" applyAlignment="1">
      <alignment/>
    </xf>
    <xf numFmtId="208" fontId="0" fillId="0" borderId="0" xfId="0" applyNumberFormat="1" applyAlignment="1">
      <alignment/>
    </xf>
    <xf numFmtId="2" fontId="28" fillId="0" borderId="40" xfId="62" applyNumberFormat="1" applyFont="1" applyBorder="1" applyAlignment="1">
      <alignment horizontal="center"/>
      <protection/>
    </xf>
    <xf numFmtId="2" fontId="28" fillId="0" borderId="15" xfId="62" applyNumberFormat="1" applyFont="1" applyBorder="1" applyAlignment="1">
      <alignment horizontal="center"/>
      <protection/>
    </xf>
    <xf numFmtId="2" fontId="28" fillId="0" borderId="41" xfId="62" applyNumberFormat="1" applyFont="1" applyBorder="1" applyAlignment="1">
      <alignment horizontal="center"/>
      <protection/>
    </xf>
    <xf numFmtId="2" fontId="28" fillId="0" borderId="37" xfId="62" applyNumberFormat="1" applyFont="1" applyBorder="1" applyAlignment="1">
      <alignment horizontal="center"/>
      <protection/>
    </xf>
    <xf numFmtId="2" fontId="28" fillId="0" borderId="41" xfId="62" applyNumberFormat="1" applyFont="1" applyBorder="1">
      <alignment/>
      <protection/>
    </xf>
    <xf numFmtId="2" fontId="28" fillId="0" borderId="37" xfId="62" applyNumberFormat="1" applyFont="1" applyBorder="1">
      <alignment/>
      <protection/>
    </xf>
    <xf numFmtId="2" fontId="28" fillId="0" borderId="42" xfId="62" applyNumberFormat="1" applyFont="1" applyBorder="1" applyAlignment="1">
      <alignment horizontal="center"/>
      <protection/>
    </xf>
    <xf numFmtId="2" fontId="0" fillId="0" borderId="32" xfId="0" applyNumberFormat="1" applyBorder="1" applyAlignment="1">
      <alignment/>
    </xf>
    <xf numFmtId="2" fontId="0" fillId="0" borderId="0" xfId="0" applyNumberFormat="1" applyAlignment="1">
      <alignment/>
    </xf>
    <xf numFmtId="192" fontId="28" fillId="35" borderId="36" xfId="62" applyNumberFormat="1" applyFont="1" applyFill="1" applyBorder="1" applyAlignment="1">
      <alignment horizontal="center"/>
      <protection/>
    </xf>
    <xf numFmtId="192" fontId="28" fillId="35" borderId="0" xfId="62" applyNumberFormat="1" applyFont="1" applyFill="1" applyBorder="1" applyAlignment="1">
      <alignment horizontal="center"/>
      <protection/>
    </xf>
    <xf numFmtId="192" fontId="28" fillId="35" borderId="38" xfId="62" applyNumberFormat="1" applyFont="1" applyFill="1" applyBorder="1">
      <alignment/>
      <protection/>
    </xf>
    <xf numFmtId="192" fontId="0" fillId="35" borderId="32" xfId="62" applyNumberFormat="1" applyFill="1" applyBorder="1">
      <alignment/>
      <protection/>
    </xf>
    <xf numFmtId="192" fontId="0" fillId="0" borderId="0" xfId="0" applyNumberFormat="1" applyAlignment="1">
      <alignment/>
    </xf>
    <xf numFmtId="191" fontId="4" fillId="0" borderId="13" xfId="0" applyNumberFormat="1" applyFont="1" applyBorder="1" applyAlignment="1">
      <alignment horizontal="center" vertical="center"/>
    </xf>
    <xf numFmtId="191" fontId="4" fillId="0" borderId="43" xfId="0" applyNumberFormat="1" applyFont="1" applyBorder="1" applyAlignment="1">
      <alignment horizontal="centerContinuous" vertical="center"/>
    </xf>
    <xf numFmtId="191" fontId="4" fillId="0" borderId="14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207" fontId="4" fillId="0" borderId="44" xfId="0" applyNumberFormat="1" applyFont="1" applyBorder="1" applyAlignment="1">
      <alignment/>
    </xf>
    <xf numFmtId="191" fontId="4" fillId="0" borderId="44" xfId="0" applyNumberFormat="1" applyFont="1" applyBorder="1" applyAlignment="1">
      <alignment/>
    </xf>
    <xf numFmtId="191" fontId="4" fillId="0" borderId="44" xfId="0" applyNumberFormat="1" applyFont="1" applyBorder="1" applyAlignment="1">
      <alignment horizontal="right"/>
    </xf>
    <xf numFmtId="191" fontId="4" fillId="0" borderId="44" xfId="0" applyNumberFormat="1" applyFont="1" applyBorder="1" applyAlignment="1">
      <alignment/>
    </xf>
    <xf numFmtId="0" fontId="4" fillId="0" borderId="44" xfId="0" applyFont="1" applyBorder="1" applyAlignment="1">
      <alignment/>
    </xf>
    <xf numFmtId="49" fontId="4" fillId="0" borderId="44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207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/>
    </xf>
    <xf numFmtId="49" fontId="4" fillId="0" borderId="45" xfId="0" applyNumberFormat="1" applyFont="1" applyBorder="1" applyAlignment="1">
      <alignment horizontal="center"/>
    </xf>
    <xf numFmtId="191" fontId="4" fillId="0" borderId="45" xfId="0" applyNumberFormat="1" applyFont="1" applyBorder="1" applyAlignment="1">
      <alignment/>
    </xf>
    <xf numFmtId="0" fontId="4" fillId="0" borderId="45" xfId="0" applyFont="1" applyBorder="1" applyAlignment="1">
      <alignment/>
    </xf>
    <xf numFmtId="206" fontId="4" fillId="0" borderId="0" xfId="60" applyNumberFormat="1" applyFont="1" applyBorder="1" applyAlignment="1">
      <alignment horizontal="center"/>
      <protection/>
    </xf>
    <xf numFmtId="206" fontId="4" fillId="0" borderId="0" xfId="0" applyNumberFormat="1" applyFont="1" applyBorder="1" applyAlignment="1">
      <alignment horizontal="center"/>
    </xf>
    <xf numFmtId="206" fontId="4" fillId="0" borderId="27" xfId="0" applyNumberFormat="1" applyFont="1" applyBorder="1" applyAlignment="1">
      <alignment horizontal="center"/>
    </xf>
    <xf numFmtId="206" fontId="4" fillId="0" borderId="28" xfId="0" applyNumberFormat="1" applyFont="1" applyBorder="1" applyAlignment="1">
      <alignment horizontal="center"/>
    </xf>
    <xf numFmtId="206" fontId="4" fillId="0" borderId="0" xfId="0" applyNumberFormat="1" applyFont="1" applyFill="1" applyBorder="1" applyAlignment="1">
      <alignment horizontal="center"/>
    </xf>
    <xf numFmtId="208" fontId="0" fillId="0" borderId="32" xfId="62" applyNumberFormat="1" applyFont="1" applyBorder="1">
      <alignment/>
      <protection/>
    </xf>
    <xf numFmtId="192" fontId="0" fillId="35" borderId="32" xfId="62" applyNumberFormat="1" applyFont="1" applyFill="1" applyBorder="1">
      <alignment/>
      <protection/>
    </xf>
    <xf numFmtId="2" fontId="0" fillId="0" borderId="32" xfId="62" applyNumberFormat="1" applyFont="1" applyBorder="1">
      <alignment/>
      <protection/>
    </xf>
    <xf numFmtId="0" fontId="0" fillId="0" borderId="32" xfId="62" applyFont="1" applyBorder="1" applyAlignment="1">
      <alignment horizontal="center"/>
      <protection/>
    </xf>
    <xf numFmtId="207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208" fontId="0" fillId="0" borderId="46" xfId="0" applyNumberFormat="1" applyBorder="1" applyAlignment="1">
      <alignment/>
    </xf>
    <xf numFmtId="208" fontId="0" fillId="0" borderId="46" xfId="62" applyNumberFormat="1" applyFont="1" applyBorder="1">
      <alignment/>
      <protection/>
    </xf>
    <xf numFmtId="192" fontId="0" fillId="35" borderId="46" xfId="62" applyNumberFormat="1" applyFont="1" applyFill="1" applyBorder="1">
      <alignment/>
      <protection/>
    </xf>
    <xf numFmtId="2" fontId="0" fillId="0" borderId="46" xfId="62" applyNumberFormat="1" applyFont="1" applyBorder="1">
      <alignment/>
      <protection/>
    </xf>
    <xf numFmtId="0" fontId="0" fillId="0" borderId="46" xfId="62" applyFont="1" applyBorder="1" applyAlignment="1">
      <alignment horizontal="center"/>
      <protection/>
    </xf>
    <xf numFmtId="2" fontId="0" fillId="0" borderId="46" xfId="0" applyNumberFormat="1" applyBorder="1" applyAlignment="1">
      <alignment/>
    </xf>
    <xf numFmtId="207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208" fontId="0" fillId="0" borderId="16" xfId="0" applyNumberFormat="1" applyBorder="1" applyAlignment="1">
      <alignment/>
    </xf>
    <xf numFmtId="208" fontId="0" fillId="0" borderId="16" xfId="62" applyNumberFormat="1" applyFont="1" applyBorder="1">
      <alignment/>
      <protection/>
    </xf>
    <xf numFmtId="192" fontId="0" fillId="35" borderId="16" xfId="62" applyNumberFormat="1" applyFont="1" applyFill="1" applyBorder="1">
      <alignment/>
      <protection/>
    </xf>
    <xf numFmtId="2" fontId="0" fillId="0" borderId="16" xfId="62" applyNumberFormat="1" applyFont="1" applyBorder="1">
      <alignment/>
      <protection/>
    </xf>
    <xf numFmtId="2" fontId="0" fillId="0" borderId="16" xfId="0" applyNumberFormat="1" applyBorder="1" applyAlignment="1">
      <alignment/>
    </xf>
    <xf numFmtId="207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208" fontId="0" fillId="0" borderId="47" xfId="0" applyNumberFormat="1" applyBorder="1" applyAlignment="1">
      <alignment/>
    </xf>
    <xf numFmtId="208" fontId="0" fillId="0" borderId="47" xfId="62" applyNumberFormat="1" applyFont="1" applyBorder="1">
      <alignment/>
      <protection/>
    </xf>
    <xf numFmtId="192" fontId="0" fillId="35" borderId="47" xfId="62" applyNumberFormat="1" applyFont="1" applyFill="1" applyBorder="1">
      <alignment/>
      <protection/>
    </xf>
    <xf numFmtId="2" fontId="0" fillId="0" borderId="47" xfId="62" applyNumberFormat="1" applyFont="1" applyBorder="1">
      <alignment/>
      <protection/>
    </xf>
    <xf numFmtId="2" fontId="0" fillId="0" borderId="47" xfId="0" applyNumberFormat="1" applyBorder="1" applyAlignment="1">
      <alignment/>
    </xf>
    <xf numFmtId="0" fontId="1" fillId="0" borderId="0" xfId="42" applyFont="1" applyBorder="1" applyAlignment="1">
      <alignment horizontal="center"/>
      <protection/>
    </xf>
    <xf numFmtId="194" fontId="10" fillId="0" borderId="32" xfId="59" applyNumberFormat="1" applyFont="1" applyBorder="1" applyAlignment="1">
      <alignment horizontal="center" vertical="center"/>
      <protection/>
    </xf>
    <xf numFmtId="0" fontId="0" fillId="0" borderId="32" xfId="0" applyBorder="1" applyAlignment="1">
      <alignment/>
    </xf>
    <xf numFmtId="2" fontId="0" fillId="0" borderId="32" xfId="0" applyNumberFormat="1" applyFont="1" applyBorder="1" applyAlignment="1">
      <alignment/>
    </xf>
    <xf numFmtId="191" fontId="4" fillId="0" borderId="0" xfId="60" applyNumberFormat="1" applyFont="1">
      <alignment/>
      <protection/>
    </xf>
    <xf numFmtId="0" fontId="0" fillId="0" borderId="16" xfId="0" applyBorder="1" applyAlignment="1">
      <alignment/>
    </xf>
    <xf numFmtId="207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8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192" fontId="0" fillId="35" borderId="48" xfId="62" applyNumberFormat="1" applyFont="1" applyFill="1" applyBorder="1">
      <alignment/>
      <protection/>
    </xf>
    <xf numFmtId="2" fontId="0" fillId="0" borderId="48" xfId="0" applyNumberFormat="1" applyBorder="1" applyAlignment="1">
      <alignment/>
    </xf>
    <xf numFmtId="191" fontId="4" fillId="0" borderId="49" xfId="0" applyNumberFormat="1" applyFont="1" applyBorder="1" applyAlignment="1">
      <alignment horizontal="centerContinuous" vertical="center"/>
    </xf>
    <xf numFmtId="208" fontId="0" fillId="0" borderId="32" xfId="0" applyNumberFormat="1" applyFont="1" applyBorder="1" applyAlignment="1">
      <alignment/>
    </xf>
    <xf numFmtId="208" fontId="0" fillId="0" borderId="32" xfId="0" applyNumberFormat="1" applyFont="1" applyBorder="1" applyAlignment="1">
      <alignment horizontal="right"/>
    </xf>
    <xf numFmtId="207" fontId="0" fillId="0" borderId="32" xfId="0" applyNumberFormat="1" applyFont="1" applyBorder="1" applyAlignment="1">
      <alignment/>
    </xf>
    <xf numFmtId="207" fontId="29" fillId="0" borderId="32" xfId="0" applyNumberFormat="1" applyFont="1" applyBorder="1" applyAlignment="1">
      <alignment horizontal="center" vertical="center"/>
    </xf>
    <xf numFmtId="191" fontId="29" fillId="0" borderId="32" xfId="0" applyNumberFormat="1" applyFont="1" applyBorder="1" applyAlignment="1">
      <alignment horizontal="center" vertical="center"/>
    </xf>
    <xf numFmtId="191" fontId="10" fillId="0" borderId="32" xfId="59" applyNumberFormat="1" applyFont="1" applyBorder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191" fontId="10" fillId="0" borderId="0" xfId="61" applyNumberFormat="1" applyFont="1" applyAlignment="1">
      <alignment horizontal="center" vertical="center"/>
      <protection/>
    </xf>
    <xf numFmtId="0" fontId="23" fillId="0" borderId="32" xfId="0" applyFont="1" applyBorder="1" applyAlignment="1">
      <alignment horizontal="center" vertical="center"/>
    </xf>
    <xf numFmtId="0" fontId="10" fillId="0" borderId="32" xfId="61" applyFont="1" applyBorder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29" fillId="0" borderId="32" xfId="0" applyFont="1" applyBorder="1" applyAlignment="1">
      <alignment horizontal="center" vertical="center"/>
    </xf>
    <xf numFmtId="0" fontId="12" fillId="0" borderId="41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center" vertical="center"/>
      <protection/>
    </xf>
    <xf numFmtId="207" fontId="23" fillId="0" borderId="36" xfId="0" applyNumberFormat="1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191" fontId="10" fillId="0" borderId="36" xfId="59" applyNumberFormat="1" applyFont="1" applyBorder="1" applyAlignment="1">
      <alignment horizontal="center" vertical="center"/>
      <protection/>
    </xf>
    <xf numFmtId="0" fontId="10" fillId="0" borderId="36" xfId="61" applyFont="1" applyBorder="1" applyAlignment="1">
      <alignment horizontal="center" vertical="center"/>
      <protection/>
    </xf>
    <xf numFmtId="191" fontId="23" fillId="0" borderId="36" xfId="0" applyNumberFormat="1" applyFont="1" applyBorder="1" applyAlignment="1">
      <alignment horizontal="center" vertical="center"/>
    </xf>
    <xf numFmtId="207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91" fontId="10" fillId="0" borderId="0" xfId="59" applyNumberFormat="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191" fontId="23" fillId="0" borderId="0" xfId="0" applyNumberFormat="1" applyFont="1" applyBorder="1" applyAlignment="1">
      <alignment horizontal="center" vertical="center"/>
    </xf>
    <xf numFmtId="192" fontId="23" fillId="0" borderId="0" xfId="0" applyNumberFormat="1" applyFont="1" applyBorder="1" applyAlignment="1">
      <alignment horizontal="center" vertical="center"/>
    </xf>
    <xf numFmtId="207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8" fontId="0" fillId="0" borderId="50" xfId="0" applyNumberFormat="1" applyBorder="1" applyAlignment="1">
      <alignment/>
    </xf>
    <xf numFmtId="0" fontId="0" fillId="0" borderId="50" xfId="0" applyBorder="1" applyAlignment="1">
      <alignment/>
    </xf>
    <xf numFmtId="192" fontId="0" fillId="35" borderId="50" xfId="62" applyNumberFormat="1" applyFont="1" applyFill="1" applyBorder="1">
      <alignment/>
      <protection/>
    </xf>
    <xf numFmtId="2" fontId="0" fillId="0" borderId="50" xfId="0" applyNumberFormat="1" applyBorder="1" applyAlignment="1">
      <alignment/>
    </xf>
    <xf numFmtId="0" fontId="0" fillId="0" borderId="51" xfId="0" applyBorder="1" applyAlignment="1">
      <alignment/>
    </xf>
    <xf numFmtId="0" fontId="4" fillId="0" borderId="51" xfId="0" applyFont="1" applyBorder="1" applyAlignment="1">
      <alignment horizontal="center"/>
    </xf>
    <xf numFmtId="207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0" fontId="26" fillId="35" borderId="39" xfId="62" applyFont="1" applyFill="1" applyBorder="1" applyAlignment="1">
      <alignment horizontal="center"/>
      <protection/>
    </xf>
    <xf numFmtId="0" fontId="26" fillId="35" borderId="52" xfId="62" applyFont="1" applyFill="1" applyBorder="1" applyAlignment="1">
      <alignment horizontal="center"/>
      <protection/>
    </xf>
    <xf numFmtId="0" fontId="26" fillId="35" borderId="53" xfId="62" applyFont="1" applyFill="1" applyBorder="1" applyAlignment="1">
      <alignment horizontal="center"/>
      <protection/>
    </xf>
    <xf numFmtId="0" fontId="10" fillId="0" borderId="32" xfId="61" applyFont="1" applyFill="1" applyBorder="1" applyAlignment="1" applyProtection="1">
      <alignment horizontal="center" vertical="center"/>
      <protection/>
    </xf>
    <xf numFmtId="0" fontId="10" fillId="0" borderId="15" xfId="61" applyFont="1" applyFill="1" applyBorder="1" applyAlignment="1" applyProtection="1">
      <alignment horizontal="center" vertical="center"/>
      <protection/>
    </xf>
    <xf numFmtId="0" fontId="10" fillId="0" borderId="32" xfId="61" applyFont="1" applyFill="1" applyBorder="1" applyAlignment="1" applyProtection="1">
      <alignment horizontal="center" vertical="center" textRotation="90"/>
      <protection/>
    </xf>
    <xf numFmtId="2" fontId="10" fillId="0" borderId="32" xfId="61" applyNumberFormat="1" applyFont="1" applyFill="1" applyBorder="1" applyAlignment="1" applyProtection="1">
      <alignment horizontal="left"/>
      <protection/>
    </xf>
    <xf numFmtId="192" fontId="10" fillId="0" borderId="32" xfId="61" applyNumberFormat="1" applyFont="1" applyFill="1" applyBorder="1" applyAlignment="1" applyProtection="1">
      <alignment/>
      <protection/>
    </xf>
    <xf numFmtId="192" fontId="10" fillId="0" borderId="32" xfId="61" applyNumberFormat="1" applyFont="1" applyFill="1" applyBorder="1" applyProtection="1">
      <alignment/>
      <protection/>
    </xf>
    <xf numFmtId="2" fontId="9" fillId="0" borderId="39" xfId="61" applyNumberFormat="1" applyFont="1" applyFill="1" applyBorder="1" applyAlignment="1" applyProtection="1">
      <alignment horizontal="center"/>
      <protection/>
    </xf>
    <xf numFmtId="2" fontId="9" fillId="0" borderId="52" xfId="61" applyNumberFormat="1" applyFont="1" applyFill="1" applyBorder="1" applyAlignment="1" applyProtection="1">
      <alignment horizontal="center"/>
      <protection/>
    </xf>
    <xf numFmtId="2" fontId="9" fillId="0" borderId="53" xfId="61" applyNumberFormat="1" applyFont="1" applyFill="1" applyBorder="1" applyAlignment="1" applyProtection="1">
      <alignment horizontal="center"/>
      <protection/>
    </xf>
    <xf numFmtId="2" fontId="10" fillId="0" borderId="32" xfId="61" applyNumberFormat="1" applyFont="1" applyFill="1" applyBorder="1" applyAlignment="1" applyProtection="1">
      <alignment horizontal="center"/>
      <protection/>
    </xf>
    <xf numFmtId="192" fontId="10" fillId="0" borderId="32" xfId="61" applyNumberFormat="1" applyFont="1" applyFill="1" applyBorder="1" applyAlignment="1" applyProtection="1">
      <alignment horizontal="center"/>
      <protection/>
    </xf>
    <xf numFmtId="194" fontId="10" fillId="0" borderId="32" xfId="61" applyNumberFormat="1" applyFont="1" applyFill="1" applyBorder="1" applyAlignment="1" applyProtection="1">
      <alignment horizontal="center"/>
      <protection/>
    </xf>
    <xf numFmtId="194" fontId="10" fillId="0" borderId="15" xfId="61" applyNumberFormat="1" applyFont="1" applyFill="1" applyBorder="1" applyAlignment="1" applyProtection="1">
      <alignment horizontal="center" vertical="center" textRotation="90"/>
      <protection/>
    </xf>
    <xf numFmtId="194" fontId="10" fillId="0" borderId="16" xfId="61" applyNumberFormat="1" applyFont="1" applyFill="1" applyBorder="1" applyAlignment="1" applyProtection="1">
      <alignment horizontal="center" vertical="center" textRotation="90"/>
      <protection/>
    </xf>
    <xf numFmtId="4" fontId="10" fillId="0" borderId="32" xfId="61" applyNumberFormat="1" applyFont="1" applyFill="1" applyBorder="1" applyAlignment="1" applyProtection="1">
      <alignment horizontal="center" vertical="center"/>
      <protection/>
    </xf>
    <xf numFmtId="4" fontId="10" fillId="0" borderId="32" xfId="61" applyNumberFormat="1" applyFont="1" applyFill="1" applyBorder="1" applyAlignment="1" applyProtection="1">
      <alignment horizontal="center"/>
      <protection/>
    </xf>
    <xf numFmtId="0" fontId="10" fillId="0" borderId="15" xfId="61" applyFont="1" applyFill="1" applyBorder="1" applyAlignment="1" applyProtection="1">
      <alignment horizontal="center" vertical="center" textRotation="90"/>
      <protection/>
    </xf>
    <xf numFmtId="0" fontId="10" fillId="0" borderId="16" xfId="61" applyFont="1" applyFill="1" applyBorder="1" applyAlignment="1" applyProtection="1">
      <alignment horizontal="center" vertical="center" textRotation="90"/>
      <protection/>
    </xf>
    <xf numFmtId="0" fontId="13" fillId="0" borderId="0" xfId="59" applyFont="1" applyAlignment="1">
      <alignment horizontal="center"/>
      <protection/>
    </xf>
  </cellXfs>
  <cellStyles count="6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Currency" xfId="53"/>
    <cellStyle name="Currency [0]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P77" xfId="60"/>
    <cellStyle name="ปกติ_sed" xfId="61"/>
    <cellStyle name="ปกติ_Sheet1" xfId="62"/>
    <cellStyle name="ป้อนค่า" xfId="63"/>
    <cellStyle name="ปานกลาง" xfId="64"/>
    <cellStyle name="Percent" xfId="65"/>
    <cellStyle name="ผลรวม" xfId="66"/>
    <cellStyle name="แย่" xfId="67"/>
    <cellStyle name="ส่วนที่ถูกเน้น1" xfId="68"/>
    <cellStyle name="ส่วนที่ถูกเน้น2" xfId="69"/>
    <cellStyle name="ส่วนที่ถูกเน้น3" xfId="70"/>
    <cellStyle name="ส่วนที่ถูกเน้น4" xfId="71"/>
    <cellStyle name="ส่วนที่ถูกเน้น5" xfId="72"/>
    <cellStyle name="ส่วนที่ถูกเน้น6" xfId="73"/>
    <cellStyle name="แสดงผล" xfId="74"/>
    <cellStyle name="หมายเหตุ" xfId="75"/>
    <cellStyle name="หัวเรื่อง 1" xfId="76"/>
    <cellStyle name="หัวเรื่อง 2" xfId="77"/>
    <cellStyle name="หัวเรื่อง 3" xfId="78"/>
    <cellStyle name="หัวเรื่อง 4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P.82  Nam Mae Wang D.A. 389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25"/>
          <c:w val="0.80975"/>
          <c:h val="0.8657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DATA!$D$452:$D$478</c:f>
              <c:numCache>
                <c:ptCount val="27"/>
                <c:pt idx="0">
                  <c:v>1.253</c:v>
                </c:pt>
                <c:pt idx="1">
                  <c:v>1.146</c:v>
                </c:pt>
                <c:pt idx="2">
                  <c:v>0.518</c:v>
                </c:pt>
                <c:pt idx="3">
                  <c:v>0.615</c:v>
                </c:pt>
                <c:pt idx="4">
                  <c:v>0.713</c:v>
                </c:pt>
                <c:pt idx="5">
                  <c:v>0.636</c:v>
                </c:pt>
                <c:pt idx="6">
                  <c:v>0.565</c:v>
                </c:pt>
                <c:pt idx="7">
                  <c:v>0.615</c:v>
                </c:pt>
                <c:pt idx="8">
                  <c:v>3.621</c:v>
                </c:pt>
                <c:pt idx="9">
                  <c:v>20.336</c:v>
                </c:pt>
                <c:pt idx="10">
                  <c:v>3.027</c:v>
                </c:pt>
                <c:pt idx="11">
                  <c:v>63.771</c:v>
                </c:pt>
                <c:pt idx="12">
                  <c:v>11.34</c:v>
                </c:pt>
                <c:pt idx="13">
                  <c:v>3.012</c:v>
                </c:pt>
                <c:pt idx="14">
                  <c:v>2.924</c:v>
                </c:pt>
                <c:pt idx="15">
                  <c:v>3.304</c:v>
                </c:pt>
                <c:pt idx="16">
                  <c:v>3.242</c:v>
                </c:pt>
                <c:pt idx="17">
                  <c:v>4.028</c:v>
                </c:pt>
                <c:pt idx="18">
                  <c:v>2.999</c:v>
                </c:pt>
                <c:pt idx="19">
                  <c:v>2.946</c:v>
                </c:pt>
                <c:pt idx="20">
                  <c:v>2.598</c:v>
                </c:pt>
                <c:pt idx="21">
                  <c:v>2.374</c:v>
                </c:pt>
                <c:pt idx="22">
                  <c:v>2.179</c:v>
                </c:pt>
                <c:pt idx="23">
                  <c:v>2.064</c:v>
                </c:pt>
                <c:pt idx="24">
                  <c:v>1.874</c:v>
                </c:pt>
                <c:pt idx="25">
                  <c:v>1.779</c:v>
                </c:pt>
                <c:pt idx="26">
                  <c:v>1.597</c:v>
                </c:pt>
              </c:numCache>
            </c:numRef>
          </c:xVal>
          <c:yVal>
            <c:numRef>
              <c:f>DATA!$G$452:$G$478</c:f>
              <c:numCache>
                <c:ptCount val="27"/>
                <c:pt idx="0">
                  <c:v>1.044108380448</c:v>
                </c:pt>
                <c:pt idx="1">
                  <c:v>0.872575621632</c:v>
                </c:pt>
                <c:pt idx="2">
                  <c:v>0.5437850785920001</c:v>
                </c:pt>
                <c:pt idx="3">
                  <c:v>0.6940509192</c:v>
                </c:pt>
                <c:pt idx="4">
                  <c:v>6.170424156864001</c:v>
                </c:pt>
                <c:pt idx="5">
                  <c:v>6.698065443840001</c:v>
                </c:pt>
                <c:pt idx="6">
                  <c:v>1.1576341771199998</c:v>
                </c:pt>
                <c:pt idx="7">
                  <c:v>1.3495100472000001</c:v>
                </c:pt>
                <c:pt idx="8">
                  <c:v>24.007662434304</c:v>
                </c:pt>
                <c:pt idx="9">
                  <c:v>1272.76145876736</c:v>
                </c:pt>
                <c:pt idx="10">
                  <c:v>21.604752105408</c:v>
                </c:pt>
                <c:pt idx="11">
                  <c:v>7860.903298825536</c:v>
                </c:pt>
                <c:pt idx="12">
                  <c:v>42.3788555232</c:v>
                </c:pt>
                <c:pt idx="13">
                  <c:v>4.541248399104</c:v>
                </c:pt>
                <c:pt idx="14">
                  <c:v>5.358168338688001</c:v>
                </c:pt>
                <c:pt idx="15">
                  <c:v>5.412740836607999</c:v>
                </c:pt>
                <c:pt idx="16">
                  <c:v>3.5893655164799996</c:v>
                </c:pt>
                <c:pt idx="17">
                  <c:v>17.969848425216</c:v>
                </c:pt>
                <c:pt idx="18">
                  <c:v>13.9415640624</c:v>
                </c:pt>
                <c:pt idx="19">
                  <c:v>4.460558397120001</c:v>
                </c:pt>
                <c:pt idx="20">
                  <c:v>3.049217065152</c:v>
                </c:pt>
                <c:pt idx="21">
                  <c:v>6.537831225408</c:v>
                </c:pt>
                <c:pt idx="22">
                  <c:v>6.908271895872</c:v>
                </c:pt>
                <c:pt idx="23">
                  <c:v>2.3940826076160002</c:v>
                </c:pt>
                <c:pt idx="24">
                  <c:v>0.9983225571840002</c:v>
                </c:pt>
                <c:pt idx="25">
                  <c:v>2.6642821475519995</c:v>
                </c:pt>
                <c:pt idx="26">
                  <c:v>3.2413778029440006</c:v>
                </c:pt>
              </c:numCache>
            </c:numRef>
          </c:yVal>
          <c:smooth val="0"/>
        </c:ser>
        <c:axId val="41095538"/>
        <c:axId val="34315523"/>
      </c:scatterChart>
      <c:valAx>
        <c:axId val="41095538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4315523"/>
        <c:crossesAt val="0.1"/>
        <c:crossBetween val="midCat"/>
        <c:dispUnits/>
      </c:valAx>
      <c:valAx>
        <c:axId val="34315523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1095538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42075"/>
          <c:w val="0.131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P.82  Nam Mae Wang  D.A. 389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"/>
          <c:w val="0.80975"/>
          <c:h val="0.8885"/>
        </c:manualLayout>
      </c:layout>
      <c:scatterChart>
        <c:scatterStyle val="lineMarker"/>
        <c:varyColors val="0"/>
        <c:ser>
          <c:idx val="1"/>
          <c:order val="0"/>
          <c:tx>
            <c:v>2006 - 2019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DATA!$D$9:$D$478</c:f>
              <c:numCache>
                <c:ptCount val="470"/>
                <c:pt idx="0">
                  <c:v>1.52</c:v>
                </c:pt>
                <c:pt idx="1">
                  <c:v>18.899</c:v>
                </c:pt>
                <c:pt idx="2">
                  <c:v>10.313</c:v>
                </c:pt>
                <c:pt idx="3">
                  <c:v>5.039</c:v>
                </c:pt>
                <c:pt idx="4">
                  <c:v>19.342</c:v>
                </c:pt>
                <c:pt idx="5">
                  <c:v>7.649</c:v>
                </c:pt>
                <c:pt idx="6">
                  <c:v>5.962</c:v>
                </c:pt>
                <c:pt idx="7">
                  <c:v>18.531</c:v>
                </c:pt>
                <c:pt idx="8">
                  <c:v>34.764</c:v>
                </c:pt>
                <c:pt idx="9">
                  <c:v>15.02</c:v>
                </c:pt>
                <c:pt idx="10">
                  <c:v>102.602</c:v>
                </c:pt>
                <c:pt idx="11">
                  <c:v>72.33</c:v>
                </c:pt>
                <c:pt idx="12">
                  <c:v>75.025</c:v>
                </c:pt>
                <c:pt idx="13">
                  <c:v>137.931</c:v>
                </c:pt>
                <c:pt idx="14">
                  <c:v>15.506</c:v>
                </c:pt>
                <c:pt idx="15">
                  <c:v>25.79</c:v>
                </c:pt>
                <c:pt idx="16">
                  <c:v>13.999</c:v>
                </c:pt>
                <c:pt idx="17">
                  <c:v>10.364</c:v>
                </c:pt>
                <c:pt idx="18">
                  <c:v>8.183</c:v>
                </c:pt>
                <c:pt idx="19">
                  <c:v>6.325</c:v>
                </c:pt>
                <c:pt idx="20">
                  <c:v>4.913</c:v>
                </c:pt>
                <c:pt idx="21">
                  <c:v>4.554</c:v>
                </c:pt>
                <c:pt idx="22">
                  <c:v>3.848</c:v>
                </c:pt>
                <c:pt idx="23">
                  <c:v>4.215</c:v>
                </c:pt>
                <c:pt idx="24">
                  <c:v>3.386</c:v>
                </c:pt>
                <c:pt idx="25">
                  <c:v>2.99</c:v>
                </c:pt>
                <c:pt idx="26">
                  <c:v>2.677</c:v>
                </c:pt>
                <c:pt idx="27">
                  <c:v>2.8</c:v>
                </c:pt>
                <c:pt idx="28">
                  <c:v>2.202</c:v>
                </c:pt>
                <c:pt idx="29">
                  <c:v>1.884</c:v>
                </c:pt>
                <c:pt idx="30">
                  <c:v>5.895</c:v>
                </c:pt>
                <c:pt idx="31">
                  <c:v>21.246</c:v>
                </c:pt>
                <c:pt idx="32">
                  <c:v>18.722</c:v>
                </c:pt>
                <c:pt idx="33">
                  <c:v>33.383</c:v>
                </c:pt>
                <c:pt idx="34">
                  <c:v>5.092</c:v>
                </c:pt>
                <c:pt idx="35">
                  <c:v>4.64</c:v>
                </c:pt>
                <c:pt idx="36">
                  <c:v>15.8</c:v>
                </c:pt>
                <c:pt idx="37">
                  <c:v>4.398</c:v>
                </c:pt>
                <c:pt idx="38">
                  <c:v>4.012</c:v>
                </c:pt>
                <c:pt idx="39">
                  <c:v>18.096</c:v>
                </c:pt>
                <c:pt idx="40">
                  <c:v>41.002</c:v>
                </c:pt>
                <c:pt idx="41">
                  <c:v>51.779</c:v>
                </c:pt>
                <c:pt idx="42">
                  <c:v>16.708</c:v>
                </c:pt>
                <c:pt idx="43">
                  <c:v>18.806</c:v>
                </c:pt>
                <c:pt idx="44">
                  <c:v>30.985</c:v>
                </c:pt>
                <c:pt idx="45">
                  <c:v>118.086</c:v>
                </c:pt>
                <c:pt idx="46">
                  <c:v>21.789</c:v>
                </c:pt>
                <c:pt idx="47">
                  <c:v>13.654</c:v>
                </c:pt>
                <c:pt idx="48">
                  <c:v>9.994</c:v>
                </c:pt>
                <c:pt idx="49">
                  <c:v>9.415</c:v>
                </c:pt>
                <c:pt idx="50">
                  <c:v>8.243</c:v>
                </c:pt>
                <c:pt idx="51">
                  <c:v>6.427</c:v>
                </c:pt>
                <c:pt idx="52">
                  <c:v>6.453</c:v>
                </c:pt>
                <c:pt idx="53">
                  <c:v>7.988</c:v>
                </c:pt>
                <c:pt idx="54">
                  <c:v>4.275</c:v>
                </c:pt>
                <c:pt idx="55">
                  <c:v>4.061</c:v>
                </c:pt>
                <c:pt idx="56">
                  <c:v>3.714</c:v>
                </c:pt>
                <c:pt idx="57">
                  <c:v>3.592</c:v>
                </c:pt>
                <c:pt idx="58">
                  <c:v>3.635</c:v>
                </c:pt>
                <c:pt idx="59">
                  <c:v>2.902</c:v>
                </c:pt>
                <c:pt idx="60">
                  <c:v>2.687</c:v>
                </c:pt>
                <c:pt idx="61">
                  <c:v>2.666</c:v>
                </c:pt>
                <c:pt idx="62">
                  <c:v>1.815</c:v>
                </c:pt>
                <c:pt idx="63">
                  <c:v>1.681</c:v>
                </c:pt>
                <c:pt idx="64">
                  <c:v>1.893</c:v>
                </c:pt>
                <c:pt idx="65">
                  <c:v>1.223</c:v>
                </c:pt>
                <c:pt idx="66">
                  <c:v>5.606</c:v>
                </c:pt>
                <c:pt idx="67">
                  <c:v>7.126</c:v>
                </c:pt>
                <c:pt idx="68">
                  <c:v>42.793</c:v>
                </c:pt>
                <c:pt idx="69">
                  <c:v>4.866</c:v>
                </c:pt>
                <c:pt idx="70">
                  <c:v>5.252</c:v>
                </c:pt>
                <c:pt idx="71">
                  <c:v>5.47</c:v>
                </c:pt>
                <c:pt idx="72">
                  <c:v>2.971</c:v>
                </c:pt>
                <c:pt idx="73">
                  <c:v>4.165</c:v>
                </c:pt>
                <c:pt idx="74">
                  <c:v>2.986</c:v>
                </c:pt>
                <c:pt idx="75">
                  <c:v>6.283</c:v>
                </c:pt>
                <c:pt idx="76">
                  <c:v>3.939</c:v>
                </c:pt>
                <c:pt idx="77">
                  <c:v>22.978</c:v>
                </c:pt>
                <c:pt idx="78">
                  <c:v>7.159</c:v>
                </c:pt>
                <c:pt idx="79">
                  <c:v>13.175</c:v>
                </c:pt>
                <c:pt idx="80">
                  <c:v>38.88</c:v>
                </c:pt>
                <c:pt idx="81">
                  <c:v>5.994</c:v>
                </c:pt>
                <c:pt idx="82">
                  <c:v>16.843</c:v>
                </c:pt>
                <c:pt idx="83">
                  <c:v>6.46</c:v>
                </c:pt>
                <c:pt idx="84">
                  <c:v>47.168</c:v>
                </c:pt>
                <c:pt idx="85">
                  <c:v>62.141</c:v>
                </c:pt>
                <c:pt idx="86">
                  <c:v>8.361</c:v>
                </c:pt>
                <c:pt idx="87">
                  <c:v>6.85</c:v>
                </c:pt>
                <c:pt idx="88">
                  <c:v>6.296</c:v>
                </c:pt>
                <c:pt idx="89">
                  <c:v>4.941</c:v>
                </c:pt>
                <c:pt idx="90">
                  <c:v>4.608</c:v>
                </c:pt>
                <c:pt idx="91">
                  <c:v>3.867</c:v>
                </c:pt>
                <c:pt idx="92">
                  <c:v>3.194</c:v>
                </c:pt>
                <c:pt idx="93">
                  <c:v>3.029</c:v>
                </c:pt>
                <c:pt idx="94">
                  <c:v>2.965</c:v>
                </c:pt>
                <c:pt idx="95">
                  <c:v>2.427</c:v>
                </c:pt>
                <c:pt idx="96">
                  <c:v>2.191</c:v>
                </c:pt>
                <c:pt idx="97">
                  <c:v>1.656</c:v>
                </c:pt>
                <c:pt idx="98">
                  <c:v>3.019</c:v>
                </c:pt>
                <c:pt idx="99">
                  <c:v>2.666</c:v>
                </c:pt>
                <c:pt idx="100">
                  <c:v>1.585</c:v>
                </c:pt>
                <c:pt idx="101">
                  <c:v>1.685</c:v>
                </c:pt>
                <c:pt idx="102">
                  <c:v>29.131</c:v>
                </c:pt>
                <c:pt idx="103">
                  <c:v>3.43</c:v>
                </c:pt>
                <c:pt idx="104">
                  <c:v>43.934</c:v>
                </c:pt>
                <c:pt idx="105">
                  <c:v>4.53</c:v>
                </c:pt>
                <c:pt idx="106">
                  <c:v>3.484</c:v>
                </c:pt>
                <c:pt idx="107">
                  <c:v>16.321</c:v>
                </c:pt>
                <c:pt idx="108">
                  <c:v>2.494</c:v>
                </c:pt>
                <c:pt idx="109">
                  <c:v>16.325</c:v>
                </c:pt>
                <c:pt idx="110">
                  <c:v>19.296</c:v>
                </c:pt>
                <c:pt idx="111">
                  <c:v>3.734</c:v>
                </c:pt>
                <c:pt idx="112">
                  <c:v>10.466</c:v>
                </c:pt>
                <c:pt idx="113">
                  <c:v>42.222</c:v>
                </c:pt>
                <c:pt idx="114">
                  <c:v>25.536</c:v>
                </c:pt>
                <c:pt idx="115">
                  <c:v>29.837</c:v>
                </c:pt>
                <c:pt idx="116">
                  <c:v>68.805</c:v>
                </c:pt>
                <c:pt idx="117">
                  <c:v>85.643</c:v>
                </c:pt>
                <c:pt idx="118">
                  <c:v>38.36</c:v>
                </c:pt>
                <c:pt idx="119">
                  <c:v>24.009</c:v>
                </c:pt>
                <c:pt idx="120">
                  <c:v>10.789</c:v>
                </c:pt>
                <c:pt idx="121">
                  <c:v>8.876</c:v>
                </c:pt>
                <c:pt idx="122">
                  <c:v>7.357</c:v>
                </c:pt>
                <c:pt idx="123">
                  <c:v>6.424</c:v>
                </c:pt>
                <c:pt idx="124">
                  <c:v>3.786</c:v>
                </c:pt>
                <c:pt idx="125">
                  <c:v>3.598</c:v>
                </c:pt>
                <c:pt idx="126">
                  <c:v>4.77</c:v>
                </c:pt>
                <c:pt idx="127">
                  <c:v>3.018</c:v>
                </c:pt>
                <c:pt idx="128">
                  <c:v>3.405</c:v>
                </c:pt>
                <c:pt idx="129">
                  <c:v>1.661</c:v>
                </c:pt>
                <c:pt idx="130">
                  <c:v>1.291</c:v>
                </c:pt>
                <c:pt idx="131">
                  <c:v>1.291</c:v>
                </c:pt>
                <c:pt idx="132">
                  <c:v>1.291</c:v>
                </c:pt>
                <c:pt idx="133">
                  <c:v>0.85</c:v>
                </c:pt>
                <c:pt idx="134">
                  <c:v>0.722</c:v>
                </c:pt>
                <c:pt idx="135">
                  <c:v>0.765</c:v>
                </c:pt>
                <c:pt idx="136">
                  <c:v>0.86</c:v>
                </c:pt>
                <c:pt idx="137">
                  <c:v>0.758</c:v>
                </c:pt>
                <c:pt idx="138">
                  <c:v>1.501</c:v>
                </c:pt>
                <c:pt idx="139">
                  <c:v>0.955</c:v>
                </c:pt>
                <c:pt idx="140">
                  <c:v>1.867</c:v>
                </c:pt>
                <c:pt idx="141">
                  <c:v>1.991</c:v>
                </c:pt>
                <c:pt idx="142">
                  <c:v>2.069</c:v>
                </c:pt>
                <c:pt idx="143">
                  <c:v>5.856</c:v>
                </c:pt>
                <c:pt idx="144">
                  <c:v>8.751</c:v>
                </c:pt>
                <c:pt idx="145">
                  <c:v>8.17</c:v>
                </c:pt>
                <c:pt idx="146">
                  <c:v>4.091</c:v>
                </c:pt>
                <c:pt idx="147">
                  <c:v>6.85</c:v>
                </c:pt>
                <c:pt idx="148">
                  <c:v>29.147</c:v>
                </c:pt>
                <c:pt idx="149">
                  <c:v>7.672</c:v>
                </c:pt>
                <c:pt idx="150">
                  <c:v>5.455</c:v>
                </c:pt>
                <c:pt idx="151">
                  <c:v>12.111</c:v>
                </c:pt>
                <c:pt idx="152">
                  <c:v>92.792</c:v>
                </c:pt>
                <c:pt idx="153">
                  <c:v>14.658</c:v>
                </c:pt>
                <c:pt idx="154">
                  <c:v>8.759</c:v>
                </c:pt>
                <c:pt idx="155">
                  <c:v>5.792</c:v>
                </c:pt>
                <c:pt idx="156">
                  <c:v>4.514</c:v>
                </c:pt>
                <c:pt idx="157">
                  <c:v>4.27</c:v>
                </c:pt>
                <c:pt idx="158">
                  <c:v>3.494</c:v>
                </c:pt>
                <c:pt idx="159">
                  <c:v>4.078</c:v>
                </c:pt>
                <c:pt idx="160">
                  <c:v>3.392</c:v>
                </c:pt>
                <c:pt idx="161">
                  <c:v>3.043</c:v>
                </c:pt>
                <c:pt idx="162">
                  <c:v>3.295</c:v>
                </c:pt>
                <c:pt idx="163">
                  <c:v>2.614</c:v>
                </c:pt>
                <c:pt idx="164">
                  <c:v>1.592</c:v>
                </c:pt>
                <c:pt idx="165">
                  <c:v>1.477</c:v>
                </c:pt>
                <c:pt idx="166">
                  <c:v>1.146</c:v>
                </c:pt>
                <c:pt idx="167">
                  <c:v>1.498</c:v>
                </c:pt>
                <c:pt idx="168">
                  <c:v>2.042</c:v>
                </c:pt>
                <c:pt idx="169">
                  <c:v>2.224</c:v>
                </c:pt>
                <c:pt idx="170">
                  <c:v>2.147</c:v>
                </c:pt>
                <c:pt idx="171">
                  <c:v>4.247</c:v>
                </c:pt>
                <c:pt idx="172">
                  <c:v>5.738</c:v>
                </c:pt>
                <c:pt idx="173">
                  <c:v>21.161</c:v>
                </c:pt>
                <c:pt idx="174">
                  <c:v>7.228</c:v>
                </c:pt>
                <c:pt idx="175">
                  <c:v>15.444</c:v>
                </c:pt>
                <c:pt idx="176">
                  <c:v>7.707</c:v>
                </c:pt>
                <c:pt idx="177">
                  <c:v>6.802</c:v>
                </c:pt>
                <c:pt idx="178">
                  <c:v>40.176</c:v>
                </c:pt>
                <c:pt idx="179">
                  <c:v>5.96</c:v>
                </c:pt>
                <c:pt idx="180">
                  <c:v>2.689</c:v>
                </c:pt>
                <c:pt idx="181">
                  <c:v>7.526</c:v>
                </c:pt>
                <c:pt idx="182">
                  <c:v>29.481</c:v>
                </c:pt>
                <c:pt idx="183">
                  <c:v>8.813</c:v>
                </c:pt>
                <c:pt idx="184">
                  <c:v>43.014</c:v>
                </c:pt>
                <c:pt idx="185">
                  <c:v>62.168</c:v>
                </c:pt>
                <c:pt idx="186">
                  <c:v>25.19</c:v>
                </c:pt>
                <c:pt idx="187">
                  <c:v>101.806</c:v>
                </c:pt>
                <c:pt idx="188">
                  <c:v>22.334</c:v>
                </c:pt>
                <c:pt idx="189">
                  <c:v>29.728</c:v>
                </c:pt>
                <c:pt idx="190">
                  <c:v>15.621</c:v>
                </c:pt>
                <c:pt idx="191">
                  <c:v>8.892</c:v>
                </c:pt>
                <c:pt idx="192">
                  <c:v>9.784</c:v>
                </c:pt>
                <c:pt idx="193">
                  <c:v>6.815</c:v>
                </c:pt>
                <c:pt idx="194">
                  <c:v>8.049</c:v>
                </c:pt>
                <c:pt idx="195">
                  <c:v>7.533</c:v>
                </c:pt>
                <c:pt idx="196">
                  <c:v>7.764</c:v>
                </c:pt>
                <c:pt idx="197">
                  <c:v>7.619</c:v>
                </c:pt>
                <c:pt idx="198">
                  <c:v>4.897</c:v>
                </c:pt>
                <c:pt idx="199">
                  <c:v>4.893</c:v>
                </c:pt>
                <c:pt idx="200">
                  <c:v>4.786</c:v>
                </c:pt>
                <c:pt idx="201">
                  <c:v>4.702</c:v>
                </c:pt>
                <c:pt idx="202">
                  <c:v>3.884</c:v>
                </c:pt>
                <c:pt idx="203">
                  <c:v>4.091</c:v>
                </c:pt>
                <c:pt idx="204">
                  <c:v>2.519</c:v>
                </c:pt>
                <c:pt idx="205">
                  <c:v>4.245</c:v>
                </c:pt>
                <c:pt idx="206">
                  <c:v>2.615</c:v>
                </c:pt>
                <c:pt idx="207">
                  <c:v>2.436</c:v>
                </c:pt>
                <c:pt idx="208">
                  <c:v>2.49</c:v>
                </c:pt>
                <c:pt idx="209">
                  <c:v>3.416</c:v>
                </c:pt>
                <c:pt idx="210">
                  <c:v>3.776</c:v>
                </c:pt>
                <c:pt idx="211">
                  <c:v>3.917</c:v>
                </c:pt>
                <c:pt idx="212">
                  <c:v>3.616</c:v>
                </c:pt>
                <c:pt idx="213">
                  <c:v>3.704</c:v>
                </c:pt>
                <c:pt idx="214">
                  <c:v>3.061</c:v>
                </c:pt>
                <c:pt idx="215">
                  <c:v>4.014</c:v>
                </c:pt>
                <c:pt idx="216">
                  <c:v>4.156</c:v>
                </c:pt>
                <c:pt idx="217">
                  <c:v>4.985</c:v>
                </c:pt>
                <c:pt idx="218">
                  <c:v>4.71</c:v>
                </c:pt>
                <c:pt idx="219">
                  <c:v>4.324</c:v>
                </c:pt>
                <c:pt idx="220">
                  <c:v>3.732</c:v>
                </c:pt>
                <c:pt idx="221">
                  <c:v>7.447</c:v>
                </c:pt>
                <c:pt idx="222">
                  <c:v>8.608</c:v>
                </c:pt>
                <c:pt idx="223">
                  <c:v>82.164</c:v>
                </c:pt>
                <c:pt idx="224">
                  <c:v>11.313</c:v>
                </c:pt>
                <c:pt idx="225">
                  <c:v>41.214</c:v>
                </c:pt>
                <c:pt idx="226">
                  <c:v>12.727</c:v>
                </c:pt>
                <c:pt idx="227">
                  <c:v>9.705</c:v>
                </c:pt>
                <c:pt idx="228">
                  <c:v>7.682</c:v>
                </c:pt>
                <c:pt idx="229">
                  <c:v>7.427</c:v>
                </c:pt>
                <c:pt idx="230">
                  <c:v>6.997</c:v>
                </c:pt>
                <c:pt idx="231">
                  <c:v>5.923</c:v>
                </c:pt>
                <c:pt idx="232">
                  <c:v>4.705</c:v>
                </c:pt>
                <c:pt idx="233">
                  <c:v>4.062</c:v>
                </c:pt>
                <c:pt idx="234">
                  <c:v>3.553</c:v>
                </c:pt>
                <c:pt idx="235">
                  <c:v>3.458</c:v>
                </c:pt>
                <c:pt idx="236">
                  <c:v>4.221</c:v>
                </c:pt>
                <c:pt idx="237">
                  <c:v>2.808</c:v>
                </c:pt>
                <c:pt idx="238">
                  <c:v>3.207</c:v>
                </c:pt>
                <c:pt idx="239">
                  <c:v>3.196</c:v>
                </c:pt>
                <c:pt idx="240">
                  <c:v>3.153</c:v>
                </c:pt>
                <c:pt idx="241">
                  <c:v>3.214</c:v>
                </c:pt>
                <c:pt idx="242">
                  <c:v>1.785</c:v>
                </c:pt>
                <c:pt idx="243">
                  <c:v>2.128</c:v>
                </c:pt>
                <c:pt idx="244">
                  <c:v>1.549</c:v>
                </c:pt>
                <c:pt idx="245">
                  <c:v>1.619</c:v>
                </c:pt>
                <c:pt idx="246">
                  <c:v>2.109</c:v>
                </c:pt>
                <c:pt idx="247">
                  <c:v>2.077</c:v>
                </c:pt>
                <c:pt idx="248">
                  <c:v>1.946</c:v>
                </c:pt>
                <c:pt idx="249">
                  <c:v>3.246</c:v>
                </c:pt>
                <c:pt idx="250">
                  <c:v>1.65</c:v>
                </c:pt>
                <c:pt idx="251">
                  <c:v>1.699</c:v>
                </c:pt>
                <c:pt idx="252">
                  <c:v>1.385</c:v>
                </c:pt>
                <c:pt idx="253">
                  <c:v>1.265</c:v>
                </c:pt>
                <c:pt idx="254">
                  <c:v>3.816</c:v>
                </c:pt>
                <c:pt idx="255">
                  <c:v>2.85</c:v>
                </c:pt>
                <c:pt idx="256">
                  <c:v>4.896</c:v>
                </c:pt>
                <c:pt idx="257">
                  <c:v>3.915</c:v>
                </c:pt>
                <c:pt idx="258">
                  <c:v>19.616</c:v>
                </c:pt>
                <c:pt idx="259">
                  <c:v>5.941</c:v>
                </c:pt>
                <c:pt idx="260">
                  <c:v>4.199</c:v>
                </c:pt>
                <c:pt idx="261">
                  <c:v>4.793</c:v>
                </c:pt>
                <c:pt idx="262">
                  <c:v>22.701</c:v>
                </c:pt>
                <c:pt idx="263">
                  <c:v>9.345</c:v>
                </c:pt>
                <c:pt idx="264">
                  <c:v>71.16</c:v>
                </c:pt>
                <c:pt idx="265">
                  <c:v>10.498</c:v>
                </c:pt>
                <c:pt idx="266">
                  <c:v>5.545</c:v>
                </c:pt>
                <c:pt idx="267">
                  <c:v>12.008</c:v>
                </c:pt>
                <c:pt idx="268">
                  <c:v>6.499</c:v>
                </c:pt>
                <c:pt idx="269">
                  <c:v>6.399</c:v>
                </c:pt>
                <c:pt idx="270">
                  <c:v>7.125</c:v>
                </c:pt>
                <c:pt idx="271">
                  <c:v>6.973</c:v>
                </c:pt>
                <c:pt idx="272">
                  <c:v>7.287</c:v>
                </c:pt>
                <c:pt idx="273">
                  <c:v>5.622</c:v>
                </c:pt>
                <c:pt idx="274">
                  <c:v>3.254</c:v>
                </c:pt>
                <c:pt idx="275">
                  <c:v>3.202</c:v>
                </c:pt>
                <c:pt idx="276">
                  <c:v>2.999</c:v>
                </c:pt>
                <c:pt idx="277">
                  <c:v>2.148</c:v>
                </c:pt>
                <c:pt idx="278">
                  <c:v>1.247</c:v>
                </c:pt>
                <c:pt idx="279">
                  <c:v>1.343</c:v>
                </c:pt>
                <c:pt idx="280">
                  <c:v>1.305</c:v>
                </c:pt>
                <c:pt idx="281">
                  <c:v>1.051</c:v>
                </c:pt>
                <c:pt idx="282">
                  <c:v>1.007</c:v>
                </c:pt>
                <c:pt idx="283">
                  <c:v>1.095</c:v>
                </c:pt>
                <c:pt idx="284">
                  <c:v>1.053</c:v>
                </c:pt>
                <c:pt idx="285">
                  <c:v>1.682</c:v>
                </c:pt>
                <c:pt idx="286">
                  <c:v>1.61</c:v>
                </c:pt>
                <c:pt idx="287">
                  <c:v>2.589</c:v>
                </c:pt>
                <c:pt idx="288">
                  <c:v>1.733</c:v>
                </c:pt>
                <c:pt idx="289">
                  <c:v>1.003</c:v>
                </c:pt>
                <c:pt idx="290">
                  <c:v>3.156</c:v>
                </c:pt>
                <c:pt idx="291">
                  <c:v>2.973</c:v>
                </c:pt>
                <c:pt idx="292">
                  <c:v>3.034</c:v>
                </c:pt>
                <c:pt idx="293">
                  <c:v>2.58</c:v>
                </c:pt>
                <c:pt idx="294">
                  <c:v>13.662</c:v>
                </c:pt>
                <c:pt idx="295">
                  <c:v>4.596</c:v>
                </c:pt>
                <c:pt idx="296">
                  <c:v>6.442</c:v>
                </c:pt>
                <c:pt idx="297">
                  <c:v>2.89</c:v>
                </c:pt>
                <c:pt idx="298">
                  <c:v>5.467</c:v>
                </c:pt>
                <c:pt idx="299">
                  <c:v>3.24</c:v>
                </c:pt>
                <c:pt idx="300">
                  <c:v>3.33</c:v>
                </c:pt>
                <c:pt idx="301">
                  <c:v>5.261</c:v>
                </c:pt>
                <c:pt idx="302">
                  <c:v>3.086</c:v>
                </c:pt>
                <c:pt idx="303">
                  <c:v>2.596</c:v>
                </c:pt>
                <c:pt idx="304">
                  <c:v>1.683</c:v>
                </c:pt>
                <c:pt idx="305">
                  <c:v>1.597</c:v>
                </c:pt>
                <c:pt idx="306">
                  <c:v>1.657</c:v>
                </c:pt>
                <c:pt idx="307">
                  <c:v>1.509</c:v>
                </c:pt>
                <c:pt idx="308">
                  <c:v>1.609</c:v>
                </c:pt>
                <c:pt idx="309">
                  <c:v>1.571</c:v>
                </c:pt>
                <c:pt idx="310">
                  <c:v>1.441</c:v>
                </c:pt>
                <c:pt idx="311">
                  <c:v>1.461</c:v>
                </c:pt>
                <c:pt idx="312">
                  <c:v>1.194</c:v>
                </c:pt>
                <c:pt idx="313">
                  <c:v>1.314</c:v>
                </c:pt>
                <c:pt idx="314">
                  <c:v>0.691</c:v>
                </c:pt>
                <c:pt idx="315">
                  <c:v>0.869</c:v>
                </c:pt>
                <c:pt idx="316">
                  <c:v>0.626</c:v>
                </c:pt>
                <c:pt idx="317">
                  <c:v>0.6</c:v>
                </c:pt>
                <c:pt idx="318">
                  <c:v>1.584</c:v>
                </c:pt>
                <c:pt idx="319">
                  <c:v>0.601</c:v>
                </c:pt>
                <c:pt idx="320">
                  <c:v>1.441</c:v>
                </c:pt>
                <c:pt idx="321">
                  <c:v>0.643</c:v>
                </c:pt>
                <c:pt idx="322">
                  <c:v>0.593</c:v>
                </c:pt>
                <c:pt idx="323">
                  <c:v>2.619</c:v>
                </c:pt>
                <c:pt idx="324">
                  <c:v>3.512</c:v>
                </c:pt>
                <c:pt idx="325">
                  <c:v>2.494</c:v>
                </c:pt>
                <c:pt idx="326">
                  <c:v>3.292</c:v>
                </c:pt>
                <c:pt idx="327">
                  <c:v>2.449</c:v>
                </c:pt>
                <c:pt idx="328">
                  <c:v>1.603</c:v>
                </c:pt>
                <c:pt idx="329">
                  <c:v>3.802</c:v>
                </c:pt>
                <c:pt idx="330">
                  <c:v>3.59</c:v>
                </c:pt>
                <c:pt idx="331">
                  <c:v>3.292</c:v>
                </c:pt>
                <c:pt idx="332">
                  <c:v>3.211</c:v>
                </c:pt>
                <c:pt idx="333">
                  <c:v>2.816</c:v>
                </c:pt>
                <c:pt idx="334">
                  <c:v>3.688</c:v>
                </c:pt>
                <c:pt idx="335">
                  <c:v>2.641</c:v>
                </c:pt>
                <c:pt idx="336">
                  <c:v>2.564</c:v>
                </c:pt>
                <c:pt idx="337">
                  <c:v>2.207</c:v>
                </c:pt>
                <c:pt idx="338">
                  <c:v>1.98</c:v>
                </c:pt>
                <c:pt idx="339">
                  <c:v>2.24</c:v>
                </c:pt>
                <c:pt idx="340">
                  <c:v>0.671</c:v>
                </c:pt>
                <c:pt idx="341">
                  <c:v>0.609</c:v>
                </c:pt>
                <c:pt idx="342">
                  <c:v>0.534</c:v>
                </c:pt>
                <c:pt idx="343">
                  <c:v>0.413</c:v>
                </c:pt>
                <c:pt idx="344">
                  <c:v>0.364</c:v>
                </c:pt>
                <c:pt idx="345">
                  <c:v>0.297</c:v>
                </c:pt>
                <c:pt idx="346">
                  <c:v>0.289</c:v>
                </c:pt>
                <c:pt idx="347">
                  <c:v>0.314</c:v>
                </c:pt>
                <c:pt idx="348">
                  <c:v>4.736</c:v>
                </c:pt>
                <c:pt idx="349">
                  <c:v>1.998</c:v>
                </c:pt>
                <c:pt idx="350">
                  <c:v>10.604</c:v>
                </c:pt>
                <c:pt idx="351">
                  <c:v>23.282</c:v>
                </c:pt>
                <c:pt idx="352">
                  <c:v>3.382</c:v>
                </c:pt>
                <c:pt idx="353">
                  <c:v>3.601</c:v>
                </c:pt>
                <c:pt idx="354">
                  <c:v>5.552</c:v>
                </c:pt>
                <c:pt idx="355">
                  <c:v>5.006</c:v>
                </c:pt>
                <c:pt idx="356">
                  <c:v>4.051</c:v>
                </c:pt>
                <c:pt idx="357">
                  <c:v>4.848</c:v>
                </c:pt>
                <c:pt idx="358">
                  <c:v>4.752</c:v>
                </c:pt>
                <c:pt idx="359">
                  <c:v>31.061</c:v>
                </c:pt>
                <c:pt idx="360">
                  <c:v>7.392</c:v>
                </c:pt>
                <c:pt idx="361">
                  <c:v>5.64</c:v>
                </c:pt>
                <c:pt idx="362">
                  <c:v>5.035</c:v>
                </c:pt>
                <c:pt idx="363">
                  <c:v>5.116</c:v>
                </c:pt>
                <c:pt idx="364">
                  <c:v>4.729</c:v>
                </c:pt>
                <c:pt idx="365">
                  <c:v>5.875</c:v>
                </c:pt>
                <c:pt idx="366">
                  <c:v>4.798</c:v>
                </c:pt>
                <c:pt idx="367">
                  <c:v>3.951</c:v>
                </c:pt>
                <c:pt idx="368">
                  <c:v>3.73</c:v>
                </c:pt>
                <c:pt idx="369">
                  <c:v>5.066</c:v>
                </c:pt>
                <c:pt idx="370">
                  <c:v>3.813</c:v>
                </c:pt>
                <c:pt idx="371">
                  <c:v>3.501</c:v>
                </c:pt>
                <c:pt idx="372">
                  <c:v>3.029</c:v>
                </c:pt>
                <c:pt idx="373">
                  <c:v>2.834</c:v>
                </c:pt>
                <c:pt idx="374">
                  <c:v>4.771</c:v>
                </c:pt>
                <c:pt idx="375">
                  <c:v>0.632</c:v>
                </c:pt>
                <c:pt idx="376">
                  <c:v>0.561</c:v>
                </c:pt>
                <c:pt idx="377">
                  <c:v>0.479</c:v>
                </c:pt>
                <c:pt idx="378">
                  <c:v>0.602</c:v>
                </c:pt>
                <c:pt idx="379">
                  <c:v>0.399</c:v>
                </c:pt>
                <c:pt idx="380">
                  <c:v>0.785</c:v>
                </c:pt>
                <c:pt idx="381">
                  <c:v>29.649</c:v>
                </c:pt>
                <c:pt idx="382">
                  <c:v>0.699</c:v>
                </c:pt>
                <c:pt idx="383">
                  <c:v>4.571</c:v>
                </c:pt>
                <c:pt idx="384">
                  <c:v>4.992</c:v>
                </c:pt>
                <c:pt idx="385">
                  <c:v>4.34</c:v>
                </c:pt>
                <c:pt idx="386">
                  <c:v>4.661</c:v>
                </c:pt>
                <c:pt idx="387">
                  <c:v>5.519</c:v>
                </c:pt>
                <c:pt idx="388">
                  <c:v>5.415</c:v>
                </c:pt>
                <c:pt idx="389">
                  <c:v>5.195</c:v>
                </c:pt>
                <c:pt idx="390">
                  <c:v>15.383</c:v>
                </c:pt>
                <c:pt idx="391">
                  <c:v>8.807</c:v>
                </c:pt>
                <c:pt idx="392">
                  <c:v>15.094</c:v>
                </c:pt>
                <c:pt idx="393">
                  <c:v>30.112</c:v>
                </c:pt>
                <c:pt idx="394">
                  <c:v>6.657</c:v>
                </c:pt>
                <c:pt idx="395">
                  <c:v>15.24</c:v>
                </c:pt>
                <c:pt idx="396">
                  <c:v>110.539</c:v>
                </c:pt>
                <c:pt idx="397">
                  <c:v>11.838</c:v>
                </c:pt>
                <c:pt idx="398">
                  <c:v>9.75</c:v>
                </c:pt>
                <c:pt idx="399">
                  <c:v>8.598</c:v>
                </c:pt>
                <c:pt idx="400">
                  <c:v>7.498</c:v>
                </c:pt>
                <c:pt idx="401">
                  <c:v>5.901</c:v>
                </c:pt>
                <c:pt idx="402">
                  <c:v>4.935</c:v>
                </c:pt>
                <c:pt idx="403">
                  <c:v>3.998</c:v>
                </c:pt>
                <c:pt idx="404">
                  <c:v>4.256</c:v>
                </c:pt>
                <c:pt idx="405">
                  <c:v>3.947</c:v>
                </c:pt>
                <c:pt idx="406">
                  <c:v>2.729</c:v>
                </c:pt>
                <c:pt idx="407">
                  <c:v>2.387</c:v>
                </c:pt>
                <c:pt idx="408">
                  <c:v>2.131</c:v>
                </c:pt>
                <c:pt idx="409">
                  <c:v>1.847</c:v>
                </c:pt>
                <c:pt idx="410">
                  <c:v>1.702</c:v>
                </c:pt>
                <c:pt idx="411">
                  <c:v>1.569</c:v>
                </c:pt>
                <c:pt idx="412">
                  <c:v>1.544</c:v>
                </c:pt>
                <c:pt idx="413">
                  <c:v>1.454</c:v>
                </c:pt>
                <c:pt idx="414">
                  <c:v>3.959</c:v>
                </c:pt>
                <c:pt idx="415">
                  <c:v>3.166</c:v>
                </c:pt>
                <c:pt idx="416">
                  <c:v>3.828</c:v>
                </c:pt>
                <c:pt idx="417">
                  <c:v>4.353</c:v>
                </c:pt>
                <c:pt idx="418">
                  <c:v>2.781</c:v>
                </c:pt>
                <c:pt idx="419">
                  <c:v>2.939</c:v>
                </c:pt>
                <c:pt idx="420">
                  <c:v>4.387</c:v>
                </c:pt>
                <c:pt idx="421">
                  <c:v>2.863</c:v>
                </c:pt>
                <c:pt idx="422">
                  <c:v>7.096</c:v>
                </c:pt>
                <c:pt idx="423">
                  <c:v>3.619</c:v>
                </c:pt>
                <c:pt idx="424">
                  <c:v>3.687</c:v>
                </c:pt>
                <c:pt idx="425">
                  <c:v>4.348</c:v>
                </c:pt>
                <c:pt idx="426">
                  <c:v>4.233</c:v>
                </c:pt>
                <c:pt idx="427">
                  <c:v>15.878</c:v>
                </c:pt>
                <c:pt idx="428">
                  <c:v>4.646</c:v>
                </c:pt>
                <c:pt idx="429">
                  <c:v>6.133</c:v>
                </c:pt>
                <c:pt idx="430">
                  <c:v>4.363</c:v>
                </c:pt>
                <c:pt idx="431">
                  <c:v>4.096</c:v>
                </c:pt>
                <c:pt idx="432">
                  <c:v>4.051</c:v>
                </c:pt>
                <c:pt idx="433">
                  <c:v>3.432</c:v>
                </c:pt>
                <c:pt idx="434">
                  <c:v>3.262</c:v>
                </c:pt>
                <c:pt idx="435">
                  <c:v>2.584</c:v>
                </c:pt>
                <c:pt idx="436">
                  <c:v>2.742</c:v>
                </c:pt>
                <c:pt idx="437">
                  <c:v>1.906</c:v>
                </c:pt>
                <c:pt idx="438">
                  <c:v>2.029</c:v>
                </c:pt>
                <c:pt idx="439">
                  <c:v>1.637</c:v>
                </c:pt>
                <c:pt idx="440">
                  <c:v>1.398</c:v>
                </c:pt>
                <c:pt idx="441">
                  <c:v>1.382</c:v>
                </c:pt>
                <c:pt idx="442">
                  <c:v>1.287</c:v>
                </c:pt>
                <c:pt idx="443">
                  <c:v>1.253</c:v>
                </c:pt>
                <c:pt idx="444">
                  <c:v>1.146</c:v>
                </c:pt>
                <c:pt idx="445">
                  <c:v>0.518</c:v>
                </c:pt>
                <c:pt idx="446">
                  <c:v>0.615</c:v>
                </c:pt>
                <c:pt idx="447">
                  <c:v>0.713</c:v>
                </c:pt>
                <c:pt idx="448">
                  <c:v>0.636</c:v>
                </c:pt>
                <c:pt idx="449">
                  <c:v>0.565</c:v>
                </c:pt>
                <c:pt idx="450">
                  <c:v>0.615</c:v>
                </c:pt>
                <c:pt idx="451">
                  <c:v>3.621</c:v>
                </c:pt>
                <c:pt idx="452">
                  <c:v>20.336</c:v>
                </c:pt>
                <c:pt idx="453">
                  <c:v>3.027</c:v>
                </c:pt>
                <c:pt idx="454">
                  <c:v>63.771</c:v>
                </c:pt>
                <c:pt idx="455">
                  <c:v>11.34</c:v>
                </c:pt>
                <c:pt idx="456">
                  <c:v>3.012</c:v>
                </c:pt>
                <c:pt idx="457">
                  <c:v>2.924</c:v>
                </c:pt>
                <c:pt idx="458">
                  <c:v>3.304</c:v>
                </c:pt>
                <c:pt idx="459">
                  <c:v>3.242</c:v>
                </c:pt>
                <c:pt idx="460">
                  <c:v>4.028</c:v>
                </c:pt>
                <c:pt idx="461">
                  <c:v>2.999</c:v>
                </c:pt>
                <c:pt idx="462">
                  <c:v>2.946</c:v>
                </c:pt>
                <c:pt idx="463">
                  <c:v>2.598</c:v>
                </c:pt>
                <c:pt idx="464">
                  <c:v>2.374</c:v>
                </c:pt>
                <c:pt idx="465">
                  <c:v>2.179</c:v>
                </c:pt>
                <c:pt idx="466">
                  <c:v>2.064</c:v>
                </c:pt>
                <c:pt idx="467">
                  <c:v>1.874</c:v>
                </c:pt>
                <c:pt idx="468">
                  <c:v>1.779</c:v>
                </c:pt>
                <c:pt idx="469">
                  <c:v>1.597</c:v>
                </c:pt>
              </c:numCache>
            </c:numRef>
          </c:xVal>
          <c:yVal>
            <c:numRef>
              <c:f>DATA!$G$9:$G$478</c:f>
              <c:numCache>
                <c:ptCount val="470"/>
                <c:pt idx="0">
                  <c:v>5.800757759999999</c:v>
                </c:pt>
                <c:pt idx="1">
                  <c:v>1181.54733696</c:v>
                </c:pt>
                <c:pt idx="2">
                  <c:v>153.20002752</c:v>
                </c:pt>
                <c:pt idx="3">
                  <c:v>48.416001984000005</c:v>
                </c:pt>
                <c:pt idx="4">
                  <c:v>4487.034527999999</c:v>
                </c:pt>
                <c:pt idx="5">
                  <c:v>99.50553504000003</c:v>
                </c:pt>
                <c:pt idx="6">
                  <c:v>48.912057216</c:v>
                </c:pt>
                <c:pt idx="7">
                  <c:v>1257.54034464</c:v>
                </c:pt>
                <c:pt idx="8">
                  <c:v>4756.716403200001</c:v>
                </c:pt>
                <c:pt idx="9">
                  <c:v>0.001297728</c:v>
                </c:pt>
                <c:pt idx="10">
                  <c:v>0.008864812800000002</c:v>
                </c:pt>
                <c:pt idx="11">
                  <c:v>0.006249312</c:v>
                </c:pt>
                <c:pt idx="12">
                  <c:v>4812.139512000001</c:v>
                </c:pt>
                <c:pt idx="13">
                  <c:v>15173.027930880004</c:v>
                </c:pt>
                <c:pt idx="14">
                  <c:v>269.7299712000001</c:v>
                </c:pt>
                <c:pt idx="15">
                  <c:v>1047.7259712</c:v>
                </c:pt>
                <c:pt idx="16">
                  <c:v>447.64098336</c:v>
                </c:pt>
                <c:pt idx="17">
                  <c:v>272.42561664000004</c:v>
                </c:pt>
                <c:pt idx="30">
                  <c:v>293.52708460799994</c:v>
                </c:pt>
                <c:pt idx="31">
                  <c:v>965.2892682816</c:v>
                </c:pt>
                <c:pt idx="32">
                  <c:v>1312.3449206208004</c:v>
                </c:pt>
                <c:pt idx="33">
                  <c:v>498.6612598464001</c:v>
                </c:pt>
                <c:pt idx="34">
                  <c:v>50.02188526079999</c:v>
                </c:pt>
                <c:pt idx="35">
                  <c:v>33.40532736</c:v>
                </c:pt>
                <c:pt idx="36">
                  <c:v>372.984912</c:v>
                </c:pt>
                <c:pt idx="37">
                  <c:v>32.012401651199994</c:v>
                </c:pt>
                <c:pt idx="38">
                  <c:v>36.4416956928</c:v>
                </c:pt>
                <c:pt idx="39">
                  <c:v>3208.351485081601</c:v>
                </c:pt>
                <c:pt idx="40">
                  <c:v>5195.090904307201</c:v>
                </c:pt>
                <c:pt idx="41">
                  <c:v>14967.120595190403</c:v>
                </c:pt>
                <c:pt idx="42">
                  <c:v>437.79953687039995</c:v>
                </c:pt>
                <c:pt idx="43">
                  <c:v>264.39695412480006</c:v>
                </c:pt>
                <c:pt idx="44">
                  <c:v>6719.395400064001</c:v>
                </c:pt>
                <c:pt idx="45">
                  <c:v>17648.901166752003</c:v>
                </c:pt>
                <c:pt idx="46">
                  <c:v>272.76237172800006</c:v>
                </c:pt>
                <c:pt idx="47">
                  <c:v>66.4437720384</c:v>
                </c:pt>
                <c:pt idx="48">
                  <c:v>14.230752422399998</c:v>
                </c:pt>
                <c:pt idx="49">
                  <c:v>26.901803376000004</c:v>
                </c:pt>
                <c:pt idx="50">
                  <c:v>31.072601779200003</c:v>
                </c:pt>
                <c:pt idx="51">
                  <c:v>13.396623897600001</c:v>
                </c:pt>
                <c:pt idx="52">
                  <c:v>39.7105436736</c:v>
                </c:pt>
                <c:pt idx="53">
                  <c:v>60.531913728000006</c:v>
                </c:pt>
                <c:pt idx="54">
                  <c:v>57.85852032000002</c:v>
                </c:pt>
                <c:pt idx="55">
                  <c:v>3.6827357184000005</c:v>
                </c:pt>
                <c:pt idx="56">
                  <c:v>6.549142809599999</c:v>
                </c:pt>
                <c:pt idx="57">
                  <c:v>9.379464883200002</c:v>
                </c:pt>
                <c:pt idx="58">
                  <c:v>7.985286576000001</c:v>
                </c:pt>
                <c:pt idx="59">
                  <c:v>5.1732027072000015</c:v>
                </c:pt>
                <c:pt idx="60">
                  <c:v>11.673230832</c:v>
                </c:pt>
                <c:pt idx="61">
                  <c:v>7.625178028800001</c:v>
                </c:pt>
                <c:pt idx="62">
                  <c:v>3.232395936</c:v>
                </c:pt>
                <c:pt idx="63">
                  <c:v>3.8217548448000005</c:v>
                </c:pt>
                <c:pt idx="64">
                  <c:v>8.8670906496</c:v>
                </c:pt>
                <c:pt idx="65">
                  <c:v>7.302484080000001</c:v>
                </c:pt>
                <c:pt idx="66">
                  <c:v>210.41917390080002</c:v>
                </c:pt>
                <c:pt idx="67">
                  <c:v>16.3142529984</c:v>
                </c:pt>
                <c:pt idx="68">
                  <c:v>1924.138289808</c:v>
                </c:pt>
                <c:pt idx="69">
                  <c:v>6.765997823999999</c:v>
                </c:pt>
                <c:pt idx="70">
                  <c:v>24.302861107200002</c:v>
                </c:pt>
                <c:pt idx="71">
                  <c:v>63.517727519999994</c:v>
                </c:pt>
                <c:pt idx="72">
                  <c:v>12.029640796800003</c:v>
                </c:pt>
                <c:pt idx="73">
                  <c:v>59.086795824</c:v>
                </c:pt>
                <c:pt idx="74">
                  <c:v>21.723049670400002</c:v>
                </c:pt>
                <c:pt idx="75">
                  <c:v>77.275773072</c:v>
                </c:pt>
                <c:pt idx="76">
                  <c:v>21.549670272</c:v>
                </c:pt>
                <c:pt idx="77">
                  <c:v>164.19549386880004</c:v>
                </c:pt>
                <c:pt idx="78">
                  <c:v>63.393093907200004</c:v>
                </c:pt>
                <c:pt idx="79">
                  <c:v>1109.4097075200002</c:v>
                </c:pt>
                <c:pt idx="80">
                  <c:v>3334.7499171840004</c:v>
                </c:pt>
                <c:pt idx="81">
                  <c:v>28.271847052800002</c:v>
                </c:pt>
                <c:pt idx="82">
                  <c:v>287.738063142048</c:v>
                </c:pt>
                <c:pt idx="83">
                  <c:v>421.85486132351997</c:v>
                </c:pt>
                <c:pt idx="84">
                  <c:v>1701.8050874204164</c:v>
                </c:pt>
                <c:pt idx="85">
                  <c:v>4248.05233937472</c:v>
                </c:pt>
                <c:pt idx="86">
                  <c:v>6.492341649888001</c:v>
                </c:pt>
                <c:pt idx="87">
                  <c:v>8.727485702400001</c:v>
                </c:pt>
                <c:pt idx="88">
                  <c:v>14.352690200832</c:v>
                </c:pt>
                <c:pt idx="89">
                  <c:v>13.818906107424002</c:v>
                </c:pt>
                <c:pt idx="90">
                  <c:v>14.512316203008002</c:v>
                </c:pt>
                <c:pt idx="91">
                  <c:v>7.521636610656</c:v>
                </c:pt>
                <c:pt idx="92">
                  <c:v>5.312822841792</c:v>
                </c:pt>
                <c:pt idx="93">
                  <c:v>7.978056832511999</c:v>
                </c:pt>
                <c:pt idx="94">
                  <c:v>1.0961830814400002</c:v>
                </c:pt>
                <c:pt idx="95">
                  <c:v>4.811817885696</c:v>
                </c:pt>
                <c:pt idx="96">
                  <c:v>0.49004018179200004</c:v>
                </c:pt>
                <c:pt idx="97">
                  <c:v>3.3671030952959993</c:v>
                </c:pt>
                <c:pt idx="98">
                  <c:v>14.864062053888</c:v>
                </c:pt>
                <c:pt idx="99">
                  <c:v>12.725076239424</c:v>
                </c:pt>
                <c:pt idx="100">
                  <c:v>0.8527452667200001</c:v>
                </c:pt>
                <c:pt idx="101">
                  <c:v>4.03515075744</c:v>
                </c:pt>
                <c:pt idx="102">
                  <c:v>4408.008865555968</c:v>
                </c:pt>
                <c:pt idx="103">
                  <c:v>37.05669967104</c:v>
                </c:pt>
                <c:pt idx="104">
                  <c:v>1712.8325156279038</c:v>
                </c:pt>
                <c:pt idx="105">
                  <c:v>313.84227666528</c:v>
                </c:pt>
                <c:pt idx="106">
                  <c:v>67.053869835264</c:v>
                </c:pt>
                <c:pt idx="107">
                  <c:v>351.3087995641921</c:v>
                </c:pt>
                <c:pt idx="108">
                  <c:v>3.6922096984320003</c:v>
                </c:pt>
                <c:pt idx="109">
                  <c:v>299.62333442159996</c:v>
                </c:pt>
                <c:pt idx="110">
                  <c:v>5712.140794392576</c:v>
                </c:pt>
                <c:pt idx="111">
                  <c:v>25.923250072511998</c:v>
                </c:pt>
                <c:pt idx="112">
                  <c:v>301.577080656384</c:v>
                </c:pt>
                <c:pt idx="113">
                  <c:v>1361.7733453741444</c:v>
                </c:pt>
                <c:pt idx="114">
                  <c:v>954.4209175388163</c:v>
                </c:pt>
                <c:pt idx="115">
                  <c:v>4111.220603460097</c:v>
                </c:pt>
                <c:pt idx="116">
                  <c:v>11750.9614555608</c:v>
                </c:pt>
                <c:pt idx="117">
                  <c:v>23818.91842914682</c:v>
                </c:pt>
                <c:pt idx="118">
                  <c:v>905.4443212416</c:v>
                </c:pt>
                <c:pt idx="119">
                  <c:v>625.8879235408319</c:v>
                </c:pt>
                <c:pt idx="120">
                  <c:v>36.897335970048</c:v>
                </c:pt>
                <c:pt idx="121">
                  <c:v>22.774079712383998</c:v>
                </c:pt>
                <c:pt idx="122">
                  <c:v>19.719907383456</c:v>
                </c:pt>
                <c:pt idx="123">
                  <c:v>22.311005688576003</c:v>
                </c:pt>
                <c:pt idx="124">
                  <c:v>6.9370302528000005</c:v>
                </c:pt>
                <c:pt idx="125">
                  <c:v>3.9178303073280003</c:v>
                </c:pt>
                <c:pt idx="126">
                  <c:v>11.63178115488</c:v>
                </c:pt>
                <c:pt idx="127">
                  <c:v>6.630485833152001</c:v>
                </c:pt>
                <c:pt idx="128">
                  <c:v>10.642651547040002</c:v>
                </c:pt>
                <c:pt idx="129">
                  <c:v>1.4231538889920003</c:v>
                </c:pt>
                <c:pt idx="130">
                  <c:v>12.388874196383998</c:v>
                </c:pt>
                <c:pt idx="131">
                  <c:v>3.923482355136</c:v>
                </c:pt>
                <c:pt idx="132">
                  <c:v>0.718649836416</c:v>
                </c:pt>
                <c:pt idx="133">
                  <c:v>0.6096974112000001</c:v>
                </c:pt>
                <c:pt idx="134">
                  <c:v>0.704859997248</c:v>
                </c:pt>
                <c:pt idx="135">
                  <c:v>0.36844157664</c:v>
                </c:pt>
                <c:pt idx="136">
                  <c:v>0.6556201056000001</c:v>
                </c:pt>
                <c:pt idx="137">
                  <c:v>3.1743418728960004</c:v>
                </c:pt>
                <c:pt idx="138">
                  <c:v>14.750217294912</c:v>
                </c:pt>
                <c:pt idx="139">
                  <c:v>1.43131448592</c:v>
                </c:pt>
                <c:pt idx="140">
                  <c:v>6.046987287168</c:v>
                </c:pt>
                <c:pt idx="141">
                  <c:v>19.814805543456004</c:v>
                </c:pt>
                <c:pt idx="142">
                  <c:v>15.063143627519997</c:v>
                </c:pt>
                <c:pt idx="143">
                  <c:v>98.41196647526401</c:v>
                </c:pt>
                <c:pt idx="144">
                  <c:v>148.644398630016</c:v>
                </c:pt>
                <c:pt idx="145">
                  <c:v>65.58991530336</c:v>
                </c:pt>
                <c:pt idx="146">
                  <c:v>12.341768859072</c:v>
                </c:pt>
                <c:pt idx="147">
                  <c:v>35.402586480000004</c:v>
                </c:pt>
                <c:pt idx="148">
                  <c:v>173.04507304934398</c:v>
                </c:pt>
                <c:pt idx="149">
                  <c:v>80.669812462848</c:v>
                </c:pt>
                <c:pt idx="150">
                  <c:v>10.724611868639998</c:v>
                </c:pt>
                <c:pt idx="151">
                  <c:v>124.33184573040002</c:v>
                </c:pt>
                <c:pt idx="152">
                  <c:v>581.26218280704</c:v>
                </c:pt>
                <c:pt idx="153">
                  <c:v>1023.666029172864</c:v>
                </c:pt>
                <c:pt idx="154">
                  <c:v>15.421755197951999</c:v>
                </c:pt>
                <c:pt idx="155">
                  <c:v>4.405579987968</c:v>
                </c:pt>
                <c:pt idx="156">
                  <c:v>2.9030247573120005</c:v>
                </c:pt>
                <c:pt idx="157">
                  <c:v>16.28177152896</c:v>
                </c:pt>
                <c:pt idx="158">
                  <c:v>12.955865708736</c:v>
                </c:pt>
                <c:pt idx="159">
                  <c:v>15.095254252032003</c:v>
                </c:pt>
                <c:pt idx="160">
                  <c:v>2.211007739904</c:v>
                </c:pt>
                <c:pt idx="161">
                  <c:v>1.7459821586880002</c:v>
                </c:pt>
                <c:pt idx="162">
                  <c:v>1.57302646272</c:v>
                </c:pt>
                <c:pt idx="163">
                  <c:v>8.22918400704</c:v>
                </c:pt>
                <c:pt idx="164">
                  <c:v>3.1389406433280005</c:v>
                </c:pt>
                <c:pt idx="165">
                  <c:v>1.5220000071360005</c:v>
                </c:pt>
                <c:pt idx="166">
                  <c:v>1.907599218624</c:v>
                </c:pt>
                <c:pt idx="167">
                  <c:v>3.093376087872</c:v>
                </c:pt>
                <c:pt idx="168">
                  <c:v>5.664417759936</c:v>
                </c:pt>
                <c:pt idx="169">
                  <c:v>1.9759353246720006</c:v>
                </c:pt>
                <c:pt idx="170">
                  <c:v>1.9424487487679998</c:v>
                </c:pt>
                <c:pt idx="171">
                  <c:v>17.960109488352</c:v>
                </c:pt>
                <c:pt idx="172">
                  <c:v>45.51550214572801</c:v>
                </c:pt>
                <c:pt idx="173">
                  <c:v>191.29892665564802</c:v>
                </c:pt>
                <c:pt idx="174">
                  <c:v>96.17571202636802</c:v>
                </c:pt>
                <c:pt idx="175">
                  <c:v>220.12868130739201</c:v>
                </c:pt>
                <c:pt idx="176">
                  <c:v>46.321623544896006</c:v>
                </c:pt>
                <c:pt idx="177">
                  <c:v>29.680455170880002</c:v>
                </c:pt>
                <c:pt idx="178">
                  <c:v>122.663200766976</c:v>
                </c:pt>
                <c:pt idx="179">
                  <c:v>37.825086216959996</c:v>
                </c:pt>
                <c:pt idx="180">
                  <c:v>17.543211968160005</c:v>
                </c:pt>
                <c:pt idx="181">
                  <c:v>8.024461068672</c:v>
                </c:pt>
                <c:pt idx="182">
                  <c:v>149.89016811168</c:v>
                </c:pt>
                <c:pt idx="183">
                  <c:v>10.051012167840002</c:v>
                </c:pt>
                <c:pt idx="184">
                  <c:v>751.9376857190401</c:v>
                </c:pt>
                <c:pt idx="185">
                  <c:v>1865.0671848230402</c:v>
                </c:pt>
                <c:pt idx="186">
                  <c:v>375.4074929616</c:v>
                </c:pt>
                <c:pt idx="187">
                  <c:v>4468.838597369281</c:v>
                </c:pt>
                <c:pt idx="188">
                  <c:v>677.6319289109762</c:v>
                </c:pt>
                <c:pt idx="189">
                  <c:v>121.59986687078401</c:v>
                </c:pt>
                <c:pt idx="190">
                  <c:v>86.15128362393601</c:v>
                </c:pt>
                <c:pt idx="191">
                  <c:v>26.858943581184</c:v>
                </c:pt>
                <c:pt idx="192">
                  <c:v>29.421163643904013</c:v>
                </c:pt>
                <c:pt idx="193">
                  <c:v>3.3889403016000004</c:v>
                </c:pt>
                <c:pt idx="194">
                  <c:v>6.370310862720001</c:v>
                </c:pt>
                <c:pt idx="195">
                  <c:v>8.051793009408001</c:v>
                </c:pt>
                <c:pt idx="196">
                  <c:v>2.3357187786240003</c:v>
                </c:pt>
                <c:pt idx="197">
                  <c:v>11.833041837311999</c:v>
                </c:pt>
                <c:pt idx="198">
                  <c:v>9.694161687744003</c:v>
                </c:pt>
                <c:pt idx="199">
                  <c:v>5.8341091294080005</c:v>
                </c:pt>
                <c:pt idx="200">
                  <c:v>18.742374042048002</c:v>
                </c:pt>
                <c:pt idx="201">
                  <c:v>4.721467333248</c:v>
                </c:pt>
                <c:pt idx="202">
                  <c:v>2.9372559217920005</c:v>
                </c:pt>
                <c:pt idx="203">
                  <c:v>4.644249690528001</c:v>
                </c:pt>
                <c:pt idx="204">
                  <c:v>3.9045106172160002</c:v>
                </c:pt>
                <c:pt idx="205">
                  <c:v>9.738576756000002</c:v>
                </c:pt>
                <c:pt idx="206">
                  <c:v>4.37159122992</c:v>
                </c:pt>
                <c:pt idx="207">
                  <c:v>0.41926405248000004</c:v>
                </c:pt>
                <c:pt idx="209">
                  <c:v>3.262018088448001</c:v>
                </c:pt>
                <c:pt idx="210">
                  <c:v>2.776096954368</c:v>
                </c:pt>
                <c:pt idx="211">
                  <c:v>16.71140544624</c:v>
                </c:pt>
                <c:pt idx="212">
                  <c:v>12.082476017664002</c:v>
                </c:pt>
                <c:pt idx="213">
                  <c:v>18.986509732608</c:v>
                </c:pt>
                <c:pt idx="214">
                  <c:v>3.893650477344</c:v>
                </c:pt>
                <c:pt idx="215">
                  <c:v>1.7764454736000004</c:v>
                </c:pt>
                <c:pt idx="216">
                  <c:v>16.837705642752002</c:v>
                </c:pt>
                <c:pt idx="217">
                  <c:v>7.989442909920001</c:v>
                </c:pt>
                <c:pt idx="218">
                  <c:v>1.5643280044800003</c:v>
                </c:pt>
                <c:pt idx="219">
                  <c:v>7.292473598592</c:v>
                </c:pt>
                <c:pt idx="220">
                  <c:v>6.207003285120001</c:v>
                </c:pt>
                <c:pt idx="221">
                  <c:v>18.158134962528</c:v>
                </c:pt>
                <c:pt idx="222">
                  <c:v>16.403452729344</c:v>
                </c:pt>
                <c:pt idx="223">
                  <c:v>5238.676854779904</c:v>
                </c:pt>
                <c:pt idx="224">
                  <c:v>30.136639519296004</c:v>
                </c:pt>
                <c:pt idx="225">
                  <c:v>104.152554867456</c:v>
                </c:pt>
                <c:pt idx="226">
                  <c:v>31.187031299424003</c:v>
                </c:pt>
                <c:pt idx="227">
                  <c:v>29.39501921904</c:v>
                </c:pt>
                <c:pt idx="228">
                  <c:v>12.775293091008002</c:v>
                </c:pt>
                <c:pt idx="229">
                  <c:v>16.525903972031998</c:v>
                </c:pt>
                <c:pt idx="230">
                  <c:v>9.02671103088</c:v>
                </c:pt>
                <c:pt idx="231">
                  <c:v>8.816863509792002</c:v>
                </c:pt>
                <c:pt idx="232">
                  <c:v>3.422664370080001</c:v>
                </c:pt>
                <c:pt idx="233">
                  <c:v>9.006385595328004</c:v>
                </c:pt>
                <c:pt idx="234">
                  <c:v>4.969257521184001</c:v>
                </c:pt>
                <c:pt idx="235">
                  <c:v>3.7215299197440004</c:v>
                </c:pt>
                <c:pt idx="236">
                  <c:v>3.0698321310720003</c:v>
                </c:pt>
                <c:pt idx="237">
                  <c:v>4.114888936704</c:v>
                </c:pt>
                <c:pt idx="238">
                  <c:v>2.2149253768320003</c:v>
                </c:pt>
                <c:pt idx="239">
                  <c:v>0.443779276032</c:v>
                </c:pt>
                <c:pt idx="240">
                  <c:v>0.23696384112000002</c:v>
                </c:pt>
                <c:pt idx="241">
                  <c:v>5.278856155200001</c:v>
                </c:pt>
                <c:pt idx="242">
                  <c:v>0.09871724016000001</c:v>
                </c:pt>
                <c:pt idx="243">
                  <c:v>1.3558181898240003</c:v>
                </c:pt>
                <c:pt idx="244">
                  <c:v>1.353217850208</c:v>
                </c:pt>
                <c:pt idx="245">
                  <c:v>1.33543331568</c:v>
                </c:pt>
                <c:pt idx="246">
                  <c:v>0.9808998143040001</c:v>
                </c:pt>
                <c:pt idx="247">
                  <c:v>3.6684154117439998</c:v>
                </c:pt>
                <c:pt idx="248">
                  <c:v>3.3527675099520002</c:v>
                </c:pt>
                <c:pt idx="249">
                  <c:v>13.488088842432</c:v>
                </c:pt>
                <c:pt idx="250">
                  <c:v>17.176580625599996</c:v>
                </c:pt>
                <c:pt idx="251">
                  <c:v>5.610004160832</c:v>
                </c:pt>
                <c:pt idx="252">
                  <c:v>5.131361844000001</c:v>
                </c:pt>
                <c:pt idx="253">
                  <c:v>2.6731120204799996</c:v>
                </c:pt>
                <c:pt idx="254">
                  <c:v>14.069908147967999</c:v>
                </c:pt>
                <c:pt idx="255">
                  <c:v>7.417813377600001</c:v>
                </c:pt>
                <c:pt idx="256">
                  <c:v>13.671131664384</c:v>
                </c:pt>
                <c:pt idx="257">
                  <c:v>6.306762824640001</c:v>
                </c:pt>
                <c:pt idx="258">
                  <c:v>299.70136557158395</c:v>
                </c:pt>
                <c:pt idx="259">
                  <c:v>8.787738799008</c:v>
                </c:pt>
                <c:pt idx="260">
                  <c:v>9.841404032927999</c:v>
                </c:pt>
                <c:pt idx="261">
                  <c:v>5.8540166706239996</c:v>
                </c:pt>
                <c:pt idx="262">
                  <c:v>343.85625086198405</c:v>
                </c:pt>
                <c:pt idx="263">
                  <c:v>17.619679919520003</c:v>
                </c:pt>
                <c:pt idx="264">
                  <c:v>4262.46067545984</c:v>
                </c:pt>
                <c:pt idx="265">
                  <c:v>55.036212466752</c:v>
                </c:pt>
                <c:pt idx="266">
                  <c:v>24.694728298559998</c:v>
                </c:pt>
                <c:pt idx="267">
                  <c:v>31.421953020672003</c:v>
                </c:pt>
                <c:pt idx="268">
                  <c:v>5.4765675455039995</c:v>
                </c:pt>
                <c:pt idx="269">
                  <c:v>0.06352701955200002</c:v>
                </c:pt>
                <c:pt idx="271">
                  <c:v>12.018750715584</c:v>
                </c:pt>
                <c:pt idx="272">
                  <c:v>8.895627752256</c:v>
                </c:pt>
                <c:pt idx="273">
                  <c:v>9.983837065536</c:v>
                </c:pt>
                <c:pt idx="274">
                  <c:v>3.2498725743359995</c:v>
                </c:pt>
                <c:pt idx="275">
                  <c:v>6.096908526912</c:v>
                </c:pt>
                <c:pt idx="276">
                  <c:v>5.548054895712</c:v>
                </c:pt>
                <c:pt idx="277">
                  <c:v>0.389290185216</c:v>
                </c:pt>
                <c:pt idx="278">
                  <c:v>1.256445196992</c:v>
                </c:pt>
                <c:pt idx="279">
                  <c:v>0.07961291107200001</c:v>
                </c:pt>
                <c:pt idx="280">
                  <c:v>1.7112085401600001</c:v>
                </c:pt>
                <c:pt idx="281">
                  <c:v>1.8840312097920002</c:v>
                </c:pt>
                <c:pt idx="282">
                  <c:v>1.7234224463037382</c:v>
                </c:pt>
                <c:pt idx="283">
                  <c:v>1.7349452967912171</c:v>
                </c:pt>
                <c:pt idx="284">
                  <c:v>6.268380986893205</c:v>
                </c:pt>
                <c:pt idx="285">
                  <c:v>8.53582313841215</c:v>
                </c:pt>
                <c:pt idx="286">
                  <c:v>3.8214876914091924</c:v>
                </c:pt>
                <c:pt idx="287">
                  <c:v>6.410997242480592</c:v>
                </c:pt>
                <c:pt idx="288">
                  <c:v>5.117016487754898</c:v>
                </c:pt>
                <c:pt idx="289">
                  <c:v>3.361556327603517</c:v>
                </c:pt>
                <c:pt idx="290">
                  <c:v>14.122367245761213</c:v>
                </c:pt>
                <c:pt idx="291">
                  <c:v>13.929942838756832</c:v>
                </c:pt>
                <c:pt idx="292">
                  <c:v>26.404682630876838</c:v>
                </c:pt>
                <c:pt idx="293">
                  <c:v>15.699744128186307</c:v>
                </c:pt>
                <c:pt idx="294">
                  <c:v>130.90919342047457</c:v>
                </c:pt>
                <c:pt idx="295">
                  <c:v>61.665807331400615</c:v>
                </c:pt>
                <c:pt idx="296">
                  <c:v>167.29019629499237</c:v>
                </c:pt>
                <c:pt idx="297">
                  <c:v>62.960320658543495</c:v>
                </c:pt>
                <c:pt idx="298">
                  <c:v>16.52873395699644</c:v>
                </c:pt>
                <c:pt idx="299">
                  <c:v>11.189839054271223</c:v>
                </c:pt>
                <c:pt idx="300">
                  <c:v>9.930058283710968</c:v>
                </c:pt>
                <c:pt idx="301">
                  <c:v>7.629659937194805</c:v>
                </c:pt>
                <c:pt idx="302">
                  <c:v>3.48230015791806</c:v>
                </c:pt>
                <c:pt idx="303">
                  <c:v>3.1262972344771716</c:v>
                </c:pt>
                <c:pt idx="304">
                  <c:v>2.8934698561775374</c:v>
                </c:pt>
                <c:pt idx="305">
                  <c:v>1.4456418956446762</c:v>
                </c:pt>
                <c:pt idx="306">
                  <c:v>0.7581312523334927</c:v>
                </c:pt>
                <c:pt idx="307">
                  <c:v>1.9666826455680002</c:v>
                </c:pt>
                <c:pt idx="308">
                  <c:v>1.8266064632640002</c:v>
                </c:pt>
                <c:pt idx="309">
                  <c:v>1.395077258304</c:v>
                </c:pt>
                <c:pt idx="310">
                  <c:v>5.066782041024001</c:v>
                </c:pt>
                <c:pt idx="311">
                  <c:v>4.6951956901440015</c:v>
                </c:pt>
                <c:pt idx="312">
                  <c:v>0.477116554176</c:v>
                </c:pt>
                <c:pt idx="313">
                  <c:v>1.0207382002560001</c:v>
                </c:pt>
                <c:pt idx="314">
                  <c:v>2.0988920021760005</c:v>
                </c:pt>
                <c:pt idx="315">
                  <c:v>2.517203991456</c:v>
                </c:pt>
                <c:pt idx="316">
                  <c:v>1.4078179704959999</c:v>
                </c:pt>
                <c:pt idx="317">
                  <c:v>11.641663008000002</c:v>
                </c:pt>
                <c:pt idx="318">
                  <c:v>35.155434682368</c:v>
                </c:pt>
                <c:pt idx="319">
                  <c:v>1.4772879057600001</c:v>
                </c:pt>
                <c:pt idx="320">
                  <c:v>4.494834615744001</c:v>
                </c:pt>
                <c:pt idx="321">
                  <c:v>0.960552370944</c:v>
                </c:pt>
                <c:pt idx="322">
                  <c:v>3.1550557599360003</c:v>
                </c:pt>
                <c:pt idx="323">
                  <c:v>14.862028404960002</c:v>
                </c:pt>
                <c:pt idx="324">
                  <c:v>18.846147108096</c:v>
                </c:pt>
                <c:pt idx="325">
                  <c:v>15.875547263424005</c:v>
                </c:pt>
                <c:pt idx="326">
                  <c:v>17.13724762176</c:v>
                </c:pt>
                <c:pt idx="327">
                  <c:v>17.883543353184</c:v>
                </c:pt>
                <c:pt idx="328">
                  <c:v>2.9189066497920004</c:v>
                </c:pt>
                <c:pt idx="329">
                  <c:v>9.257794324992002</c:v>
                </c:pt>
                <c:pt idx="330">
                  <c:v>12.24759506112</c:v>
                </c:pt>
                <c:pt idx="331">
                  <c:v>5.820165088127999</c:v>
                </c:pt>
                <c:pt idx="332">
                  <c:v>5.492860210656001</c:v>
                </c:pt>
                <c:pt idx="333">
                  <c:v>5.058234187776</c:v>
                </c:pt>
                <c:pt idx="334">
                  <c:v>7.664424731136001</c:v>
                </c:pt>
                <c:pt idx="335">
                  <c:v>5.958889821216001</c:v>
                </c:pt>
                <c:pt idx="336">
                  <c:v>4.4141773950720005</c:v>
                </c:pt>
                <c:pt idx="337">
                  <c:v>2.7597493295999995</c:v>
                </c:pt>
                <c:pt idx="338">
                  <c:v>1.6077346559999999</c:v>
                </c:pt>
                <c:pt idx="339">
                  <c:v>4.13552498688</c:v>
                </c:pt>
                <c:pt idx="340">
                  <c:v>0.9107977285440002</c:v>
                </c:pt>
                <c:pt idx="341">
                  <c:v>1.316598814944</c:v>
                </c:pt>
                <c:pt idx="342">
                  <c:v>0.22192016428800002</c:v>
                </c:pt>
                <c:pt idx="343">
                  <c:v>0.3369961848959999</c:v>
                </c:pt>
                <c:pt idx="344">
                  <c:v>0.75642892416</c:v>
                </c:pt>
                <c:pt idx="345">
                  <c:v>0.636504340032</c:v>
                </c:pt>
                <c:pt idx="346">
                  <c:v>0.51260175072</c:v>
                </c:pt>
                <c:pt idx="347">
                  <c:v>0.5480536406400001</c:v>
                </c:pt>
                <c:pt idx="348">
                  <c:v>154.88793004032</c:v>
                </c:pt>
                <c:pt idx="349">
                  <c:v>63.922823301888</c:v>
                </c:pt>
                <c:pt idx="350">
                  <c:v>227.71768350988802</c:v>
                </c:pt>
                <c:pt idx="351">
                  <c:v>116.87456344032</c:v>
                </c:pt>
                <c:pt idx="352">
                  <c:v>16.525437920640005</c:v>
                </c:pt>
                <c:pt idx="353">
                  <c:v>13.791493868256003</c:v>
                </c:pt>
                <c:pt idx="354">
                  <c:v>110.03520277094398</c:v>
                </c:pt>
                <c:pt idx="355">
                  <c:v>19.750993104384005</c:v>
                </c:pt>
                <c:pt idx="356">
                  <c:v>20.830056885504003</c:v>
                </c:pt>
                <c:pt idx="357">
                  <c:v>22.175741302271998</c:v>
                </c:pt>
                <c:pt idx="358">
                  <c:v>239.115783988224</c:v>
                </c:pt>
                <c:pt idx="359">
                  <c:v>1201.4501113105919</c:v>
                </c:pt>
                <c:pt idx="360">
                  <c:v>65.43051792076801</c:v>
                </c:pt>
                <c:pt idx="361">
                  <c:v>9.531997055999998</c:v>
                </c:pt>
                <c:pt idx="362">
                  <c:v>5.3797532976</c:v>
                </c:pt>
                <c:pt idx="363">
                  <c:v>6.9269728124159995</c:v>
                </c:pt>
                <c:pt idx="364">
                  <c:v>13.062583778400002</c:v>
                </c:pt>
                <c:pt idx="365">
                  <c:v>12.409182143999999</c:v>
                </c:pt>
                <c:pt idx="366">
                  <c:v>14.898467093759999</c:v>
                </c:pt>
                <c:pt idx="367">
                  <c:v>12.112911066816</c:v>
                </c:pt>
                <c:pt idx="368">
                  <c:v>10.813635002880002</c:v>
                </c:pt>
                <c:pt idx="369">
                  <c:v>16.826781575232</c:v>
                </c:pt>
                <c:pt idx="370">
                  <c:v>15.628469142528001</c:v>
                </c:pt>
                <c:pt idx="371">
                  <c:v>12.377825159327998</c:v>
                </c:pt>
                <c:pt idx="372">
                  <c:v>4.489691293151999</c:v>
                </c:pt>
                <c:pt idx="373">
                  <c:v>1.128063860352</c:v>
                </c:pt>
                <c:pt idx="374">
                  <c:v>2.1383457114240003</c:v>
                </c:pt>
                <c:pt idx="375">
                  <c:v>3.273408142848</c:v>
                </c:pt>
                <c:pt idx="376">
                  <c:v>2.4893487812160005</c:v>
                </c:pt>
                <c:pt idx="377">
                  <c:v>2.374682827968</c:v>
                </c:pt>
                <c:pt idx="378">
                  <c:v>0.726883041024</c:v>
                </c:pt>
                <c:pt idx="379">
                  <c:v>1.0810169435520003</c:v>
                </c:pt>
                <c:pt idx="380">
                  <c:v>6.754884255360001</c:v>
                </c:pt>
                <c:pt idx="381">
                  <c:v>2279.6485700590083</c:v>
                </c:pt>
                <c:pt idx="382">
                  <c:v>6.171195202559999</c:v>
                </c:pt>
                <c:pt idx="383">
                  <c:v>110.379088576512</c:v>
                </c:pt>
                <c:pt idx="384">
                  <c:v>116.50856483635201</c:v>
                </c:pt>
                <c:pt idx="385">
                  <c:v>98.10236604672</c:v>
                </c:pt>
                <c:pt idx="386">
                  <c:v>125.28960853535999</c:v>
                </c:pt>
                <c:pt idx="387">
                  <c:v>134.275841594496</c:v>
                </c:pt>
                <c:pt idx="388">
                  <c:v>133.99412682816003</c:v>
                </c:pt>
                <c:pt idx="389">
                  <c:v>22.69027032336</c:v>
                </c:pt>
                <c:pt idx="390">
                  <c:v>65.53310993164799</c:v>
                </c:pt>
                <c:pt idx="391">
                  <c:v>48.703783185792005</c:v>
                </c:pt>
                <c:pt idx="392">
                  <c:v>100.55669555174399</c:v>
                </c:pt>
                <c:pt idx="393">
                  <c:v>197.62843432550397</c:v>
                </c:pt>
                <c:pt idx="394">
                  <c:v>47.116572483456004</c:v>
                </c:pt>
                <c:pt idx="395">
                  <c:v>52.14508939008</c:v>
                </c:pt>
                <c:pt idx="396">
                  <c:v>15819.267258606244</c:v>
                </c:pt>
                <c:pt idx="397">
                  <c:v>276.40264360896</c:v>
                </c:pt>
                <c:pt idx="398">
                  <c:v>39.501127224</c:v>
                </c:pt>
                <c:pt idx="399">
                  <c:v>37.32079383072</c:v>
                </c:pt>
                <c:pt idx="400">
                  <c:v>25.057154949696002</c:v>
                </c:pt>
                <c:pt idx="401">
                  <c:v>18.992556765504002</c:v>
                </c:pt>
                <c:pt idx="402">
                  <c:v>17.504001244799998</c:v>
                </c:pt>
                <c:pt idx="403">
                  <c:v>17.09388526176</c:v>
                </c:pt>
                <c:pt idx="404">
                  <c:v>7.918644142080001</c:v>
                </c:pt>
                <c:pt idx="405">
                  <c:v>9.790661698560001</c:v>
                </c:pt>
                <c:pt idx="406">
                  <c:v>6.249722896224</c:v>
                </c:pt>
                <c:pt idx="407">
                  <c:v>3.8409472886400007</c:v>
                </c:pt>
                <c:pt idx="408">
                  <c:v>4.690898016479999</c:v>
                </c:pt>
                <c:pt idx="409">
                  <c:v>2.806929459648</c:v>
                </c:pt>
                <c:pt idx="410">
                  <c:v>4.1800067210880005</c:v>
                </c:pt>
                <c:pt idx="411">
                  <c:v>4.548254353919999</c:v>
                </c:pt>
                <c:pt idx="412">
                  <c:v>14.515393856256003</c:v>
                </c:pt>
                <c:pt idx="413">
                  <c:v>13.376949308352</c:v>
                </c:pt>
                <c:pt idx="414">
                  <c:v>13.701699806112002</c:v>
                </c:pt>
                <c:pt idx="415">
                  <c:v>12.253810507200003</c:v>
                </c:pt>
                <c:pt idx="416">
                  <c:v>22.936358915712</c:v>
                </c:pt>
                <c:pt idx="417">
                  <c:v>27.580786020288</c:v>
                </c:pt>
                <c:pt idx="418">
                  <c:v>20.186976160224003</c:v>
                </c:pt>
                <c:pt idx="419">
                  <c:v>23.214284660736006</c:v>
                </c:pt>
                <c:pt idx="420">
                  <c:v>34.48645477776</c:v>
                </c:pt>
                <c:pt idx="421">
                  <c:v>7.181426984256</c:v>
                </c:pt>
                <c:pt idx="422">
                  <c:v>15.605729381376003</c:v>
                </c:pt>
                <c:pt idx="423">
                  <c:v>10.760764246848003</c:v>
                </c:pt>
                <c:pt idx="424">
                  <c:v>14.259486894048</c:v>
                </c:pt>
                <c:pt idx="425">
                  <c:v>17.173199039616</c:v>
                </c:pt>
                <c:pt idx="426">
                  <c:v>15.047005682304</c:v>
                </c:pt>
                <c:pt idx="427">
                  <c:v>263.191836866688</c:v>
                </c:pt>
                <c:pt idx="428">
                  <c:v>47.099268191232</c:v>
                </c:pt>
                <c:pt idx="429">
                  <c:v>67.72028082192</c:v>
                </c:pt>
                <c:pt idx="430">
                  <c:v>17.12828424816</c:v>
                </c:pt>
                <c:pt idx="431">
                  <c:v>7.708724822016</c:v>
                </c:pt>
                <c:pt idx="432">
                  <c:v>17.675448035616007</c:v>
                </c:pt>
                <c:pt idx="433">
                  <c:v>18.596161419264003</c:v>
                </c:pt>
                <c:pt idx="434">
                  <c:v>11.327653245888001</c:v>
                </c:pt>
                <c:pt idx="435">
                  <c:v>8.062385614848</c:v>
                </c:pt>
                <c:pt idx="436">
                  <c:v>6.651987672384001</c:v>
                </c:pt>
                <c:pt idx="437">
                  <c:v>4.2399220677119995</c:v>
                </c:pt>
                <c:pt idx="438">
                  <c:v>5.02576612416</c:v>
                </c:pt>
                <c:pt idx="439">
                  <c:v>3.807800660448001</c:v>
                </c:pt>
                <c:pt idx="440">
                  <c:v>0.563440883328</c:v>
                </c:pt>
                <c:pt idx="441">
                  <c:v>0.872499231936</c:v>
                </c:pt>
                <c:pt idx="442">
                  <c:v>2.2372666430399994</c:v>
                </c:pt>
                <c:pt idx="443">
                  <c:v>1.044108380448</c:v>
                </c:pt>
                <c:pt idx="444">
                  <c:v>0.872575621632</c:v>
                </c:pt>
                <c:pt idx="445">
                  <c:v>0.5437850785920001</c:v>
                </c:pt>
                <c:pt idx="446">
                  <c:v>0.6940509192</c:v>
                </c:pt>
                <c:pt idx="447">
                  <c:v>6.170424156864001</c:v>
                </c:pt>
                <c:pt idx="448">
                  <c:v>6.698065443840001</c:v>
                </c:pt>
                <c:pt idx="449">
                  <c:v>1.1576341771199998</c:v>
                </c:pt>
                <c:pt idx="450">
                  <c:v>1.3495100472000001</c:v>
                </c:pt>
                <c:pt idx="451">
                  <c:v>24.007662434304</c:v>
                </c:pt>
                <c:pt idx="452">
                  <c:v>1272.76145876736</c:v>
                </c:pt>
                <c:pt idx="453">
                  <c:v>21.604752105408</c:v>
                </c:pt>
                <c:pt idx="454">
                  <c:v>7860.903298825536</c:v>
                </c:pt>
                <c:pt idx="455">
                  <c:v>42.3788555232</c:v>
                </c:pt>
                <c:pt idx="456">
                  <c:v>4.541248399104</c:v>
                </c:pt>
                <c:pt idx="457">
                  <c:v>5.358168338688001</c:v>
                </c:pt>
                <c:pt idx="458">
                  <c:v>5.412740836607999</c:v>
                </c:pt>
                <c:pt idx="459">
                  <c:v>3.5893655164799996</c:v>
                </c:pt>
                <c:pt idx="460">
                  <c:v>17.969848425216</c:v>
                </c:pt>
                <c:pt idx="461">
                  <c:v>13.9415640624</c:v>
                </c:pt>
                <c:pt idx="462">
                  <c:v>4.460558397120001</c:v>
                </c:pt>
                <c:pt idx="463">
                  <c:v>3.049217065152</c:v>
                </c:pt>
                <c:pt idx="464">
                  <c:v>6.537831225408</c:v>
                </c:pt>
                <c:pt idx="465">
                  <c:v>6.908271895872</c:v>
                </c:pt>
                <c:pt idx="466">
                  <c:v>2.3940826076160002</c:v>
                </c:pt>
                <c:pt idx="467">
                  <c:v>0.9983225571840002</c:v>
                </c:pt>
                <c:pt idx="468">
                  <c:v>2.6642821475519995</c:v>
                </c:pt>
                <c:pt idx="469">
                  <c:v>3.2413778029440006</c:v>
                </c:pt>
              </c:numCache>
            </c:numRef>
          </c:yVal>
          <c:smooth val="0"/>
        </c:ser>
        <c:axId val="40404252"/>
        <c:axId val="28093949"/>
      </c:scatterChart>
      <c:valAx>
        <c:axId val="40404252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8093949"/>
        <c:crossesAt val="0.1"/>
        <c:crossBetween val="midCat"/>
        <c:dispUnits/>
      </c:valAx>
      <c:valAx>
        <c:axId val="28093949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040425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575"/>
          <c:y val="0.422"/>
          <c:w val="0.20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P.82  Nam Mae Wang  A.Mae Win Chiang Mai   Year.2019-2020</a:t>
            </a:r>
          </a:p>
        </c:rich>
      </c:tx>
      <c:layout>
        <c:manualLayout>
          <c:xMode val="factor"/>
          <c:yMode val="factor"/>
          <c:x val="0.051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6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'P82'!$B$1:$B$365</c:f>
              <c:strCache/>
            </c:strRef>
          </c:cat>
          <c:val>
            <c:numRef>
              <c:f>'P82'!$D$1:$D$365</c:f>
              <c:numCache/>
            </c:numRef>
          </c:val>
          <c:smooth val="1"/>
        </c:ser>
        <c:ser>
          <c:idx val="1"/>
          <c:order val="1"/>
          <c:tx>
            <c:v>Observe Suspended Sediment and Water Qualities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'P82'!$E$1:$E$365</c:f>
              <c:numCache/>
            </c:numRef>
          </c:val>
          <c:smooth val="0"/>
        </c:ser>
        <c:marker val="1"/>
        <c:axId val="51518950"/>
        <c:axId val="61017367"/>
      </c:lineChart>
      <c:dateAx>
        <c:axId val="515189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017367"/>
        <c:crossesAt val="40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1017367"/>
        <c:scaling>
          <c:orientation val="minMax"/>
          <c:max val="404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18950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25"/>
          <c:y val="0.91875"/>
          <c:w val="0.85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P.82  Nam Mae Wang D.A. 389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915"/>
          <c:w val="0.831"/>
          <c:h val="0.831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DATA!$D$452:$D$478</c:f>
              <c:numCache>
                <c:ptCount val="27"/>
                <c:pt idx="0">
                  <c:v>1.253</c:v>
                </c:pt>
                <c:pt idx="1">
                  <c:v>1.146</c:v>
                </c:pt>
                <c:pt idx="2">
                  <c:v>0.518</c:v>
                </c:pt>
                <c:pt idx="3">
                  <c:v>0.615</c:v>
                </c:pt>
                <c:pt idx="4">
                  <c:v>0.713</c:v>
                </c:pt>
                <c:pt idx="5">
                  <c:v>0.636</c:v>
                </c:pt>
                <c:pt idx="6">
                  <c:v>0.565</c:v>
                </c:pt>
                <c:pt idx="7">
                  <c:v>0.615</c:v>
                </c:pt>
                <c:pt idx="8">
                  <c:v>3.621</c:v>
                </c:pt>
                <c:pt idx="9">
                  <c:v>20.336</c:v>
                </c:pt>
                <c:pt idx="10">
                  <c:v>3.027</c:v>
                </c:pt>
                <c:pt idx="11">
                  <c:v>63.771</c:v>
                </c:pt>
                <c:pt idx="12">
                  <c:v>11.34</c:v>
                </c:pt>
                <c:pt idx="13">
                  <c:v>3.012</c:v>
                </c:pt>
                <c:pt idx="14">
                  <c:v>2.924</c:v>
                </c:pt>
                <c:pt idx="15">
                  <c:v>3.304</c:v>
                </c:pt>
                <c:pt idx="16">
                  <c:v>3.242</c:v>
                </c:pt>
                <c:pt idx="17">
                  <c:v>4.028</c:v>
                </c:pt>
                <c:pt idx="18">
                  <c:v>2.999</c:v>
                </c:pt>
                <c:pt idx="19">
                  <c:v>2.946</c:v>
                </c:pt>
                <c:pt idx="20">
                  <c:v>2.598</c:v>
                </c:pt>
                <c:pt idx="21">
                  <c:v>2.374</c:v>
                </c:pt>
                <c:pt idx="22">
                  <c:v>2.179</c:v>
                </c:pt>
                <c:pt idx="23">
                  <c:v>2.064</c:v>
                </c:pt>
                <c:pt idx="24">
                  <c:v>1.874</c:v>
                </c:pt>
                <c:pt idx="25">
                  <c:v>1.779</c:v>
                </c:pt>
                <c:pt idx="26">
                  <c:v>1.597</c:v>
                </c:pt>
              </c:numCache>
            </c:numRef>
          </c:xVal>
          <c:yVal>
            <c:numRef>
              <c:f>DATA!$G$452:$G$478</c:f>
              <c:numCache>
                <c:ptCount val="27"/>
                <c:pt idx="0">
                  <c:v>1.044108380448</c:v>
                </c:pt>
                <c:pt idx="1">
                  <c:v>0.872575621632</c:v>
                </c:pt>
                <c:pt idx="2">
                  <c:v>0.5437850785920001</c:v>
                </c:pt>
                <c:pt idx="3">
                  <c:v>0.6940509192</c:v>
                </c:pt>
                <c:pt idx="4">
                  <c:v>6.170424156864001</c:v>
                </c:pt>
                <c:pt idx="5">
                  <c:v>6.698065443840001</c:v>
                </c:pt>
                <c:pt idx="6">
                  <c:v>1.1576341771199998</c:v>
                </c:pt>
                <c:pt idx="7">
                  <c:v>1.3495100472000001</c:v>
                </c:pt>
                <c:pt idx="8">
                  <c:v>24.007662434304</c:v>
                </c:pt>
                <c:pt idx="9">
                  <c:v>1272.76145876736</c:v>
                </c:pt>
                <c:pt idx="10">
                  <c:v>21.604752105408</c:v>
                </c:pt>
                <c:pt idx="11">
                  <c:v>7860.903298825536</c:v>
                </c:pt>
                <c:pt idx="12">
                  <c:v>42.3788555232</c:v>
                </c:pt>
                <c:pt idx="13">
                  <c:v>4.541248399104</c:v>
                </c:pt>
                <c:pt idx="14">
                  <c:v>5.358168338688001</c:v>
                </c:pt>
                <c:pt idx="15">
                  <c:v>5.412740836607999</c:v>
                </c:pt>
                <c:pt idx="16">
                  <c:v>3.5893655164799996</c:v>
                </c:pt>
                <c:pt idx="17">
                  <c:v>17.969848425216</c:v>
                </c:pt>
                <c:pt idx="18">
                  <c:v>13.9415640624</c:v>
                </c:pt>
                <c:pt idx="19">
                  <c:v>4.460558397120001</c:v>
                </c:pt>
                <c:pt idx="20">
                  <c:v>3.049217065152</c:v>
                </c:pt>
                <c:pt idx="21">
                  <c:v>6.537831225408</c:v>
                </c:pt>
                <c:pt idx="22">
                  <c:v>6.908271895872</c:v>
                </c:pt>
                <c:pt idx="23">
                  <c:v>2.3940826076160002</c:v>
                </c:pt>
                <c:pt idx="24">
                  <c:v>0.9983225571840002</c:v>
                </c:pt>
                <c:pt idx="25">
                  <c:v>2.6642821475519995</c:v>
                </c:pt>
                <c:pt idx="26">
                  <c:v>3.2413778029440006</c:v>
                </c:pt>
              </c:numCache>
            </c:numRef>
          </c:yVal>
          <c:smooth val="0"/>
        </c:ser>
        <c:axId val="12285392"/>
        <c:axId val="43459665"/>
      </c:scatterChart>
      <c:valAx>
        <c:axId val="12285392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3459665"/>
        <c:crossesAt val="0.1"/>
        <c:crossBetween val="midCat"/>
        <c:dispUnits/>
      </c:valAx>
      <c:valAx>
        <c:axId val="43459665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228539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575"/>
          <c:y val="0.4207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17</xdr:row>
      <xdr:rowOff>19050</xdr:rowOff>
    </xdr:from>
    <xdr:to>
      <xdr:col>8</xdr:col>
      <xdr:colOff>638175</xdr:colOff>
      <xdr:row>33</xdr:row>
      <xdr:rowOff>76200</xdr:rowOff>
    </xdr:to>
    <xdr:graphicFrame>
      <xdr:nvGraphicFramePr>
        <xdr:cNvPr id="2" name="Chart 2"/>
        <xdr:cNvGraphicFramePr/>
      </xdr:nvGraphicFramePr>
      <xdr:xfrm>
        <a:off x="85725" y="5048250"/>
        <a:ext cx="573405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3370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19050</xdr:rowOff>
    </xdr:from>
    <xdr:to>
      <xdr:col>15</xdr:col>
      <xdr:colOff>0</xdr:colOff>
      <xdr:row>34</xdr:row>
      <xdr:rowOff>238125</xdr:rowOff>
    </xdr:to>
    <xdr:graphicFrame>
      <xdr:nvGraphicFramePr>
        <xdr:cNvPr id="2" name="Chart 1"/>
        <xdr:cNvGraphicFramePr/>
      </xdr:nvGraphicFramePr>
      <xdr:xfrm>
        <a:off x="2914650" y="516255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M580"/>
  <sheetViews>
    <sheetView zoomScalePageLayoutView="0" workbookViewId="0" topLeftCell="A564">
      <selection activeCell="K575" sqref="K575"/>
    </sheetView>
  </sheetViews>
  <sheetFormatPr defaultColWidth="9.140625" defaultRowHeight="23.25"/>
  <cols>
    <col min="1" max="1" width="9.421875" style="140" bestFit="1" customWidth="1"/>
    <col min="2" max="2" width="9.140625" style="142" customWidth="1"/>
    <col min="3" max="3" width="9.421875" style="150" bestFit="1" customWidth="1"/>
    <col min="4" max="4" width="9.140625" style="150" customWidth="1"/>
    <col min="6" max="6" width="11.421875" style="164" bestFit="1" customWidth="1"/>
    <col min="9" max="10" width="9.140625" style="159" customWidth="1"/>
  </cols>
  <sheetData>
    <row r="1" spans="1:10" s="119" customFormat="1" ht="21">
      <c r="A1" s="262" t="s">
        <v>139</v>
      </c>
      <c r="B1" s="263"/>
      <c r="C1" s="263"/>
      <c r="D1" s="263"/>
      <c r="E1" s="263"/>
      <c r="F1" s="263"/>
      <c r="G1" s="263"/>
      <c r="H1" s="263"/>
      <c r="I1" s="263"/>
      <c r="J1" s="264"/>
    </row>
    <row r="2" spans="1:10" s="119" customFormat="1" ht="21">
      <c r="A2" s="135" t="s">
        <v>140</v>
      </c>
      <c r="B2" s="121" t="s">
        <v>141</v>
      </c>
      <c r="C2" s="143" t="s">
        <v>142</v>
      </c>
      <c r="D2" s="144" t="s">
        <v>142</v>
      </c>
      <c r="E2" s="120" t="s">
        <v>143</v>
      </c>
      <c r="F2" s="160" t="s">
        <v>143</v>
      </c>
      <c r="G2" s="120" t="s">
        <v>143</v>
      </c>
      <c r="H2" s="121" t="s">
        <v>144</v>
      </c>
      <c r="I2" s="151" t="s">
        <v>143</v>
      </c>
      <c r="J2" s="152" t="s">
        <v>143</v>
      </c>
    </row>
    <row r="3" spans="1:10" s="119" customFormat="1" ht="21">
      <c r="A3" s="136" t="s">
        <v>145</v>
      </c>
      <c r="B3" s="123" t="s">
        <v>146</v>
      </c>
      <c r="C3" s="145" t="s">
        <v>147</v>
      </c>
      <c r="D3" s="146" t="s">
        <v>147</v>
      </c>
      <c r="E3" s="122" t="s">
        <v>148</v>
      </c>
      <c r="F3" s="161" t="s">
        <v>148</v>
      </c>
      <c r="G3" s="122" t="s">
        <v>149</v>
      </c>
      <c r="H3" s="123" t="s">
        <v>150</v>
      </c>
      <c r="I3" s="153" t="s">
        <v>151</v>
      </c>
      <c r="J3" s="154" t="s">
        <v>152</v>
      </c>
    </row>
    <row r="4" spans="1:10" s="119" customFormat="1" ht="18.75" customHeight="1">
      <c r="A4" s="137"/>
      <c r="B4" s="123" t="s">
        <v>153</v>
      </c>
      <c r="C4" s="145" t="s">
        <v>154</v>
      </c>
      <c r="D4" s="146" t="s">
        <v>155</v>
      </c>
      <c r="E4" s="122" t="s">
        <v>156</v>
      </c>
      <c r="F4" s="161" t="s">
        <v>157</v>
      </c>
      <c r="G4" s="122" t="s">
        <v>158</v>
      </c>
      <c r="H4" s="123" t="s">
        <v>159</v>
      </c>
      <c r="I4" s="155"/>
      <c r="J4" s="156"/>
    </row>
    <row r="5" spans="1:10" s="119" customFormat="1" ht="18.75" customHeight="1">
      <c r="A5" s="138"/>
      <c r="B5" s="126"/>
      <c r="C5" s="147" t="s">
        <v>35</v>
      </c>
      <c r="D5" s="148" t="s">
        <v>34</v>
      </c>
      <c r="E5" s="125" t="s">
        <v>36</v>
      </c>
      <c r="F5" s="162"/>
      <c r="G5" s="125" t="s">
        <v>160</v>
      </c>
      <c r="H5" s="124"/>
      <c r="I5" s="157" t="s">
        <v>161</v>
      </c>
      <c r="J5" s="154" t="s">
        <v>162</v>
      </c>
    </row>
    <row r="6" spans="1:13" s="119" customFormat="1" ht="18.75" customHeight="1">
      <c r="A6" s="127">
        <v>20912</v>
      </c>
      <c r="B6" s="128">
        <v>19</v>
      </c>
      <c r="C6" s="129">
        <v>88.9752</v>
      </c>
      <c r="D6" s="129">
        <v>88.9801</v>
      </c>
      <c r="E6" s="129">
        <f aca="true" t="shared" si="0" ref="E6:E35">D6-C6</f>
        <v>0.004899999999992133</v>
      </c>
      <c r="F6" s="163">
        <f aca="true" t="shared" si="1" ref="F6:F35">((10^6)*E6/G6)</f>
        <v>20.675105485198873</v>
      </c>
      <c r="G6" s="130">
        <f aca="true" t="shared" si="2" ref="G6:G18">I6-J6</f>
        <v>237</v>
      </c>
      <c r="H6" s="128">
        <v>1</v>
      </c>
      <c r="I6" s="131">
        <v>743.01</v>
      </c>
      <c r="J6" s="130">
        <v>506.01</v>
      </c>
      <c r="L6" s="123"/>
      <c r="M6" s="123"/>
    </row>
    <row r="7" spans="1:13" s="119" customFormat="1" ht="18.75" customHeight="1">
      <c r="A7" s="127"/>
      <c r="B7" s="128">
        <v>20</v>
      </c>
      <c r="C7" s="129">
        <v>84.6782</v>
      </c>
      <c r="D7" s="129">
        <v>84.683</v>
      </c>
      <c r="E7" s="129">
        <f t="shared" si="0"/>
        <v>0.004800000000003024</v>
      </c>
      <c r="F7" s="163">
        <f t="shared" si="1"/>
        <v>20.469083155663217</v>
      </c>
      <c r="G7" s="130">
        <f t="shared" si="2"/>
        <v>234.5</v>
      </c>
      <c r="H7" s="128">
        <v>2</v>
      </c>
      <c r="I7" s="131">
        <v>645.36</v>
      </c>
      <c r="J7" s="130">
        <v>410.86</v>
      </c>
      <c r="L7" s="132"/>
      <c r="M7" s="132"/>
    </row>
    <row r="8" spans="1:13" s="119" customFormat="1" ht="18.75" customHeight="1">
      <c r="A8" s="127"/>
      <c r="B8" s="128">
        <v>21</v>
      </c>
      <c r="C8" s="129">
        <v>86.3768</v>
      </c>
      <c r="D8" s="129">
        <v>86.382</v>
      </c>
      <c r="E8" s="129">
        <f t="shared" si="0"/>
        <v>0.005200000000002092</v>
      </c>
      <c r="F8" s="163">
        <f t="shared" si="1"/>
        <v>18.280892951316904</v>
      </c>
      <c r="G8" s="130">
        <f t="shared" si="2"/>
        <v>284.44999999999993</v>
      </c>
      <c r="H8" s="128">
        <v>3</v>
      </c>
      <c r="I8" s="131">
        <v>757.56</v>
      </c>
      <c r="J8" s="133">
        <v>473.11</v>
      </c>
      <c r="L8" s="123"/>
      <c r="M8" s="123"/>
    </row>
    <row r="9" spans="1:13" s="119" customFormat="1" ht="18.75" customHeight="1">
      <c r="A9" s="127">
        <v>20934</v>
      </c>
      <c r="B9" s="128">
        <v>22</v>
      </c>
      <c r="C9" s="129">
        <v>85.1532</v>
      </c>
      <c r="D9" s="129">
        <v>85.1549</v>
      </c>
      <c r="E9" s="129">
        <f t="shared" si="0"/>
        <v>0.0016999999999995907</v>
      </c>
      <c r="F9" s="163">
        <f t="shared" si="1"/>
        <v>5.8105752469480505</v>
      </c>
      <c r="G9" s="130">
        <f t="shared" si="2"/>
        <v>292.56999999999994</v>
      </c>
      <c r="H9" s="128">
        <v>4</v>
      </c>
      <c r="I9" s="131">
        <v>839.79</v>
      </c>
      <c r="J9" s="130">
        <v>547.22</v>
      </c>
      <c r="L9" s="134"/>
      <c r="M9" s="134"/>
    </row>
    <row r="10" spans="1:13" s="119" customFormat="1" ht="18.75" customHeight="1">
      <c r="A10" s="127"/>
      <c r="B10" s="128">
        <v>23</v>
      </c>
      <c r="C10" s="129">
        <v>87.7151</v>
      </c>
      <c r="D10" s="129">
        <v>87.7234</v>
      </c>
      <c r="E10" s="129">
        <f t="shared" si="0"/>
        <v>0.008299999999991314</v>
      </c>
      <c r="F10" s="163">
        <f t="shared" si="1"/>
        <v>24.486665093200713</v>
      </c>
      <c r="G10" s="130">
        <f t="shared" si="2"/>
        <v>338.96000000000004</v>
      </c>
      <c r="H10" s="128">
        <v>5</v>
      </c>
      <c r="I10" s="131">
        <v>669.08</v>
      </c>
      <c r="J10" s="130">
        <v>330.12</v>
      </c>
      <c r="L10" s="134"/>
      <c r="M10" s="134"/>
    </row>
    <row r="11" spans="1:13" s="119" customFormat="1" ht="18.75" customHeight="1">
      <c r="A11" s="127"/>
      <c r="B11" s="128">
        <v>24</v>
      </c>
      <c r="C11" s="129">
        <v>88.0902</v>
      </c>
      <c r="D11" s="129">
        <v>88.0972</v>
      </c>
      <c r="E11" s="129">
        <f t="shared" si="0"/>
        <v>0.007000000000005002</v>
      </c>
      <c r="F11" s="163">
        <f t="shared" si="1"/>
        <v>24.717514124311446</v>
      </c>
      <c r="G11" s="130">
        <f t="shared" si="2"/>
        <v>283.20000000000005</v>
      </c>
      <c r="H11" s="128">
        <v>6</v>
      </c>
      <c r="I11" s="131">
        <v>849.76</v>
      </c>
      <c r="J11" s="133">
        <v>566.56</v>
      </c>
      <c r="L11" s="134"/>
      <c r="M11" s="134"/>
    </row>
    <row r="12" spans="1:13" s="119" customFormat="1" ht="18.75" customHeight="1">
      <c r="A12" s="127">
        <v>20947</v>
      </c>
      <c r="B12" s="128">
        <v>19</v>
      </c>
      <c r="C12" s="129">
        <v>88.9692</v>
      </c>
      <c r="D12" s="129">
        <v>88.9816</v>
      </c>
      <c r="E12" s="129">
        <f t="shared" si="0"/>
        <v>0.012399999999999523</v>
      </c>
      <c r="F12" s="163">
        <f t="shared" si="1"/>
        <v>50.49888006515789</v>
      </c>
      <c r="G12" s="130">
        <f t="shared" si="2"/>
        <v>245.55000000000007</v>
      </c>
      <c r="H12" s="128">
        <v>7</v>
      </c>
      <c r="I12" s="131">
        <v>656.58</v>
      </c>
      <c r="J12" s="130">
        <v>411.03</v>
      </c>
      <c r="L12" s="123"/>
      <c r="M12" s="123"/>
    </row>
    <row r="13" spans="1:13" s="119" customFormat="1" ht="18.75" customHeight="1">
      <c r="A13" s="127"/>
      <c r="B13" s="128">
        <v>20</v>
      </c>
      <c r="C13" s="129">
        <v>84.6574</v>
      </c>
      <c r="D13" s="129">
        <v>84.6836</v>
      </c>
      <c r="E13" s="129">
        <f t="shared" si="0"/>
        <v>0.026200000000002888</v>
      </c>
      <c r="F13" s="163">
        <f t="shared" si="1"/>
        <v>94.25138499173644</v>
      </c>
      <c r="G13" s="130">
        <f t="shared" si="2"/>
        <v>277.9799999999999</v>
      </c>
      <c r="H13" s="128">
        <v>8</v>
      </c>
      <c r="I13" s="131">
        <v>825.43</v>
      </c>
      <c r="J13" s="130">
        <v>547.45</v>
      </c>
      <c r="L13" s="132"/>
      <c r="M13" s="132"/>
    </row>
    <row r="14" spans="1:13" s="119" customFormat="1" ht="18.75" customHeight="1">
      <c r="A14" s="127"/>
      <c r="B14" s="128">
        <v>21</v>
      </c>
      <c r="C14" s="129">
        <v>86.3271</v>
      </c>
      <c r="D14" s="129">
        <v>86.3474</v>
      </c>
      <c r="E14" s="129">
        <f t="shared" si="0"/>
        <v>0.02029999999999177</v>
      </c>
      <c r="F14" s="163">
        <f t="shared" si="1"/>
        <v>61.946902654842134</v>
      </c>
      <c r="G14" s="130">
        <f t="shared" si="2"/>
        <v>327.70000000000005</v>
      </c>
      <c r="H14" s="128">
        <v>9</v>
      </c>
      <c r="I14" s="131">
        <v>698.22</v>
      </c>
      <c r="J14" s="133">
        <v>370.52</v>
      </c>
      <c r="L14" s="123"/>
      <c r="M14" s="123"/>
    </row>
    <row r="15" spans="1:13" s="119" customFormat="1" ht="18.75" customHeight="1">
      <c r="A15" s="127">
        <v>20968</v>
      </c>
      <c r="B15" s="128">
        <v>22</v>
      </c>
      <c r="C15" s="129">
        <v>85.0987</v>
      </c>
      <c r="D15" s="129">
        <v>85.1141</v>
      </c>
      <c r="E15" s="129">
        <f t="shared" si="0"/>
        <v>0.015399999999999636</v>
      </c>
      <c r="F15" s="163">
        <f t="shared" si="1"/>
        <v>57.76227448332634</v>
      </c>
      <c r="G15" s="130">
        <f t="shared" si="2"/>
        <v>266.61</v>
      </c>
      <c r="H15" s="128">
        <v>10</v>
      </c>
      <c r="I15" s="131">
        <v>824.46</v>
      </c>
      <c r="J15" s="130">
        <v>557.85</v>
      </c>
      <c r="L15" s="134"/>
      <c r="M15" s="134"/>
    </row>
    <row r="16" spans="1:13" s="119" customFormat="1" ht="18.75" customHeight="1">
      <c r="A16" s="127"/>
      <c r="B16" s="128">
        <v>23</v>
      </c>
      <c r="C16" s="129">
        <v>87.6888</v>
      </c>
      <c r="D16" s="129">
        <v>87.7051</v>
      </c>
      <c r="E16" s="129">
        <f t="shared" si="0"/>
        <v>0.01630000000000109</v>
      </c>
      <c r="F16" s="163">
        <f t="shared" si="1"/>
        <v>62.96110317123523</v>
      </c>
      <c r="G16" s="130">
        <f t="shared" si="2"/>
        <v>258.89000000000004</v>
      </c>
      <c r="H16" s="128">
        <v>11</v>
      </c>
      <c r="I16" s="131">
        <v>739.6</v>
      </c>
      <c r="J16" s="130">
        <v>480.71</v>
      </c>
      <c r="L16" s="134"/>
      <c r="M16" s="134"/>
    </row>
    <row r="17" spans="1:13" s="119" customFormat="1" ht="18.75" customHeight="1">
      <c r="A17" s="127"/>
      <c r="B17" s="128">
        <v>24</v>
      </c>
      <c r="C17" s="129">
        <v>88.0553</v>
      </c>
      <c r="D17" s="129">
        <v>88.0715</v>
      </c>
      <c r="E17" s="129">
        <f t="shared" si="0"/>
        <v>0.016199999999997772</v>
      </c>
      <c r="F17" s="163">
        <f t="shared" si="1"/>
        <v>55.48515258416198</v>
      </c>
      <c r="G17" s="130">
        <f t="shared" si="2"/>
        <v>291.96999999999997</v>
      </c>
      <c r="H17" s="128">
        <v>12</v>
      </c>
      <c r="I17" s="131">
        <v>636.42</v>
      </c>
      <c r="J17" s="133">
        <v>344.45</v>
      </c>
      <c r="L17" s="134"/>
      <c r="M17" s="134"/>
    </row>
    <row r="18" spans="1:13" s="119" customFormat="1" ht="18.75" customHeight="1">
      <c r="A18" s="127">
        <v>20976</v>
      </c>
      <c r="B18" s="128">
        <v>19</v>
      </c>
      <c r="C18" s="129">
        <v>88.9305</v>
      </c>
      <c r="D18" s="129">
        <v>88.9368</v>
      </c>
      <c r="E18" s="129">
        <f t="shared" si="0"/>
        <v>0.006300000000010186</v>
      </c>
      <c r="F18" s="163">
        <f t="shared" si="1"/>
        <v>21.16722104629972</v>
      </c>
      <c r="G18" s="130">
        <f t="shared" si="2"/>
        <v>297.63000000000005</v>
      </c>
      <c r="H18" s="128">
        <v>13</v>
      </c>
      <c r="I18" s="131">
        <v>788.47</v>
      </c>
      <c r="J18" s="130">
        <v>490.84</v>
      </c>
      <c r="L18" s="123"/>
      <c r="M18" s="123"/>
    </row>
    <row r="19" spans="1:13" s="119" customFormat="1" ht="18.75" customHeight="1">
      <c r="A19" s="127"/>
      <c r="B19" s="128">
        <v>20</v>
      </c>
      <c r="C19" s="129">
        <v>84.6274</v>
      </c>
      <c r="D19" s="129">
        <v>84.6372</v>
      </c>
      <c r="E19" s="129">
        <f t="shared" si="0"/>
        <v>0.009800000000012687</v>
      </c>
      <c r="F19" s="163">
        <f t="shared" si="1"/>
        <v>34.126127381038025</v>
      </c>
      <c r="G19" s="130">
        <f aca="true" t="shared" si="3" ref="G19:G26">I19-J19</f>
        <v>287.16999999999996</v>
      </c>
      <c r="H19" s="128">
        <v>14</v>
      </c>
      <c r="I19" s="131">
        <v>808.27</v>
      </c>
      <c r="J19" s="130">
        <v>521.1</v>
      </c>
      <c r="L19" s="132"/>
      <c r="M19" s="132"/>
    </row>
    <row r="20" spans="1:13" s="119" customFormat="1" ht="18.75" customHeight="1">
      <c r="A20" s="127"/>
      <c r="B20" s="128">
        <v>21</v>
      </c>
      <c r="C20" s="129">
        <v>86.3064</v>
      </c>
      <c r="D20" s="129">
        <v>86.3154</v>
      </c>
      <c r="E20" s="129">
        <f t="shared" si="0"/>
        <v>0.009000000000000341</v>
      </c>
      <c r="F20" s="163">
        <f t="shared" si="1"/>
        <v>27.1231390512939</v>
      </c>
      <c r="G20" s="130">
        <f t="shared" si="3"/>
        <v>331.82</v>
      </c>
      <c r="H20" s="128">
        <v>15</v>
      </c>
      <c r="I20" s="131">
        <v>692</v>
      </c>
      <c r="J20" s="133">
        <v>360.18</v>
      </c>
      <c r="L20" s="123"/>
      <c r="M20" s="123"/>
    </row>
    <row r="21" spans="1:13" s="119" customFormat="1" ht="18.75" customHeight="1">
      <c r="A21" s="127">
        <v>20988</v>
      </c>
      <c r="B21" s="128">
        <v>22</v>
      </c>
      <c r="C21" s="129">
        <v>85.1005</v>
      </c>
      <c r="D21" s="129">
        <v>85.111</v>
      </c>
      <c r="E21" s="129">
        <f t="shared" si="0"/>
        <v>0.010500000000007503</v>
      </c>
      <c r="F21" s="163">
        <f t="shared" si="1"/>
        <v>30.814380044042558</v>
      </c>
      <c r="G21" s="130">
        <f t="shared" si="3"/>
        <v>340.75000000000006</v>
      </c>
      <c r="H21" s="128">
        <v>16</v>
      </c>
      <c r="I21" s="131">
        <v>688.46</v>
      </c>
      <c r="J21" s="130">
        <v>347.71</v>
      </c>
      <c r="L21" s="134"/>
      <c r="M21" s="134"/>
    </row>
    <row r="22" spans="1:13" s="119" customFormat="1" ht="18.75" customHeight="1">
      <c r="A22" s="127"/>
      <c r="B22" s="128">
        <v>23</v>
      </c>
      <c r="C22" s="129">
        <v>87.6495</v>
      </c>
      <c r="D22" s="129">
        <v>87.658</v>
      </c>
      <c r="E22" s="129">
        <f t="shared" si="0"/>
        <v>0.008499999999997954</v>
      </c>
      <c r="F22" s="163">
        <f t="shared" si="1"/>
        <v>23.306827529470667</v>
      </c>
      <c r="G22" s="130">
        <f t="shared" si="3"/>
        <v>364.70000000000005</v>
      </c>
      <c r="H22" s="128">
        <v>17</v>
      </c>
      <c r="I22" s="131">
        <v>647.35</v>
      </c>
      <c r="J22" s="130">
        <v>282.65</v>
      </c>
      <c r="L22" s="134"/>
      <c r="M22" s="134"/>
    </row>
    <row r="23" spans="1:13" s="119" customFormat="1" ht="18.75" customHeight="1">
      <c r="A23" s="127"/>
      <c r="B23" s="128">
        <v>24</v>
      </c>
      <c r="C23" s="129">
        <v>88.035</v>
      </c>
      <c r="D23" s="129">
        <v>88.0432</v>
      </c>
      <c r="E23" s="129">
        <f t="shared" si="0"/>
        <v>0.008200000000002206</v>
      </c>
      <c r="F23" s="163">
        <f t="shared" si="1"/>
        <v>31.85950734323648</v>
      </c>
      <c r="G23" s="130">
        <f t="shared" si="3"/>
        <v>257.38</v>
      </c>
      <c r="H23" s="128">
        <v>18</v>
      </c>
      <c r="I23" s="131">
        <v>775.12</v>
      </c>
      <c r="J23" s="133">
        <v>517.74</v>
      </c>
      <c r="L23" s="134"/>
      <c r="M23" s="134"/>
    </row>
    <row r="24" spans="1:13" s="119" customFormat="1" ht="18.75" customHeight="1">
      <c r="A24" s="127">
        <v>20998</v>
      </c>
      <c r="B24" s="128">
        <v>25</v>
      </c>
      <c r="C24" s="129">
        <v>87.0407</v>
      </c>
      <c r="D24" s="129">
        <v>87.0494</v>
      </c>
      <c r="E24" s="129">
        <f t="shared" si="0"/>
        <v>0.008700000000004593</v>
      </c>
      <c r="F24" s="163">
        <f t="shared" si="1"/>
        <v>32.20552306213294</v>
      </c>
      <c r="G24" s="130">
        <f t="shared" si="3"/>
        <v>270.14000000000004</v>
      </c>
      <c r="H24" s="128">
        <v>19</v>
      </c>
      <c r="I24" s="131">
        <v>779.98</v>
      </c>
      <c r="J24" s="130">
        <v>509.84</v>
      </c>
      <c r="L24" s="134"/>
      <c r="M24" s="134"/>
    </row>
    <row r="25" spans="1:13" s="119" customFormat="1" ht="18.75" customHeight="1">
      <c r="A25" s="127"/>
      <c r="B25" s="128">
        <v>26</v>
      </c>
      <c r="C25" s="129">
        <v>85.778</v>
      </c>
      <c r="D25" s="129">
        <v>85.7896</v>
      </c>
      <c r="E25" s="129">
        <f t="shared" si="0"/>
        <v>0.011599999999987176</v>
      </c>
      <c r="F25" s="163">
        <f t="shared" si="1"/>
        <v>36.55270206392682</v>
      </c>
      <c r="G25" s="130">
        <f t="shared" si="3"/>
        <v>317.34999999999997</v>
      </c>
      <c r="H25" s="128">
        <v>20</v>
      </c>
      <c r="I25" s="131">
        <v>724.03</v>
      </c>
      <c r="J25" s="130">
        <v>406.68</v>
      </c>
      <c r="L25" s="134"/>
      <c r="M25" s="134"/>
    </row>
    <row r="26" spans="1:13" s="119" customFormat="1" ht="18.75" customHeight="1">
      <c r="A26" s="127"/>
      <c r="B26" s="128">
        <v>27</v>
      </c>
      <c r="C26" s="129">
        <v>86.3095</v>
      </c>
      <c r="D26" s="129">
        <v>86.3203</v>
      </c>
      <c r="E26" s="129">
        <f t="shared" si="0"/>
        <v>0.010800000000003251</v>
      </c>
      <c r="F26" s="163">
        <f t="shared" si="1"/>
        <v>33.76582773175942</v>
      </c>
      <c r="G26" s="130">
        <f t="shared" si="3"/>
        <v>319.85</v>
      </c>
      <c r="H26" s="128">
        <v>21</v>
      </c>
      <c r="I26" s="131">
        <v>686.09</v>
      </c>
      <c r="J26" s="133">
        <v>366.24</v>
      </c>
      <c r="L26" s="134"/>
      <c r="M26" s="134"/>
    </row>
    <row r="27" spans="1:13" s="119" customFormat="1" ht="18.75" customHeight="1">
      <c r="A27" s="127">
        <v>21009</v>
      </c>
      <c r="B27" s="128">
        <v>19</v>
      </c>
      <c r="C27" s="129">
        <v>88.9432</v>
      </c>
      <c r="D27" s="129">
        <v>88.9543</v>
      </c>
      <c r="E27" s="129">
        <f t="shared" si="0"/>
        <v>0.011099999999999</v>
      </c>
      <c r="F27" s="163">
        <f t="shared" si="1"/>
        <v>39.87498652871718</v>
      </c>
      <c r="G27" s="130">
        <f>I27-J27</f>
        <v>278.36999999999995</v>
      </c>
      <c r="H27" s="128">
        <v>22</v>
      </c>
      <c r="I27" s="131">
        <v>669.68</v>
      </c>
      <c r="J27" s="130">
        <v>391.31</v>
      </c>
      <c r="L27" s="123"/>
      <c r="M27" s="123"/>
    </row>
    <row r="28" spans="1:13" s="119" customFormat="1" ht="18.75" customHeight="1">
      <c r="A28" s="127"/>
      <c r="B28" s="128">
        <v>20</v>
      </c>
      <c r="C28" s="129">
        <v>84.659</v>
      </c>
      <c r="D28" s="129">
        <v>84.6695</v>
      </c>
      <c r="E28" s="129">
        <f t="shared" si="0"/>
        <v>0.010499999999993292</v>
      </c>
      <c r="F28" s="163">
        <f t="shared" si="1"/>
        <v>34.719925930802496</v>
      </c>
      <c r="G28" s="130">
        <f aca="true" t="shared" si="4" ref="G28:G35">I28-J28</f>
        <v>302.42</v>
      </c>
      <c r="H28" s="128">
        <v>23</v>
      </c>
      <c r="I28" s="131">
        <v>677.74</v>
      </c>
      <c r="J28" s="130">
        <v>375.32</v>
      </c>
      <c r="L28" s="132"/>
      <c r="M28" s="132"/>
    </row>
    <row r="29" spans="1:13" s="119" customFormat="1" ht="18.75" customHeight="1">
      <c r="A29" s="127"/>
      <c r="B29" s="128">
        <v>21</v>
      </c>
      <c r="C29" s="129">
        <v>86.3354</v>
      </c>
      <c r="D29" s="129">
        <v>86.3479</v>
      </c>
      <c r="E29" s="129">
        <f t="shared" si="0"/>
        <v>0.012499999999988631</v>
      </c>
      <c r="F29" s="163">
        <f t="shared" si="1"/>
        <v>41.77667858690762</v>
      </c>
      <c r="G29" s="130">
        <f t="shared" si="4"/>
        <v>299.21000000000004</v>
      </c>
      <c r="H29" s="128">
        <v>24</v>
      </c>
      <c r="I29" s="131">
        <v>624.48</v>
      </c>
      <c r="J29" s="133">
        <v>325.27</v>
      </c>
      <c r="L29" s="123"/>
      <c r="M29" s="123"/>
    </row>
    <row r="30" spans="1:13" s="119" customFormat="1" ht="18.75" customHeight="1">
      <c r="A30" s="127">
        <v>21019</v>
      </c>
      <c r="B30" s="128">
        <v>22</v>
      </c>
      <c r="C30" s="129">
        <v>85.1482</v>
      </c>
      <c r="D30" s="129">
        <v>85.1655</v>
      </c>
      <c r="E30" s="129">
        <f t="shared" si="0"/>
        <v>0.017299999999991655</v>
      </c>
      <c r="F30" s="163">
        <f t="shared" si="1"/>
        <v>53.76678269515058</v>
      </c>
      <c r="G30" s="130">
        <f t="shared" si="4"/>
        <v>321.76000000000005</v>
      </c>
      <c r="H30" s="128">
        <v>25</v>
      </c>
      <c r="I30" s="131">
        <v>689.2</v>
      </c>
      <c r="J30" s="130">
        <v>367.44</v>
      </c>
      <c r="L30" s="134"/>
      <c r="M30" s="134"/>
    </row>
    <row r="31" spans="1:13" s="119" customFormat="1" ht="18.75" customHeight="1">
      <c r="A31" s="127"/>
      <c r="B31" s="128">
        <v>23</v>
      </c>
      <c r="C31" s="129">
        <v>87.6786</v>
      </c>
      <c r="D31" s="129">
        <v>87.6903</v>
      </c>
      <c r="E31" s="129">
        <f t="shared" si="0"/>
        <v>0.011699999999990496</v>
      </c>
      <c r="F31" s="163">
        <f t="shared" si="1"/>
        <v>42.98783848326597</v>
      </c>
      <c r="G31" s="130">
        <f t="shared" si="4"/>
        <v>272.16999999999996</v>
      </c>
      <c r="H31" s="128">
        <v>26</v>
      </c>
      <c r="I31" s="131">
        <v>798.03</v>
      </c>
      <c r="J31" s="130">
        <v>525.86</v>
      </c>
      <c r="L31" s="134"/>
      <c r="M31" s="134"/>
    </row>
    <row r="32" spans="1:13" s="119" customFormat="1" ht="18.75" customHeight="1">
      <c r="A32" s="127"/>
      <c r="B32" s="128">
        <v>24</v>
      </c>
      <c r="C32" s="129">
        <v>88.0674</v>
      </c>
      <c r="D32" s="129">
        <v>88.0858</v>
      </c>
      <c r="E32" s="129">
        <f t="shared" si="0"/>
        <v>0.01839999999999975</v>
      </c>
      <c r="F32" s="163">
        <f t="shared" si="1"/>
        <v>58.619261524737176</v>
      </c>
      <c r="G32" s="130">
        <f t="shared" si="4"/>
        <v>313.88999999999993</v>
      </c>
      <c r="H32" s="128">
        <v>27</v>
      </c>
      <c r="I32" s="131">
        <v>658.31</v>
      </c>
      <c r="J32" s="133">
        <v>344.42</v>
      </c>
      <c r="L32" s="134"/>
      <c r="M32" s="134"/>
    </row>
    <row r="33" spans="1:13" s="119" customFormat="1" ht="18.75" customHeight="1">
      <c r="A33" s="127">
        <v>21030</v>
      </c>
      <c r="B33" s="128">
        <v>25</v>
      </c>
      <c r="C33" s="129">
        <v>87.0744</v>
      </c>
      <c r="D33" s="129">
        <v>87.0856</v>
      </c>
      <c r="E33" s="129">
        <f t="shared" si="0"/>
        <v>0.01120000000000232</v>
      </c>
      <c r="F33" s="163">
        <f t="shared" si="1"/>
        <v>44.025157232713525</v>
      </c>
      <c r="G33" s="130">
        <f t="shared" si="4"/>
        <v>254.39999999999998</v>
      </c>
      <c r="H33" s="128">
        <v>28</v>
      </c>
      <c r="I33" s="131">
        <v>821.04</v>
      </c>
      <c r="J33" s="130">
        <v>566.64</v>
      </c>
      <c r="L33" s="134"/>
      <c r="M33" s="134"/>
    </row>
    <row r="34" spans="1:13" s="119" customFormat="1" ht="18.75" customHeight="1">
      <c r="A34" s="127"/>
      <c r="B34" s="128">
        <v>26</v>
      </c>
      <c r="C34" s="129">
        <v>85.8263</v>
      </c>
      <c r="D34" s="129">
        <v>85.8419</v>
      </c>
      <c r="E34" s="129">
        <f t="shared" si="0"/>
        <v>0.015599999999992065</v>
      </c>
      <c r="F34" s="163">
        <f t="shared" si="1"/>
        <v>60.250270353746565</v>
      </c>
      <c r="G34" s="130">
        <f t="shared" si="4"/>
        <v>258.9200000000001</v>
      </c>
      <c r="H34" s="128">
        <v>29</v>
      </c>
      <c r="I34" s="131">
        <v>811.08</v>
      </c>
      <c r="J34" s="130">
        <v>552.16</v>
      </c>
      <c r="L34" s="134"/>
      <c r="M34" s="134"/>
    </row>
    <row r="35" spans="1:13" s="119" customFormat="1" ht="18.75" customHeight="1">
      <c r="A35" s="127"/>
      <c r="B35" s="128">
        <v>27</v>
      </c>
      <c r="C35" s="129">
        <v>86.3253</v>
      </c>
      <c r="D35" s="129">
        <v>86.338</v>
      </c>
      <c r="E35" s="129">
        <f t="shared" si="0"/>
        <v>0.01269999999999527</v>
      </c>
      <c r="F35" s="163">
        <f t="shared" si="1"/>
        <v>58.41497631201542</v>
      </c>
      <c r="G35" s="130">
        <f t="shared" si="4"/>
        <v>217.40999999999997</v>
      </c>
      <c r="H35" s="128">
        <v>30</v>
      </c>
      <c r="I35" s="131">
        <v>582.65</v>
      </c>
      <c r="J35" s="133">
        <v>365.24</v>
      </c>
      <c r="L35" s="134"/>
      <c r="M35" s="134"/>
    </row>
    <row r="36" spans="1:10" ht="18.75" customHeight="1">
      <c r="A36" s="139">
        <v>21038</v>
      </c>
      <c r="B36" s="141">
        <v>34</v>
      </c>
      <c r="C36" s="149">
        <v>83.7338</v>
      </c>
      <c r="D36" s="149">
        <v>83.7515</v>
      </c>
      <c r="E36" s="129">
        <f aca="true" t="shared" si="5" ref="E36:E44">D36-C36</f>
        <v>0.017699999999990723</v>
      </c>
      <c r="F36" s="163">
        <f aca="true" t="shared" si="6" ref="F36:F44">((10^6)*E36/G36)</f>
        <v>69.66035656653438</v>
      </c>
      <c r="G36" s="130">
        <f aca="true" t="shared" si="7" ref="G36:G44">I36-J36</f>
        <v>254.09000000000003</v>
      </c>
      <c r="H36" s="128">
        <v>31</v>
      </c>
      <c r="I36" s="158">
        <v>781.89</v>
      </c>
      <c r="J36" s="158">
        <v>527.8</v>
      </c>
    </row>
    <row r="37" spans="1:10" ht="18.75" customHeight="1">
      <c r="A37" s="139"/>
      <c r="B37" s="141">
        <v>35</v>
      </c>
      <c r="C37" s="149">
        <v>85.0024</v>
      </c>
      <c r="D37" s="149">
        <v>85.0403</v>
      </c>
      <c r="E37" s="129">
        <f t="shared" si="5"/>
        <v>0.037900000000007594</v>
      </c>
      <c r="F37" s="163">
        <f t="shared" si="6"/>
        <v>143.38137933646422</v>
      </c>
      <c r="G37" s="130">
        <f t="shared" si="7"/>
        <v>264.33000000000004</v>
      </c>
      <c r="H37" s="128">
        <v>32</v>
      </c>
      <c r="I37" s="158">
        <v>787.39</v>
      </c>
      <c r="J37" s="158">
        <v>523.06</v>
      </c>
    </row>
    <row r="38" spans="1:10" ht="18.75" customHeight="1">
      <c r="A38" s="139"/>
      <c r="B38" s="141">
        <v>36</v>
      </c>
      <c r="C38" s="149">
        <v>84.5755</v>
      </c>
      <c r="D38" s="149">
        <v>84.6012</v>
      </c>
      <c r="E38" s="129">
        <f t="shared" si="5"/>
        <v>0.0257000000000005</v>
      </c>
      <c r="F38" s="163">
        <f t="shared" si="6"/>
        <v>89.14325355532604</v>
      </c>
      <c r="G38" s="130">
        <f t="shared" si="7"/>
        <v>288.30000000000007</v>
      </c>
      <c r="H38" s="128">
        <v>33</v>
      </c>
      <c r="I38" s="158">
        <v>800.2</v>
      </c>
      <c r="J38" s="158">
        <v>511.9</v>
      </c>
    </row>
    <row r="39" spans="1:10" ht="18.75" customHeight="1">
      <c r="A39" s="139">
        <v>21050</v>
      </c>
      <c r="B39" s="141">
        <v>28</v>
      </c>
      <c r="C39" s="149">
        <v>87.1949</v>
      </c>
      <c r="D39" s="149">
        <v>87.2136</v>
      </c>
      <c r="E39" s="129">
        <f t="shared" si="5"/>
        <v>0.018699999999995498</v>
      </c>
      <c r="F39" s="163">
        <f t="shared" si="6"/>
        <v>66.87647521634895</v>
      </c>
      <c r="G39" s="130">
        <f t="shared" si="7"/>
        <v>279.62000000000006</v>
      </c>
      <c r="H39" s="128">
        <v>34</v>
      </c>
      <c r="I39" s="158">
        <v>660.07</v>
      </c>
      <c r="J39" s="158">
        <v>380.45</v>
      </c>
    </row>
    <row r="40" spans="1:10" ht="18.75" customHeight="1">
      <c r="A40" s="139"/>
      <c r="B40" s="141">
        <v>29</v>
      </c>
      <c r="C40" s="149">
        <v>85.2398</v>
      </c>
      <c r="D40" s="149">
        <v>85.2582</v>
      </c>
      <c r="E40" s="129">
        <f t="shared" si="5"/>
        <v>0.01839999999999975</v>
      </c>
      <c r="F40" s="163">
        <f t="shared" si="6"/>
        <v>59.56813104988749</v>
      </c>
      <c r="G40" s="130">
        <f t="shared" si="7"/>
        <v>308.89000000000004</v>
      </c>
      <c r="H40" s="128">
        <v>35</v>
      </c>
      <c r="I40" s="158">
        <v>676.85</v>
      </c>
      <c r="J40" s="158">
        <v>367.96</v>
      </c>
    </row>
    <row r="41" spans="1:10" ht="18.75" customHeight="1">
      <c r="A41" s="139"/>
      <c r="B41" s="141">
        <v>30</v>
      </c>
      <c r="C41" s="149">
        <v>84.9539</v>
      </c>
      <c r="D41" s="149">
        <v>84.9754</v>
      </c>
      <c r="E41" s="129">
        <f t="shared" si="5"/>
        <v>0.021499999999988972</v>
      </c>
      <c r="F41" s="163">
        <f t="shared" si="6"/>
        <v>84.84609313334242</v>
      </c>
      <c r="G41" s="130">
        <f t="shared" si="7"/>
        <v>253.40000000000003</v>
      </c>
      <c r="H41" s="128">
        <v>36</v>
      </c>
      <c r="I41" s="158">
        <v>673.21</v>
      </c>
      <c r="J41" s="158">
        <v>419.81</v>
      </c>
    </row>
    <row r="42" spans="1:10" ht="18.75" customHeight="1">
      <c r="A42" s="139">
        <v>21060</v>
      </c>
      <c r="B42" s="141">
        <v>31</v>
      </c>
      <c r="C42" s="149">
        <v>84.8703</v>
      </c>
      <c r="D42" s="149">
        <v>84.9016</v>
      </c>
      <c r="E42" s="129">
        <f t="shared" si="5"/>
        <v>0.03130000000000166</v>
      </c>
      <c r="F42" s="163">
        <f t="shared" si="6"/>
        <v>108.25205782666411</v>
      </c>
      <c r="G42" s="130">
        <f t="shared" si="7"/>
        <v>289.14</v>
      </c>
      <c r="H42" s="128">
        <v>37</v>
      </c>
      <c r="I42" s="158">
        <v>840.41</v>
      </c>
      <c r="J42" s="158">
        <v>551.27</v>
      </c>
    </row>
    <row r="43" spans="1:10" ht="18.75" customHeight="1">
      <c r="A43" s="139"/>
      <c r="B43" s="141">
        <v>32</v>
      </c>
      <c r="C43" s="149">
        <v>84.9975</v>
      </c>
      <c r="D43" s="149">
        <v>85.0351</v>
      </c>
      <c r="E43" s="129">
        <f t="shared" si="5"/>
        <v>0.037599999999997635</v>
      </c>
      <c r="F43" s="163">
        <f t="shared" si="6"/>
        <v>126.1321704126053</v>
      </c>
      <c r="G43" s="130">
        <f t="shared" si="7"/>
        <v>298.09999999999997</v>
      </c>
      <c r="H43" s="128">
        <v>38</v>
      </c>
      <c r="I43" s="158">
        <v>807.06</v>
      </c>
      <c r="J43" s="158">
        <v>508.96</v>
      </c>
    </row>
    <row r="44" spans="1:10" ht="18.75" customHeight="1">
      <c r="A44" s="139"/>
      <c r="B44" s="141">
        <v>33</v>
      </c>
      <c r="C44" s="149">
        <v>85.9767</v>
      </c>
      <c r="D44" s="149">
        <v>86.0065</v>
      </c>
      <c r="E44" s="129">
        <f t="shared" si="5"/>
        <v>0.02980000000000871</v>
      </c>
      <c r="F44" s="163">
        <f t="shared" si="6"/>
        <v>98.32387488454766</v>
      </c>
      <c r="G44" s="130">
        <f t="shared" si="7"/>
        <v>303.08000000000004</v>
      </c>
      <c r="H44" s="128">
        <v>39</v>
      </c>
      <c r="I44" s="158">
        <v>787.21</v>
      </c>
      <c r="J44" s="158">
        <v>484.13</v>
      </c>
    </row>
    <row r="45" spans="1:10" ht="18.75" customHeight="1">
      <c r="A45" s="139">
        <v>21071</v>
      </c>
      <c r="B45" s="141">
        <v>19</v>
      </c>
      <c r="C45" s="149">
        <v>88.963</v>
      </c>
      <c r="D45" s="149">
        <v>89.0323</v>
      </c>
      <c r="E45" s="129">
        <f aca="true" t="shared" si="8" ref="E45:E55">D45-C45</f>
        <v>0.06930000000001257</v>
      </c>
      <c r="F45" s="163">
        <f aca="true" t="shared" si="9" ref="F45:F55">((10^6)*E45/G45)</f>
        <v>219.49133753527562</v>
      </c>
      <c r="G45" s="130">
        <f aca="true" t="shared" si="10" ref="G45:G55">I45-J45</f>
        <v>315.73</v>
      </c>
      <c r="H45" s="128">
        <v>40</v>
      </c>
      <c r="I45" s="158">
        <v>842.11</v>
      </c>
      <c r="J45" s="158">
        <v>526.38</v>
      </c>
    </row>
    <row r="46" spans="1:10" ht="18.75" customHeight="1">
      <c r="A46" s="139"/>
      <c r="B46" s="141">
        <v>20</v>
      </c>
      <c r="C46" s="149">
        <v>84.6521</v>
      </c>
      <c r="D46" s="149">
        <v>84.682</v>
      </c>
      <c r="E46" s="129">
        <f t="shared" si="8"/>
        <v>0.029899999999997817</v>
      </c>
      <c r="F46" s="163">
        <f t="shared" si="9"/>
        <v>116.619212917812</v>
      </c>
      <c r="G46" s="130">
        <f t="shared" si="10"/>
        <v>256.39</v>
      </c>
      <c r="H46" s="128">
        <v>41</v>
      </c>
      <c r="I46" s="158">
        <v>809</v>
      </c>
      <c r="J46" s="158">
        <v>552.61</v>
      </c>
    </row>
    <row r="47" spans="1:10" ht="18.75" customHeight="1">
      <c r="A47" s="139"/>
      <c r="B47" s="141">
        <v>21</v>
      </c>
      <c r="C47" s="149">
        <v>86.3591</v>
      </c>
      <c r="D47" s="149">
        <v>86.3951</v>
      </c>
      <c r="E47" s="129">
        <f t="shared" si="8"/>
        <v>0.036000000000001364</v>
      </c>
      <c r="F47" s="163">
        <f t="shared" si="9"/>
        <v>129.76714007642332</v>
      </c>
      <c r="G47" s="130">
        <f t="shared" si="10"/>
        <v>277.4200000000001</v>
      </c>
      <c r="H47" s="128">
        <v>42</v>
      </c>
      <c r="I47" s="158">
        <v>807.6</v>
      </c>
      <c r="J47" s="158">
        <v>530.18</v>
      </c>
    </row>
    <row r="48" spans="1:10" ht="18.75" customHeight="1">
      <c r="A48" s="139">
        <v>21079</v>
      </c>
      <c r="B48" s="141">
        <v>22</v>
      </c>
      <c r="C48" s="149">
        <v>85.1367</v>
      </c>
      <c r="D48" s="149">
        <v>85.2264</v>
      </c>
      <c r="E48" s="129">
        <f t="shared" si="8"/>
        <v>0.08969999999999345</v>
      </c>
      <c r="F48" s="163">
        <f t="shared" si="9"/>
        <v>296.5485321343343</v>
      </c>
      <c r="G48" s="130">
        <f t="shared" si="10"/>
        <v>302.48</v>
      </c>
      <c r="H48" s="128">
        <v>43</v>
      </c>
      <c r="I48" s="158">
        <v>671.6</v>
      </c>
      <c r="J48" s="158">
        <v>369.12</v>
      </c>
    </row>
    <row r="49" spans="1:10" ht="18.75" customHeight="1">
      <c r="A49" s="139"/>
      <c r="B49" s="141">
        <v>23</v>
      </c>
      <c r="C49" s="149">
        <v>87.7026</v>
      </c>
      <c r="D49" s="149">
        <v>87.785</v>
      </c>
      <c r="E49" s="129">
        <f t="shared" si="8"/>
        <v>0.0823999999999927</v>
      </c>
      <c r="F49" s="163">
        <f t="shared" si="9"/>
        <v>340.01815630928746</v>
      </c>
      <c r="G49" s="130">
        <f t="shared" si="10"/>
        <v>242.33999999999992</v>
      </c>
      <c r="H49" s="128">
        <v>44</v>
      </c>
      <c r="I49" s="158">
        <v>886.79</v>
      </c>
      <c r="J49" s="158">
        <v>644.45</v>
      </c>
    </row>
    <row r="50" spans="1:10" ht="18.75" customHeight="1">
      <c r="A50" s="139"/>
      <c r="B50" s="141">
        <v>24</v>
      </c>
      <c r="C50" s="149">
        <v>88.0414</v>
      </c>
      <c r="D50" s="149">
        <v>88.1092</v>
      </c>
      <c r="E50" s="129">
        <f t="shared" si="8"/>
        <v>0.06780000000000541</v>
      </c>
      <c r="F50" s="163">
        <f t="shared" si="9"/>
        <v>265.1233723067509</v>
      </c>
      <c r="G50" s="130">
        <f t="shared" si="10"/>
        <v>255.73000000000002</v>
      </c>
      <c r="H50" s="128">
        <v>45</v>
      </c>
      <c r="I50" s="158">
        <v>807.83</v>
      </c>
      <c r="J50" s="158">
        <v>552.1</v>
      </c>
    </row>
    <row r="51" spans="1:10" ht="18.75" customHeight="1">
      <c r="A51" s="139">
        <v>21086</v>
      </c>
      <c r="B51" s="141">
        <v>25</v>
      </c>
      <c r="C51" s="149">
        <v>87.0196</v>
      </c>
      <c r="D51" s="149">
        <v>87.083</v>
      </c>
      <c r="E51" s="129">
        <f t="shared" si="8"/>
        <v>0.06340000000000146</v>
      </c>
      <c r="F51" s="163">
        <f t="shared" si="9"/>
        <v>252.3684420030311</v>
      </c>
      <c r="G51" s="130">
        <f t="shared" si="10"/>
        <v>251.2199999999999</v>
      </c>
      <c r="H51" s="128">
        <v>46</v>
      </c>
      <c r="I51" s="158">
        <v>892.91</v>
      </c>
      <c r="J51" s="158">
        <v>641.69</v>
      </c>
    </row>
    <row r="52" spans="1:10" ht="18.75" customHeight="1">
      <c r="A52" s="139"/>
      <c r="B52" s="141">
        <v>26</v>
      </c>
      <c r="C52" s="149">
        <v>85.7763</v>
      </c>
      <c r="D52" s="149">
        <v>85.8587</v>
      </c>
      <c r="E52" s="129">
        <f t="shared" si="8"/>
        <v>0.0823999999999927</v>
      </c>
      <c r="F52" s="163">
        <f t="shared" si="9"/>
        <v>286.7782688894048</v>
      </c>
      <c r="G52" s="130">
        <f t="shared" si="10"/>
        <v>287.33000000000004</v>
      </c>
      <c r="H52" s="128">
        <v>47</v>
      </c>
      <c r="I52" s="158">
        <v>805.72</v>
      </c>
      <c r="J52" s="158">
        <v>518.39</v>
      </c>
    </row>
    <row r="53" spans="1:10" ht="18.75" customHeight="1">
      <c r="A53" s="139"/>
      <c r="B53" s="141">
        <v>27</v>
      </c>
      <c r="C53" s="149">
        <v>86.309</v>
      </c>
      <c r="D53" s="149">
        <v>86.3741</v>
      </c>
      <c r="E53" s="129">
        <f t="shared" si="8"/>
        <v>0.06510000000000105</v>
      </c>
      <c r="F53" s="163">
        <f t="shared" si="9"/>
        <v>217.2969725291266</v>
      </c>
      <c r="G53" s="130">
        <f t="shared" si="10"/>
        <v>299.59000000000003</v>
      </c>
      <c r="H53" s="128">
        <v>48</v>
      </c>
      <c r="I53" s="158">
        <v>720.09</v>
      </c>
      <c r="J53" s="158">
        <v>420.5</v>
      </c>
    </row>
    <row r="54" spans="1:10" ht="18.75" customHeight="1">
      <c r="A54" s="139">
        <v>21100</v>
      </c>
      <c r="B54" s="141">
        <v>19</v>
      </c>
      <c r="C54" s="149">
        <v>88.9805</v>
      </c>
      <c r="D54" s="149">
        <v>88.9913</v>
      </c>
      <c r="E54" s="129">
        <f t="shared" si="8"/>
        <v>0.01079999999998904</v>
      </c>
      <c r="F54" s="163">
        <f t="shared" si="9"/>
        <v>38.57280617160984</v>
      </c>
      <c r="G54" s="130">
        <f t="shared" si="10"/>
        <v>279.99</v>
      </c>
      <c r="H54" s="128">
        <v>49</v>
      </c>
      <c r="I54" s="158">
        <v>802.97</v>
      </c>
      <c r="J54" s="158">
        <v>522.98</v>
      </c>
    </row>
    <row r="55" spans="1:10" ht="18.75" customHeight="1">
      <c r="A55" s="139"/>
      <c r="B55" s="141">
        <v>20</v>
      </c>
      <c r="C55" s="149">
        <v>84.6728</v>
      </c>
      <c r="D55" s="149">
        <v>84.6789</v>
      </c>
      <c r="E55" s="129">
        <f t="shared" si="8"/>
        <v>0.006100000000003547</v>
      </c>
      <c r="F55" s="163">
        <f t="shared" si="9"/>
        <v>22.62863078237024</v>
      </c>
      <c r="G55" s="130">
        <f t="shared" si="10"/>
        <v>269.57000000000005</v>
      </c>
      <c r="H55" s="128">
        <v>50</v>
      </c>
      <c r="I55" s="158">
        <v>841.21</v>
      </c>
      <c r="J55" s="158">
        <v>571.64</v>
      </c>
    </row>
    <row r="56" spans="1:10" ht="18.75" customHeight="1">
      <c r="A56" s="139"/>
      <c r="B56" s="141">
        <v>21</v>
      </c>
      <c r="C56" s="149">
        <v>86.367</v>
      </c>
      <c r="D56" s="149">
        <v>86.3797</v>
      </c>
      <c r="E56" s="129">
        <f aca="true" t="shared" si="11" ref="E56:E67">D56-C56</f>
        <v>0.01269999999999527</v>
      </c>
      <c r="F56" s="163">
        <f aca="true" t="shared" si="12" ref="F56:F67">((10^6)*E56/G56)</f>
        <v>43.776498569491814</v>
      </c>
      <c r="G56" s="130">
        <f aca="true" t="shared" si="13" ref="G56:G67">I56-J56</f>
        <v>290.11</v>
      </c>
      <c r="H56" s="128">
        <v>51</v>
      </c>
      <c r="I56" s="158">
        <v>806.48</v>
      </c>
      <c r="J56" s="158">
        <v>516.37</v>
      </c>
    </row>
    <row r="57" spans="1:10" ht="18.75" customHeight="1">
      <c r="A57" s="139">
        <v>21110</v>
      </c>
      <c r="B57" s="141">
        <v>22</v>
      </c>
      <c r="C57" s="149">
        <v>85.1517</v>
      </c>
      <c r="D57" s="149">
        <v>85.165</v>
      </c>
      <c r="E57" s="129">
        <f t="shared" si="11"/>
        <v>0.013300000000000978</v>
      </c>
      <c r="F57" s="163">
        <f t="shared" si="12"/>
        <v>40.11098377465764</v>
      </c>
      <c r="G57" s="130">
        <f t="shared" si="13"/>
        <v>331.58</v>
      </c>
      <c r="H57" s="128">
        <v>52</v>
      </c>
      <c r="I57" s="158">
        <v>680.54</v>
      </c>
      <c r="J57" s="158">
        <v>348.96</v>
      </c>
    </row>
    <row r="58" spans="1:10" ht="18.75" customHeight="1">
      <c r="A58" s="139"/>
      <c r="B58" s="141">
        <v>23</v>
      </c>
      <c r="C58" s="149">
        <v>87.7012</v>
      </c>
      <c r="D58" s="149">
        <v>87.7117</v>
      </c>
      <c r="E58" s="129">
        <f t="shared" si="11"/>
        <v>0.010499999999993292</v>
      </c>
      <c r="F58" s="163">
        <f t="shared" si="12"/>
        <v>35.74833174449576</v>
      </c>
      <c r="G58" s="130">
        <f t="shared" si="13"/>
        <v>293.7199999999999</v>
      </c>
      <c r="H58" s="128">
        <v>53</v>
      </c>
      <c r="I58" s="158">
        <v>827.43</v>
      </c>
      <c r="J58" s="158">
        <v>533.71</v>
      </c>
    </row>
    <row r="59" spans="1:10" ht="18.75" customHeight="1">
      <c r="A59" s="139"/>
      <c r="B59" s="141">
        <v>24</v>
      </c>
      <c r="C59" s="149">
        <v>88.0728</v>
      </c>
      <c r="D59" s="149">
        <v>88.085</v>
      </c>
      <c r="E59" s="129">
        <f t="shared" si="11"/>
        <v>0.012199999999992883</v>
      </c>
      <c r="F59" s="163">
        <f t="shared" si="12"/>
        <v>44.05922715779301</v>
      </c>
      <c r="G59" s="130">
        <f t="shared" si="13"/>
        <v>276.9</v>
      </c>
      <c r="H59" s="128">
        <v>54</v>
      </c>
      <c r="I59" s="158">
        <v>822.25</v>
      </c>
      <c r="J59" s="158">
        <v>545.35</v>
      </c>
    </row>
    <row r="60" spans="1:10" ht="18.75" customHeight="1">
      <c r="A60" s="139">
        <v>21121</v>
      </c>
      <c r="B60" s="141">
        <v>25</v>
      </c>
      <c r="C60" s="149">
        <v>87.0727</v>
      </c>
      <c r="D60" s="149">
        <v>87.0837</v>
      </c>
      <c r="E60" s="129">
        <f t="shared" si="11"/>
        <v>0.01099999999999568</v>
      </c>
      <c r="F60" s="163">
        <f t="shared" si="12"/>
        <v>31.816735602914637</v>
      </c>
      <c r="G60" s="130">
        <f t="shared" si="13"/>
        <v>345.7300000000001</v>
      </c>
      <c r="H60" s="128">
        <v>55</v>
      </c>
      <c r="I60" s="158">
        <v>679.94</v>
      </c>
      <c r="J60" s="158">
        <v>334.21</v>
      </c>
    </row>
    <row r="61" spans="1:10" ht="18.75" customHeight="1">
      <c r="A61" s="139"/>
      <c r="B61" s="141">
        <v>26</v>
      </c>
      <c r="C61" s="149">
        <v>85.8056</v>
      </c>
      <c r="D61" s="149">
        <v>85.8156</v>
      </c>
      <c r="E61" s="129">
        <f t="shared" si="11"/>
        <v>0.010000000000005116</v>
      </c>
      <c r="F61" s="163">
        <f t="shared" si="12"/>
        <v>31.81471112243928</v>
      </c>
      <c r="G61" s="130">
        <f t="shared" si="13"/>
        <v>314.32</v>
      </c>
      <c r="H61" s="128">
        <v>56</v>
      </c>
      <c r="I61" s="158">
        <v>707.87</v>
      </c>
      <c r="J61" s="158">
        <v>393.55</v>
      </c>
    </row>
    <row r="62" spans="1:10" ht="18.75" customHeight="1">
      <c r="A62" s="139"/>
      <c r="B62" s="141">
        <v>27</v>
      </c>
      <c r="C62" s="149">
        <v>86.3296</v>
      </c>
      <c r="D62" s="149">
        <v>86.3408</v>
      </c>
      <c r="E62" s="129">
        <f t="shared" si="11"/>
        <v>0.01120000000000232</v>
      </c>
      <c r="F62" s="163">
        <f t="shared" si="12"/>
        <v>39.91020204540611</v>
      </c>
      <c r="G62" s="130">
        <f t="shared" si="13"/>
        <v>280.63000000000005</v>
      </c>
      <c r="H62" s="128">
        <v>57</v>
      </c>
      <c r="I62" s="158">
        <v>687.34</v>
      </c>
      <c r="J62" s="158">
        <v>406.71</v>
      </c>
    </row>
    <row r="63" spans="1:10" ht="18.75" customHeight="1">
      <c r="A63" s="139">
        <v>21134</v>
      </c>
      <c r="B63" s="141">
        <v>19</v>
      </c>
      <c r="C63" s="149">
        <v>88.961</v>
      </c>
      <c r="D63" s="149">
        <v>88.9665</v>
      </c>
      <c r="E63" s="129">
        <f t="shared" si="11"/>
        <v>0.00549999999999784</v>
      </c>
      <c r="F63" s="163">
        <f t="shared" si="12"/>
        <v>17.018379850231575</v>
      </c>
      <c r="G63" s="130">
        <f t="shared" si="13"/>
        <v>323.17999999999995</v>
      </c>
      <c r="H63" s="128">
        <v>58</v>
      </c>
      <c r="I63" s="158">
        <v>690.06</v>
      </c>
      <c r="J63" s="158">
        <v>366.88</v>
      </c>
    </row>
    <row r="64" spans="1:10" ht="18.75" customHeight="1">
      <c r="A64" s="139"/>
      <c r="B64" s="141">
        <v>20</v>
      </c>
      <c r="C64" s="149">
        <v>84.6538</v>
      </c>
      <c r="D64" s="149">
        <v>84.658</v>
      </c>
      <c r="E64" s="129">
        <f t="shared" si="11"/>
        <v>0.004199999999997317</v>
      </c>
      <c r="F64" s="163">
        <f t="shared" si="12"/>
        <v>13.40397012828658</v>
      </c>
      <c r="G64" s="130">
        <f t="shared" si="13"/>
        <v>313.34</v>
      </c>
      <c r="H64" s="128">
        <v>59</v>
      </c>
      <c r="I64" s="158">
        <v>651.15</v>
      </c>
      <c r="J64" s="158">
        <v>337.81</v>
      </c>
    </row>
    <row r="65" spans="1:10" ht="18.75" customHeight="1">
      <c r="A65" s="139"/>
      <c r="B65" s="141">
        <v>21</v>
      </c>
      <c r="C65" s="149">
        <v>86.343</v>
      </c>
      <c r="D65" s="149">
        <v>86.3487</v>
      </c>
      <c r="E65" s="129">
        <f t="shared" si="11"/>
        <v>0.005699999999990268</v>
      </c>
      <c r="F65" s="163">
        <f t="shared" si="12"/>
        <v>19.93285774230755</v>
      </c>
      <c r="G65" s="130">
        <f t="shared" si="13"/>
        <v>285.96000000000004</v>
      </c>
      <c r="H65" s="128">
        <v>60</v>
      </c>
      <c r="I65" s="158">
        <v>824.64</v>
      </c>
      <c r="J65" s="158">
        <v>538.68</v>
      </c>
    </row>
    <row r="66" spans="1:10" ht="18.75" customHeight="1">
      <c r="A66" s="139">
        <v>21141</v>
      </c>
      <c r="B66" s="141">
        <v>22</v>
      </c>
      <c r="C66" s="149">
        <v>85.1276</v>
      </c>
      <c r="D66" s="149">
        <v>85.1323</v>
      </c>
      <c r="E66" s="129">
        <f t="shared" si="11"/>
        <v>0.004699999999999704</v>
      </c>
      <c r="F66" s="163">
        <f t="shared" si="12"/>
        <v>15.207403093249543</v>
      </c>
      <c r="G66" s="130">
        <f t="shared" si="13"/>
        <v>309.06000000000006</v>
      </c>
      <c r="H66" s="128">
        <v>61</v>
      </c>
      <c r="I66" s="158">
        <v>813.32</v>
      </c>
      <c r="J66" s="158">
        <v>504.26</v>
      </c>
    </row>
    <row r="67" spans="1:10" ht="18.75" customHeight="1">
      <c r="A67" s="139"/>
      <c r="B67" s="141">
        <v>23</v>
      </c>
      <c r="C67" s="149">
        <v>87.695</v>
      </c>
      <c r="D67" s="149">
        <v>87.6982</v>
      </c>
      <c r="E67" s="129">
        <f t="shared" si="11"/>
        <v>0.003200000000006753</v>
      </c>
      <c r="F67" s="163">
        <f t="shared" si="12"/>
        <v>10.051514009318861</v>
      </c>
      <c r="G67" s="130">
        <f t="shared" si="13"/>
        <v>318.36</v>
      </c>
      <c r="H67" s="128">
        <v>62</v>
      </c>
      <c r="I67" s="158">
        <v>658.22</v>
      </c>
      <c r="J67" s="158">
        <v>339.86</v>
      </c>
    </row>
    <row r="68" spans="1:10" ht="18.75" customHeight="1">
      <c r="A68" s="139"/>
      <c r="B68" s="141">
        <v>24</v>
      </c>
      <c r="C68" s="149">
        <v>88.0715</v>
      </c>
      <c r="D68" s="149">
        <v>88.0759</v>
      </c>
      <c r="E68" s="129">
        <f aca="true" t="shared" si="14" ref="E68:E131">D68-C68</f>
        <v>0.004400000000003956</v>
      </c>
      <c r="F68" s="163">
        <f aca="true" t="shared" si="15" ref="F68:F131">((10^6)*E68/G68)</f>
        <v>13.92228831794696</v>
      </c>
      <c r="G68" s="130">
        <f aca="true" t="shared" si="16" ref="G68:G131">I68-J68</f>
        <v>316.03999999999996</v>
      </c>
      <c r="H68" s="128">
        <v>63</v>
      </c>
      <c r="I68" s="158">
        <v>685.42</v>
      </c>
      <c r="J68" s="158">
        <v>369.38</v>
      </c>
    </row>
    <row r="69" spans="1:10" ht="18.75" customHeight="1">
      <c r="A69" s="139">
        <v>21151</v>
      </c>
      <c r="B69" s="141">
        <v>25</v>
      </c>
      <c r="C69" s="149">
        <v>87.0452</v>
      </c>
      <c r="D69" s="149">
        <v>87.0463</v>
      </c>
      <c r="E69" s="129">
        <f t="shared" si="14"/>
        <v>0.0011000000000080945</v>
      </c>
      <c r="F69" s="163">
        <f t="shared" si="15"/>
        <v>3.564600278713162</v>
      </c>
      <c r="G69" s="130">
        <f t="shared" si="16"/>
        <v>308.59</v>
      </c>
      <c r="H69" s="128">
        <v>64</v>
      </c>
      <c r="I69" s="158">
        <v>811.52</v>
      </c>
      <c r="J69" s="158">
        <v>502.93</v>
      </c>
    </row>
    <row r="70" spans="1:10" ht="18.75" customHeight="1">
      <c r="A70" s="139"/>
      <c r="B70" s="141">
        <v>26</v>
      </c>
      <c r="C70" s="149">
        <v>85.7993</v>
      </c>
      <c r="D70" s="149">
        <v>85.8055</v>
      </c>
      <c r="E70" s="129">
        <f t="shared" si="14"/>
        <v>0.006199999999992656</v>
      </c>
      <c r="F70" s="163">
        <f t="shared" si="15"/>
        <v>22.04522827475699</v>
      </c>
      <c r="G70" s="130">
        <f t="shared" si="16"/>
        <v>281.24</v>
      </c>
      <c r="H70" s="128">
        <v>65</v>
      </c>
      <c r="I70" s="158">
        <v>836.28</v>
      </c>
      <c r="J70" s="158">
        <v>555.04</v>
      </c>
    </row>
    <row r="71" spans="1:10" ht="18.75" customHeight="1">
      <c r="A71" s="139"/>
      <c r="B71" s="141">
        <v>27</v>
      </c>
      <c r="C71" s="149">
        <v>86.3092</v>
      </c>
      <c r="D71" s="149">
        <v>86.314</v>
      </c>
      <c r="E71" s="129">
        <f t="shared" si="14"/>
        <v>0.004799999999988813</v>
      </c>
      <c r="F71" s="163">
        <f t="shared" si="15"/>
        <v>16.205266711643525</v>
      </c>
      <c r="G71" s="130">
        <f t="shared" si="16"/>
        <v>296.20000000000005</v>
      </c>
      <c r="H71" s="128">
        <v>66</v>
      </c>
      <c r="I71" s="158">
        <v>840.38</v>
      </c>
      <c r="J71" s="158">
        <v>544.18</v>
      </c>
    </row>
    <row r="72" spans="1:10" ht="18.75" customHeight="1">
      <c r="A72" s="139">
        <v>21163</v>
      </c>
      <c r="B72" s="141">
        <v>28</v>
      </c>
      <c r="C72" s="149">
        <v>87.204</v>
      </c>
      <c r="D72" s="149">
        <v>87.2113</v>
      </c>
      <c r="E72" s="129">
        <f t="shared" si="14"/>
        <v>0.00730000000000075</v>
      </c>
      <c r="F72" s="163">
        <f t="shared" si="15"/>
        <v>22.40707204027364</v>
      </c>
      <c r="G72" s="130">
        <f t="shared" si="16"/>
        <v>325.7900000000001</v>
      </c>
      <c r="H72" s="128">
        <v>67</v>
      </c>
      <c r="I72" s="158">
        <v>687.32</v>
      </c>
      <c r="J72" s="158">
        <v>361.53</v>
      </c>
    </row>
    <row r="73" spans="1:10" ht="18.75" customHeight="1">
      <c r="A73" s="139"/>
      <c r="B73" s="141">
        <v>29</v>
      </c>
      <c r="C73" s="149">
        <v>85.244</v>
      </c>
      <c r="D73" s="149">
        <v>85.2524</v>
      </c>
      <c r="E73" s="129">
        <f t="shared" si="14"/>
        <v>0.008399999999994634</v>
      </c>
      <c r="F73" s="163">
        <f t="shared" si="15"/>
        <v>25.558327755110554</v>
      </c>
      <c r="G73" s="130">
        <f t="shared" si="16"/>
        <v>328.65999999999997</v>
      </c>
      <c r="H73" s="128">
        <v>68</v>
      </c>
      <c r="I73" s="158">
        <v>714.42</v>
      </c>
      <c r="J73" s="158">
        <v>385.76</v>
      </c>
    </row>
    <row r="74" spans="1:10" ht="18.75" customHeight="1">
      <c r="A74" s="139"/>
      <c r="B74" s="141">
        <v>30</v>
      </c>
      <c r="C74" s="149">
        <v>84.9815</v>
      </c>
      <c r="D74" s="149">
        <v>84.9849</v>
      </c>
      <c r="E74" s="129">
        <f t="shared" si="14"/>
        <v>0.0033999999999991815</v>
      </c>
      <c r="F74" s="163">
        <f t="shared" si="15"/>
        <v>11.730205278589551</v>
      </c>
      <c r="G74" s="130">
        <f t="shared" si="16"/>
        <v>289.85</v>
      </c>
      <c r="H74" s="128">
        <v>69</v>
      </c>
      <c r="I74" s="158">
        <v>841.34</v>
      </c>
      <c r="J74" s="158">
        <v>551.49</v>
      </c>
    </row>
    <row r="75" spans="1:10" ht="18.75" customHeight="1">
      <c r="A75" s="139">
        <v>21171</v>
      </c>
      <c r="B75" s="141">
        <v>31</v>
      </c>
      <c r="C75" s="149">
        <v>84.8818</v>
      </c>
      <c r="D75" s="149">
        <v>84.8845</v>
      </c>
      <c r="E75" s="129">
        <f t="shared" si="14"/>
        <v>0.0027000000000043656</v>
      </c>
      <c r="F75" s="163">
        <f t="shared" si="15"/>
        <v>8.69705266549965</v>
      </c>
      <c r="G75" s="130">
        <f t="shared" si="16"/>
        <v>310.44999999999993</v>
      </c>
      <c r="H75" s="128">
        <v>70</v>
      </c>
      <c r="I75" s="158">
        <v>831.06</v>
      </c>
      <c r="J75" s="158">
        <v>520.61</v>
      </c>
    </row>
    <row r="76" spans="1:10" ht="18.75" customHeight="1">
      <c r="A76" s="139"/>
      <c r="B76" s="141">
        <v>32</v>
      </c>
      <c r="C76" s="149">
        <v>85.0295</v>
      </c>
      <c r="D76" s="149">
        <v>85.0334</v>
      </c>
      <c r="E76" s="129">
        <f t="shared" si="14"/>
        <v>0.003900000000001569</v>
      </c>
      <c r="F76" s="163">
        <f t="shared" si="15"/>
        <v>12.43662106572776</v>
      </c>
      <c r="G76" s="130">
        <f t="shared" si="16"/>
        <v>313.59000000000003</v>
      </c>
      <c r="H76" s="128">
        <v>71</v>
      </c>
      <c r="I76" s="158">
        <v>836.57</v>
      </c>
      <c r="J76" s="158">
        <v>522.98</v>
      </c>
    </row>
    <row r="77" spans="1:10" ht="18.75" customHeight="1">
      <c r="A77" s="139"/>
      <c r="B77" s="141">
        <v>33</v>
      </c>
      <c r="C77" s="149">
        <v>85.9886</v>
      </c>
      <c r="D77" s="149">
        <v>85.9919</v>
      </c>
      <c r="E77" s="129">
        <f t="shared" si="14"/>
        <v>0.003299999999995862</v>
      </c>
      <c r="F77" s="163">
        <f t="shared" si="15"/>
        <v>10.297697060462651</v>
      </c>
      <c r="G77" s="130">
        <f t="shared" si="16"/>
        <v>320.46000000000004</v>
      </c>
      <c r="H77" s="128">
        <v>72</v>
      </c>
      <c r="I77" s="158">
        <v>669.08</v>
      </c>
      <c r="J77" s="158">
        <v>348.62</v>
      </c>
    </row>
    <row r="78" spans="1:10" ht="18.75" customHeight="1">
      <c r="A78" s="139">
        <v>21178</v>
      </c>
      <c r="B78" s="141">
        <v>34</v>
      </c>
      <c r="C78" s="149">
        <v>83.7207</v>
      </c>
      <c r="D78" s="149">
        <v>83.721</v>
      </c>
      <c r="E78" s="129">
        <f t="shared" si="14"/>
        <v>0.00030000000000995897</v>
      </c>
      <c r="F78" s="163">
        <f t="shared" si="15"/>
        <v>1.011122345837408</v>
      </c>
      <c r="G78" s="130">
        <f t="shared" si="16"/>
        <v>296.70000000000005</v>
      </c>
      <c r="H78" s="128">
        <v>73</v>
      </c>
      <c r="I78" s="158">
        <v>775.58</v>
      </c>
      <c r="J78" s="158">
        <v>478.88</v>
      </c>
    </row>
    <row r="79" spans="1:10" ht="18.75" customHeight="1">
      <c r="A79" s="139"/>
      <c r="B79" s="141">
        <v>35</v>
      </c>
      <c r="C79" s="149">
        <v>85.0005</v>
      </c>
      <c r="D79" s="149">
        <v>85.0026</v>
      </c>
      <c r="E79" s="129">
        <f t="shared" si="14"/>
        <v>0.0020999999999986585</v>
      </c>
      <c r="F79" s="163">
        <f t="shared" si="15"/>
        <v>6.4806813973542114</v>
      </c>
      <c r="G79" s="130">
        <f t="shared" si="16"/>
        <v>324.03999999999996</v>
      </c>
      <c r="H79" s="128">
        <v>74</v>
      </c>
      <c r="I79" s="158">
        <v>663.39</v>
      </c>
      <c r="J79" s="158">
        <v>339.35</v>
      </c>
    </row>
    <row r="80" spans="1:10" ht="18.75" customHeight="1">
      <c r="A80" s="139"/>
      <c r="B80" s="141">
        <v>36</v>
      </c>
      <c r="C80" s="149">
        <v>84.5675</v>
      </c>
      <c r="D80" s="149">
        <v>84.5702</v>
      </c>
      <c r="E80" s="129">
        <f t="shared" si="14"/>
        <v>0.0027000000000043656</v>
      </c>
      <c r="F80" s="163">
        <f t="shared" si="15"/>
        <v>8.39473929672097</v>
      </c>
      <c r="G80" s="130">
        <f t="shared" si="16"/>
        <v>321.63</v>
      </c>
      <c r="H80" s="128">
        <v>75</v>
      </c>
      <c r="I80" s="158">
        <v>825.63</v>
      </c>
      <c r="J80" s="158">
        <v>504</v>
      </c>
    </row>
    <row r="81" spans="1:10" ht="18.75" customHeight="1">
      <c r="A81" s="139">
        <v>21193</v>
      </c>
      <c r="B81" s="141">
        <v>28</v>
      </c>
      <c r="C81" s="149">
        <v>87.2593</v>
      </c>
      <c r="D81" s="149">
        <v>87.2686</v>
      </c>
      <c r="E81" s="186">
        <f t="shared" si="14"/>
        <v>0.0093000000000103</v>
      </c>
      <c r="F81" s="187">
        <f t="shared" si="15"/>
        <v>26.312066770435138</v>
      </c>
      <c r="G81" s="188">
        <f t="shared" si="16"/>
        <v>353.45</v>
      </c>
      <c r="H81" s="189">
        <v>76</v>
      </c>
      <c r="I81" s="158">
        <v>678.79</v>
      </c>
      <c r="J81" s="158">
        <v>325.34</v>
      </c>
    </row>
    <row r="82" spans="1:10" ht="18.75" customHeight="1">
      <c r="A82" s="139"/>
      <c r="B82" s="141">
        <v>29</v>
      </c>
      <c r="C82" s="149">
        <v>85.293</v>
      </c>
      <c r="D82" s="149">
        <v>85.2948</v>
      </c>
      <c r="E82" s="186">
        <f t="shared" si="14"/>
        <v>0.0017999999999886995</v>
      </c>
      <c r="F82" s="187">
        <f t="shared" si="15"/>
        <v>6.1108093427101435</v>
      </c>
      <c r="G82" s="188">
        <f t="shared" si="16"/>
        <v>294.55999999999995</v>
      </c>
      <c r="H82" s="189">
        <v>77</v>
      </c>
      <c r="I82" s="158">
        <v>832.04</v>
      </c>
      <c r="J82" s="158">
        <v>537.48</v>
      </c>
    </row>
    <row r="83" spans="1:10" ht="18.75" customHeight="1">
      <c r="A83" s="139"/>
      <c r="B83" s="141">
        <v>30</v>
      </c>
      <c r="C83" s="149">
        <v>85.0054</v>
      </c>
      <c r="D83" s="149">
        <v>85.0101</v>
      </c>
      <c r="E83" s="186">
        <f t="shared" si="14"/>
        <v>0.004699999999999704</v>
      </c>
      <c r="F83" s="187">
        <f t="shared" si="15"/>
        <v>12.830662553574037</v>
      </c>
      <c r="G83" s="188">
        <f t="shared" si="16"/>
        <v>366.30999999999995</v>
      </c>
      <c r="H83" s="189">
        <v>78</v>
      </c>
      <c r="I83" s="158">
        <v>724.53</v>
      </c>
      <c r="J83" s="158">
        <v>358.22</v>
      </c>
    </row>
    <row r="84" spans="1:10" ht="18.75" customHeight="1">
      <c r="A84" s="139">
        <v>21201</v>
      </c>
      <c r="B84" s="141">
        <v>31</v>
      </c>
      <c r="C84" s="149">
        <v>84.934</v>
      </c>
      <c r="D84" s="149">
        <v>84.9352</v>
      </c>
      <c r="E84" s="186">
        <f t="shared" si="14"/>
        <v>0.0011999999999972033</v>
      </c>
      <c r="F84" s="187">
        <f t="shared" si="15"/>
        <v>4.534804625490149</v>
      </c>
      <c r="G84" s="188">
        <f t="shared" si="16"/>
        <v>264.62</v>
      </c>
      <c r="H84" s="189">
        <v>79</v>
      </c>
      <c r="I84" s="158">
        <v>820.94</v>
      </c>
      <c r="J84" s="158">
        <v>556.32</v>
      </c>
    </row>
    <row r="85" spans="1:10" ht="18.75" customHeight="1">
      <c r="A85" s="139"/>
      <c r="B85" s="141">
        <v>32</v>
      </c>
      <c r="C85" s="149">
        <v>85.0751</v>
      </c>
      <c r="D85" s="149">
        <v>85.0821</v>
      </c>
      <c r="E85" s="186">
        <f t="shared" si="14"/>
        <v>0.006999999999990791</v>
      </c>
      <c r="F85" s="187">
        <f t="shared" si="15"/>
        <v>25.137357704567066</v>
      </c>
      <c r="G85" s="188">
        <f t="shared" si="16"/>
        <v>278.47</v>
      </c>
      <c r="H85" s="189">
        <v>80</v>
      </c>
      <c r="I85" s="158">
        <v>829.07</v>
      </c>
      <c r="J85" s="158">
        <v>550.6</v>
      </c>
    </row>
    <row r="86" spans="1:10" ht="18.75" customHeight="1">
      <c r="A86" s="139"/>
      <c r="B86" s="141">
        <v>33</v>
      </c>
      <c r="C86" s="149">
        <v>86.0207</v>
      </c>
      <c r="D86" s="149">
        <v>86.024</v>
      </c>
      <c r="E86" s="186">
        <f t="shared" si="14"/>
        <v>0.003299999999995862</v>
      </c>
      <c r="F86" s="187">
        <f t="shared" si="15"/>
        <v>9.746012994671771</v>
      </c>
      <c r="G86" s="188">
        <f t="shared" si="16"/>
        <v>338.6</v>
      </c>
      <c r="H86" s="189">
        <v>81</v>
      </c>
      <c r="I86" s="158">
        <v>711.11</v>
      </c>
      <c r="J86" s="158">
        <v>372.51</v>
      </c>
    </row>
    <row r="87" spans="1:10" ht="18.75" customHeight="1">
      <c r="A87" s="139">
        <v>21213</v>
      </c>
      <c r="B87" s="141">
        <v>34</v>
      </c>
      <c r="C87" s="149">
        <v>83.7878</v>
      </c>
      <c r="D87" s="149">
        <v>83.7904</v>
      </c>
      <c r="E87" s="186">
        <f t="shared" si="14"/>
        <v>0.002600000000001046</v>
      </c>
      <c r="F87" s="187">
        <f t="shared" si="15"/>
        <v>8.236971329006957</v>
      </c>
      <c r="G87" s="188">
        <f t="shared" si="16"/>
        <v>315.65</v>
      </c>
      <c r="H87" s="189">
        <v>82</v>
      </c>
      <c r="I87" s="158">
        <v>732.3</v>
      </c>
      <c r="J87" s="158">
        <v>416.65</v>
      </c>
    </row>
    <row r="88" spans="1:10" ht="18.75" customHeight="1">
      <c r="A88" s="139"/>
      <c r="B88" s="141">
        <v>35</v>
      </c>
      <c r="C88" s="149">
        <v>85.0623</v>
      </c>
      <c r="D88" s="149">
        <v>85.0677</v>
      </c>
      <c r="E88" s="186">
        <f t="shared" si="14"/>
        <v>0.005400000000008731</v>
      </c>
      <c r="F88" s="187">
        <f t="shared" si="15"/>
        <v>15.982005445746216</v>
      </c>
      <c r="G88" s="188">
        <f t="shared" si="16"/>
        <v>337.88</v>
      </c>
      <c r="H88" s="189">
        <v>83</v>
      </c>
      <c r="I88" s="158">
        <v>704.14</v>
      </c>
      <c r="J88" s="158">
        <v>366.26</v>
      </c>
    </row>
    <row r="89" spans="1:10" ht="18.75" customHeight="1">
      <c r="A89" s="139"/>
      <c r="B89" s="141">
        <v>36</v>
      </c>
      <c r="C89" s="149">
        <v>84.627</v>
      </c>
      <c r="D89" s="149">
        <v>84.6291</v>
      </c>
      <c r="E89" s="186">
        <f t="shared" si="14"/>
        <v>0.0020999999999986585</v>
      </c>
      <c r="F89" s="187">
        <f t="shared" si="15"/>
        <v>6.61500661500239</v>
      </c>
      <c r="G89" s="188">
        <f t="shared" si="16"/>
        <v>317.46</v>
      </c>
      <c r="H89" s="189">
        <v>84</v>
      </c>
      <c r="I89" s="158">
        <v>655.03</v>
      </c>
      <c r="J89" s="158">
        <v>337.57</v>
      </c>
    </row>
    <row r="90" spans="1:10" ht="18.75" customHeight="1">
      <c r="A90" s="139">
        <v>21225</v>
      </c>
      <c r="B90" s="141">
        <v>25</v>
      </c>
      <c r="C90" s="149">
        <v>87.0581</v>
      </c>
      <c r="D90" s="149">
        <v>87.0705</v>
      </c>
      <c r="E90" s="186">
        <f t="shared" si="14"/>
        <v>0.012399999999999523</v>
      </c>
      <c r="F90" s="187">
        <f t="shared" si="15"/>
        <v>36.94324445106368</v>
      </c>
      <c r="G90" s="188">
        <f t="shared" si="16"/>
        <v>335.65</v>
      </c>
      <c r="H90" s="189">
        <v>85</v>
      </c>
      <c r="I90" s="158">
        <v>609.4</v>
      </c>
      <c r="J90" s="158">
        <v>273.75</v>
      </c>
    </row>
    <row r="91" spans="1:10" ht="18.75" customHeight="1">
      <c r="A91" s="139"/>
      <c r="B91" s="141">
        <v>26</v>
      </c>
      <c r="C91" s="149">
        <v>85.8204</v>
      </c>
      <c r="D91" s="149">
        <v>85.8305</v>
      </c>
      <c r="E91" s="186">
        <f t="shared" si="14"/>
        <v>0.010099999999994225</v>
      </c>
      <c r="F91" s="187">
        <f t="shared" si="15"/>
        <v>34.50985751868735</v>
      </c>
      <c r="G91" s="188">
        <f t="shared" si="16"/>
        <v>292.66999999999996</v>
      </c>
      <c r="H91" s="189">
        <v>86</v>
      </c>
      <c r="I91" s="158">
        <v>793.42</v>
      </c>
      <c r="J91" s="158">
        <v>500.75</v>
      </c>
    </row>
    <row r="92" spans="1:10" ht="18.75" customHeight="1">
      <c r="A92" s="139"/>
      <c r="B92" s="141">
        <v>27</v>
      </c>
      <c r="C92" s="149">
        <v>86.3344</v>
      </c>
      <c r="D92" s="149">
        <v>86.3483</v>
      </c>
      <c r="E92" s="186">
        <f t="shared" si="14"/>
        <v>0.013899999999992474</v>
      </c>
      <c r="F92" s="187">
        <f t="shared" si="15"/>
        <v>50.63567811734534</v>
      </c>
      <c r="G92" s="188">
        <f t="shared" si="16"/>
        <v>274.51000000000005</v>
      </c>
      <c r="H92" s="189">
        <v>87</v>
      </c>
      <c r="I92" s="158">
        <v>634.32</v>
      </c>
      <c r="J92" s="158">
        <v>359.81</v>
      </c>
    </row>
    <row r="93" spans="1:10" ht="18.75" customHeight="1">
      <c r="A93" s="139">
        <v>21234</v>
      </c>
      <c r="B93" s="141">
        <v>28</v>
      </c>
      <c r="C93" s="149">
        <v>87.208</v>
      </c>
      <c r="D93" s="149">
        <v>87.2194</v>
      </c>
      <c r="E93" s="186">
        <f t="shared" si="14"/>
        <v>0.011399999999994748</v>
      </c>
      <c r="F93" s="187">
        <f t="shared" si="15"/>
        <v>33.4418727448583</v>
      </c>
      <c r="G93" s="188">
        <f t="shared" si="16"/>
        <v>340.89000000000004</v>
      </c>
      <c r="H93" s="189">
        <v>88</v>
      </c>
      <c r="I93" s="158">
        <v>699.1</v>
      </c>
      <c r="J93" s="158">
        <v>358.21</v>
      </c>
    </row>
    <row r="94" spans="1:10" ht="18.75" customHeight="1">
      <c r="A94" s="139"/>
      <c r="B94" s="141">
        <v>29</v>
      </c>
      <c r="C94" s="149">
        <v>85.224</v>
      </c>
      <c r="D94" s="149">
        <v>85.2341</v>
      </c>
      <c r="E94" s="186">
        <f t="shared" si="14"/>
        <v>0.010099999999994225</v>
      </c>
      <c r="F94" s="187">
        <f t="shared" si="15"/>
        <v>30.551438337500297</v>
      </c>
      <c r="G94" s="188">
        <f t="shared" si="16"/>
        <v>330.59000000000003</v>
      </c>
      <c r="H94" s="189">
        <v>89</v>
      </c>
      <c r="I94" s="158">
        <v>698.1</v>
      </c>
      <c r="J94" s="158">
        <v>367.51</v>
      </c>
    </row>
    <row r="95" spans="1:10" ht="18.75" customHeight="1">
      <c r="A95" s="139"/>
      <c r="B95" s="141">
        <v>30</v>
      </c>
      <c r="C95" s="149">
        <v>84.9572</v>
      </c>
      <c r="D95" s="149">
        <v>84.972</v>
      </c>
      <c r="E95" s="186">
        <f t="shared" si="14"/>
        <v>0.014799999999993929</v>
      </c>
      <c r="F95" s="187">
        <f t="shared" si="15"/>
        <v>47.59301540339559</v>
      </c>
      <c r="G95" s="188">
        <f t="shared" si="16"/>
        <v>310.97</v>
      </c>
      <c r="H95" s="189">
        <v>90</v>
      </c>
      <c r="I95" s="158">
        <v>822.19</v>
      </c>
      <c r="J95" s="158">
        <v>511.22</v>
      </c>
    </row>
    <row r="96" spans="1:10" ht="18.75" customHeight="1">
      <c r="A96" s="139">
        <v>21261</v>
      </c>
      <c r="B96" s="141">
        <v>13</v>
      </c>
      <c r="C96" s="149">
        <v>86.7411</v>
      </c>
      <c r="D96" s="149">
        <v>86.7435</v>
      </c>
      <c r="E96" s="186">
        <f t="shared" si="14"/>
        <v>0.0023999999999944066</v>
      </c>
      <c r="F96" s="187">
        <f t="shared" si="15"/>
        <v>8.337386229397646</v>
      </c>
      <c r="G96" s="188">
        <f t="shared" si="16"/>
        <v>287.86</v>
      </c>
      <c r="H96" s="189">
        <v>91</v>
      </c>
      <c r="I96" s="158">
        <v>708.37</v>
      </c>
      <c r="J96" s="158">
        <v>420.51</v>
      </c>
    </row>
    <row r="97" spans="1:10" ht="18.75" customHeight="1">
      <c r="A97" s="139"/>
      <c r="B97" s="141">
        <v>14</v>
      </c>
      <c r="C97" s="149">
        <v>85.9628</v>
      </c>
      <c r="D97" s="149">
        <v>85.9639</v>
      </c>
      <c r="E97" s="186">
        <f t="shared" si="14"/>
        <v>0.0010999999999938836</v>
      </c>
      <c r="F97" s="187">
        <f t="shared" si="15"/>
        <v>3.68496867774575</v>
      </c>
      <c r="G97" s="188">
        <f t="shared" si="16"/>
        <v>298.50999999999993</v>
      </c>
      <c r="H97" s="189">
        <v>92</v>
      </c>
      <c r="I97" s="158">
        <v>638.17</v>
      </c>
      <c r="J97" s="158">
        <v>339.66</v>
      </c>
    </row>
    <row r="98" spans="1:10" ht="18.75" customHeight="1">
      <c r="A98" s="139"/>
      <c r="B98" s="141">
        <v>15</v>
      </c>
      <c r="C98" s="149">
        <v>87.0114</v>
      </c>
      <c r="D98" s="149">
        <v>87.0119</v>
      </c>
      <c r="E98" s="186">
        <f t="shared" si="14"/>
        <v>0.0005000000000023874</v>
      </c>
      <c r="F98" s="187">
        <f t="shared" si="15"/>
        <v>1.8524693416412408</v>
      </c>
      <c r="G98" s="188">
        <f t="shared" si="16"/>
        <v>269.9100000000001</v>
      </c>
      <c r="H98" s="189">
        <v>93</v>
      </c>
      <c r="I98" s="158">
        <v>778.69</v>
      </c>
      <c r="J98" s="158">
        <v>508.78</v>
      </c>
    </row>
    <row r="99" spans="1:10" ht="18.75" customHeight="1">
      <c r="A99" s="139">
        <v>21274</v>
      </c>
      <c r="B99" s="141">
        <v>16</v>
      </c>
      <c r="C99" s="149">
        <v>86.1749</v>
      </c>
      <c r="D99" s="149">
        <v>86.1763</v>
      </c>
      <c r="E99" s="186">
        <f t="shared" si="14"/>
        <v>0.0014000000000038426</v>
      </c>
      <c r="F99" s="187">
        <f t="shared" si="15"/>
        <v>4.308089977548212</v>
      </c>
      <c r="G99" s="188">
        <f t="shared" si="16"/>
        <v>324.97</v>
      </c>
      <c r="H99" s="189">
        <v>94</v>
      </c>
      <c r="I99" s="158">
        <v>712.37</v>
      </c>
      <c r="J99" s="158">
        <v>387.4</v>
      </c>
    </row>
    <row r="100" spans="1:10" ht="18.75" customHeight="1">
      <c r="A100" s="139"/>
      <c r="B100" s="141">
        <v>17</v>
      </c>
      <c r="C100" s="149">
        <v>87.2465</v>
      </c>
      <c r="D100" s="149">
        <v>87.2515</v>
      </c>
      <c r="E100" s="186">
        <f t="shared" si="14"/>
        <v>0.0049999999999954525</v>
      </c>
      <c r="F100" s="187">
        <f t="shared" si="15"/>
        <v>20.0803212851223</v>
      </c>
      <c r="G100" s="188">
        <f t="shared" si="16"/>
        <v>249</v>
      </c>
      <c r="H100" s="189">
        <v>95</v>
      </c>
      <c r="I100" s="158">
        <v>789.94</v>
      </c>
      <c r="J100" s="158">
        <v>540.94</v>
      </c>
    </row>
    <row r="101" spans="1:10" ht="18.75" customHeight="1">
      <c r="A101" s="190"/>
      <c r="B101" s="191">
        <v>18</v>
      </c>
      <c r="C101" s="192">
        <v>85.1697</v>
      </c>
      <c r="D101" s="192">
        <v>85.1706</v>
      </c>
      <c r="E101" s="193">
        <f t="shared" si="14"/>
        <v>0.0008999999999872443</v>
      </c>
      <c r="F101" s="194">
        <f t="shared" si="15"/>
        <v>2.5844245347669546</v>
      </c>
      <c r="G101" s="195">
        <f t="shared" si="16"/>
        <v>348.24</v>
      </c>
      <c r="H101" s="196">
        <v>96</v>
      </c>
      <c r="I101" s="197">
        <v>662.88</v>
      </c>
      <c r="J101" s="197">
        <v>314.64</v>
      </c>
    </row>
    <row r="102" spans="1:10" ht="18.75" customHeight="1">
      <c r="A102" s="198">
        <v>21283</v>
      </c>
      <c r="B102" s="199">
        <v>7</v>
      </c>
      <c r="C102" s="200">
        <v>86.449</v>
      </c>
      <c r="D102" s="200">
        <v>86.4607</v>
      </c>
      <c r="E102" s="201">
        <f t="shared" si="14"/>
        <v>0.011700000000004707</v>
      </c>
      <c r="F102" s="202">
        <f t="shared" si="15"/>
        <v>38.07850029292686</v>
      </c>
      <c r="G102" s="203">
        <f t="shared" si="16"/>
        <v>307.26</v>
      </c>
      <c r="H102" s="199">
        <v>1</v>
      </c>
      <c r="I102" s="204">
        <v>613.04</v>
      </c>
      <c r="J102" s="204">
        <v>305.78</v>
      </c>
    </row>
    <row r="103" spans="1:10" ht="18.75" customHeight="1">
      <c r="A103" s="139"/>
      <c r="B103" s="141">
        <v>8</v>
      </c>
      <c r="C103" s="149">
        <v>84.8016</v>
      </c>
      <c r="D103" s="149">
        <v>84.8111</v>
      </c>
      <c r="E103" s="186">
        <f t="shared" si="14"/>
        <v>0.009500000000002728</v>
      </c>
      <c r="F103" s="187">
        <f t="shared" si="15"/>
        <v>28.076604799629774</v>
      </c>
      <c r="G103" s="188">
        <f t="shared" si="16"/>
        <v>338.35999999999996</v>
      </c>
      <c r="H103" s="141">
        <v>2</v>
      </c>
      <c r="I103" s="158">
        <v>687.31</v>
      </c>
      <c r="J103" s="158">
        <v>348.95</v>
      </c>
    </row>
    <row r="104" spans="1:10" ht="18.75" customHeight="1">
      <c r="A104" s="139"/>
      <c r="B104" s="141">
        <v>9</v>
      </c>
      <c r="C104" s="149">
        <v>87.654</v>
      </c>
      <c r="D104" s="149">
        <v>87.6672</v>
      </c>
      <c r="E104" s="186">
        <f t="shared" si="14"/>
        <v>0.013199999999997658</v>
      </c>
      <c r="F104" s="187">
        <f t="shared" si="15"/>
        <v>39.31262471333847</v>
      </c>
      <c r="G104" s="188">
        <f t="shared" si="16"/>
        <v>335.77</v>
      </c>
      <c r="H104" s="199">
        <v>3</v>
      </c>
      <c r="I104" s="158">
        <v>716.24</v>
      </c>
      <c r="J104" s="158">
        <v>380.47</v>
      </c>
    </row>
    <row r="105" spans="1:10" ht="18.75" customHeight="1">
      <c r="A105" s="139">
        <v>21304</v>
      </c>
      <c r="B105" s="141">
        <v>10</v>
      </c>
      <c r="C105" s="149">
        <v>85.0914</v>
      </c>
      <c r="D105" s="149">
        <v>85.1009</v>
      </c>
      <c r="E105" s="186">
        <f t="shared" si="14"/>
        <v>0.009500000000002728</v>
      </c>
      <c r="F105" s="187">
        <f t="shared" si="15"/>
        <v>32.93465071937157</v>
      </c>
      <c r="G105" s="188">
        <f t="shared" si="16"/>
        <v>288.45</v>
      </c>
      <c r="H105" s="141">
        <v>4</v>
      </c>
      <c r="I105" s="158">
        <v>727.53</v>
      </c>
      <c r="J105" s="158">
        <v>439.08</v>
      </c>
    </row>
    <row r="106" spans="1:10" ht="18.75" customHeight="1">
      <c r="A106" s="139"/>
      <c r="B106" s="141">
        <v>11</v>
      </c>
      <c r="C106" s="149">
        <v>86.099</v>
      </c>
      <c r="D106" s="149">
        <v>86.1091</v>
      </c>
      <c r="E106" s="186">
        <f t="shared" si="14"/>
        <v>0.010099999999994225</v>
      </c>
      <c r="F106" s="187">
        <f t="shared" si="15"/>
        <v>29.476141835675545</v>
      </c>
      <c r="G106" s="188">
        <f t="shared" si="16"/>
        <v>342.65</v>
      </c>
      <c r="H106" s="199">
        <v>5</v>
      </c>
      <c r="I106" s="158">
        <v>711.39</v>
      </c>
      <c r="J106" s="158">
        <v>368.74</v>
      </c>
    </row>
    <row r="107" spans="1:10" ht="18.75" customHeight="1">
      <c r="A107" s="139"/>
      <c r="B107" s="141">
        <v>12</v>
      </c>
      <c r="C107" s="149">
        <v>84.8435</v>
      </c>
      <c r="D107" s="149">
        <v>84.854</v>
      </c>
      <c r="E107" s="186">
        <f t="shared" si="14"/>
        <v>0.010499999999993292</v>
      </c>
      <c r="F107" s="187">
        <f t="shared" si="15"/>
        <v>38.16793893127332</v>
      </c>
      <c r="G107" s="188">
        <f t="shared" si="16"/>
        <v>275.1</v>
      </c>
      <c r="H107" s="141">
        <v>6</v>
      </c>
      <c r="I107" s="158">
        <v>842.94</v>
      </c>
      <c r="J107" s="158">
        <v>567.84</v>
      </c>
    </row>
    <row r="108" spans="1:10" ht="18.75" customHeight="1">
      <c r="A108" s="139">
        <v>21316</v>
      </c>
      <c r="B108" s="141">
        <v>19</v>
      </c>
      <c r="C108" s="149">
        <v>88.9382</v>
      </c>
      <c r="D108" s="149">
        <v>88.9453</v>
      </c>
      <c r="E108" s="186">
        <f t="shared" si="14"/>
        <v>0.007100000000008322</v>
      </c>
      <c r="F108" s="187">
        <f t="shared" si="15"/>
        <v>22.49113025851597</v>
      </c>
      <c r="G108" s="188">
        <f t="shared" si="16"/>
        <v>315.68</v>
      </c>
      <c r="H108" s="199">
        <v>7</v>
      </c>
      <c r="I108" s="158">
        <v>645.22</v>
      </c>
      <c r="J108" s="158">
        <v>329.54</v>
      </c>
    </row>
    <row r="109" spans="1:10" ht="18.75" customHeight="1">
      <c r="A109" s="139"/>
      <c r="B109" s="141">
        <v>20</v>
      </c>
      <c r="C109" s="149">
        <v>84.6204</v>
      </c>
      <c r="D109" s="149">
        <v>84.6299</v>
      </c>
      <c r="E109" s="186">
        <f t="shared" si="14"/>
        <v>0.009500000000002728</v>
      </c>
      <c r="F109" s="187">
        <f t="shared" si="15"/>
        <v>34.451495920227494</v>
      </c>
      <c r="G109" s="188">
        <f t="shared" si="16"/>
        <v>275.74999999999994</v>
      </c>
      <c r="H109" s="141">
        <v>8</v>
      </c>
      <c r="I109" s="158">
        <v>738.41</v>
      </c>
      <c r="J109" s="158">
        <v>462.66</v>
      </c>
    </row>
    <row r="110" spans="1:10" ht="23.25">
      <c r="A110" s="139"/>
      <c r="B110" s="141">
        <v>21</v>
      </c>
      <c r="C110" s="149">
        <v>86.3366</v>
      </c>
      <c r="D110" s="149">
        <v>86.3428</v>
      </c>
      <c r="E110" s="186">
        <f t="shared" si="14"/>
        <v>0.006199999999992656</v>
      </c>
      <c r="F110" s="187">
        <f t="shared" si="15"/>
        <v>21.144533115042137</v>
      </c>
      <c r="G110" s="188">
        <f t="shared" si="16"/>
        <v>293.22</v>
      </c>
      <c r="H110" s="199">
        <v>9</v>
      </c>
      <c r="I110" s="158">
        <v>679.19</v>
      </c>
      <c r="J110" s="158">
        <v>385.97</v>
      </c>
    </row>
    <row r="111" spans="1:10" ht="23.25">
      <c r="A111" s="139">
        <v>21325</v>
      </c>
      <c r="B111" s="141">
        <v>22</v>
      </c>
      <c r="C111" s="149">
        <v>85.1154</v>
      </c>
      <c r="D111" s="149">
        <v>85.1686</v>
      </c>
      <c r="E111" s="186">
        <f t="shared" si="14"/>
        <v>0.05320000000000391</v>
      </c>
      <c r="F111" s="187">
        <f t="shared" si="15"/>
        <v>224.8995983935908</v>
      </c>
      <c r="G111" s="188">
        <f t="shared" si="16"/>
        <v>236.55000000000007</v>
      </c>
      <c r="H111" s="141">
        <v>10</v>
      </c>
      <c r="I111" s="158">
        <v>881.07</v>
      </c>
      <c r="J111" s="158">
        <v>644.52</v>
      </c>
    </row>
    <row r="112" spans="1:10" ht="23.25">
      <c r="A112" s="139"/>
      <c r="B112" s="141">
        <v>23</v>
      </c>
      <c r="C112" s="149">
        <v>87.6676</v>
      </c>
      <c r="D112" s="149">
        <v>87.7232</v>
      </c>
      <c r="E112" s="186">
        <f t="shared" si="14"/>
        <v>0.05560000000001253</v>
      </c>
      <c r="F112" s="187">
        <f t="shared" si="15"/>
        <v>207.29252106484424</v>
      </c>
      <c r="G112" s="188">
        <f t="shared" si="16"/>
        <v>268.22</v>
      </c>
      <c r="H112" s="199">
        <v>11</v>
      </c>
      <c r="I112" s="158">
        <v>832.76</v>
      </c>
      <c r="J112" s="158">
        <v>564.54</v>
      </c>
    </row>
    <row r="113" spans="1:10" ht="23.25">
      <c r="A113" s="139"/>
      <c r="B113" s="141">
        <v>24</v>
      </c>
      <c r="C113" s="149">
        <v>88.0687</v>
      </c>
      <c r="D113" s="149">
        <v>88.141</v>
      </c>
      <c r="E113" s="186">
        <f t="shared" si="14"/>
        <v>0.07229999999999848</v>
      </c>
      <c r="F113" s="187">
        <f t="shared" si="15"/>
        <v>241.51523249598637</v>
      </c>
      <c r="G113" s="188">
        <f t="shared" si="16"/>
        <v>299.35999999999996</v>
      </c>
      <c r="H113" s="141">
        <v>12</v>
      </c>
      <c r="I113" s="158">
        <v>607.15</v>
      </c>
      <c r="J113" s="158">
        <v>307.79</v>
      </c>
    </row>
    <row r="114" spans="1:10" ht="23.25">
      <c r="A114" s="139">
        <v>21333</v>
      </c>
      <c r="B114" s="141">
        <v>25</v>
      </c>
      <c r="C114" s="149">
        <v>87.0692</v>
      </c>
      <c r="D114" s="149">
        <v>87.1464</v>
      </c>
      <c r="E114" s="186">
        <f t="shared" si="14"/>
        <v>0.07720000000000482</v>
      </c>
      <c r="F114" s="187">
        <f t="shared" si="15"/>
        <v>272.49302883768604</v>
      </c>
      <c r="G114" s="188">
        <f t="shared" si="16"/>
        <v>283.30999999999995</v>
      </c>
      <c r="H114" s="199">
        <v>13</v>
      </c>
      <c r="I114" s="158">
        <v>792.17</v>
      </c>
      <c r="J114" s="158">
        <v>508.86</v>
      </c>
    </row>
    <row r="115" spans="1:10" ht="23.25">
      <c r="A115" s="139"/>
      <c r="B115" s="141">
        <v>26</v>
      </c>
      <c r="C115" s="149">
        <v>85.837</v>
      </c>
      <c r="D115" s="149">
        <v>85.9062</v>
      </c>
      <c r="E115" s="186">
        <f t="shared" si="14"/>
        <v>0.06919999999999504</v>
      </c>
      <c r="F115" s="187">
        <f t="shared" si="15"/>
        <v>221.3196021364219</v>
      </c>
      <c r="G115" s="188">
        <f t="shared" si="16"/>
        <v>312.67</v>
      </c>
      <c r="H115" s="141">
        <v>14</v>
      </c>
      <c r="I115" s="158">
        <v>706.72</v>
      </c>
      <c r="J115" s="158">
        <v>394.05</v>
      </c>
    </row>
    <row r="116" spans="1:10" ht="23.25">
      <c r="A116" s="139"/>
      <c r="B116" s="141">
        <v>27</v>
      </c>
      <c r="C116" s="149">
        <v>86.335</v>
      </c>
      <c r="D116" s="149">
        <v>86.4149</v>
      </c>
      <c r="E116" s="186">
        <f t="shared" si="14"/>
        <v>0.07990000000000919</v>
      </c>
      <c r="F116" s="187">
        <f t="shared" si="15"/>
        <v>276.81541019958837</v>
      </c>
      <c r="G116" s="188">
        <f t="shared" si="16"/>
        <v>288.64</v>
      </c>
      <c r="H116" s="199">
        <v>15</v>
      </c>
      <c r="I116" s="158">
        <v>846.41</v>
      </c>
      <c r="J116" s="158">
        <v>557.77</v>
      </c>
    </row>
    <row r="117" spans="1:10" ht="23.25">
      <c r="A117" s="139">
        <v>21346</v>
      </c>
      <c r="B117" s="141">
        <v>19</v>
      </c>
      <c r="C117" s="149">
        <v>88.943</v>
      </c>
      <c r="D117" s="149">
        <v>88.9535</v>
      </c>
      <c r="E117" s="186">
        <f t="shared" si="14"/>
        <v>0.010500000000007503</v>
      </c>
      <c r="F117" s="187">
        <f t="shared" si="15"/>
        <v>33.30161750715986</v>
      </c>
      <c r="G117" s="188">
        <f t="shared" si="16"/>
        <v>315.29999999999995</v>
      </c>
      <c r="H117" s="141">
        <v>16</v>
      </c>
      <c r="I117" s="158">
        <v>685.06</v>
      </c>
      <c r="J117" s="158">
        <v>369.76</v>
      </c>
    </row>
    <row r="118" spans="1:10" ht="23.25">
      <c r="A118" s="139"/>
      <c r="B118" s="141">
        <v>20</v>
      </c>
      <c r="C118" s="149">
        <v>84.6522</v>
      </c>
      <c r="D118" s="149">
        <v>84.659</v>
      </c>
      <c r="E118" s="186">
        <f t="shared" si="14"/>
        <v>0.006800000000012574</v>
      </c>
      <c r="F118" s="187">
        <f t="shared" si="15"/>
        <v>22.779043280224354</v>
      </c>
      <c r="G118" s="188">
        <f t="shared" si="16"/>
        <v>298.52</v>
      </c>
      <c r="H118" s="199">
        <v>17</v>
      </c>
      <c r="I118" s="158">
        <v>667.62</v>
      </c>
      <c r="J118" s="158">
        <v>369.1</v>
      </c>
    </row>
    <row r="119" spans="1:10" ht="23.25">
      <c r="A119" s="139"/>
      <c r="B119" s="141">
        <v>21</v>
      </c>
      <c r="C119" s="149">
        <v>86.3612</v>
      </c>
      <c r="D119" s="149">
        <v>86.3696</v>
      </c>
      <c r="E119" s="186">
        <f t="shared" si="14"/>
        <v>0.008400000000008845</v>
      </c>
      <c r="F119" s="187">
        <f t="shared" si="15"/>
        <v>29.268292682957643</v>
      </c>
      <c r="G119" s="188">
        <f t="shared" si="16"/>
        <v>287</v>
      </c>
      <c r="H119" s="141">
        <v>18</v>
      </c>
      <c r="I119" s="158">
        <v>821.18</v>
      </c>
      <c r="J119" s="158">
        <v>534.18</v>
      </c>
    </row>
    <row r="120" spans="1:10" ht="23.25">
      <c r="A120" s="139">
        <v>21353</v>
      </c>
      <c r="B120" s="141">
        <v>22</v>
      </c>
      <c r="C120" s="149">
        <v>85.1193</v>
      </c>
      <c r="D120" s="149">
        <v>85.1298</v>
      </c>
      <c r="E120" s="186">
        <f t="shared" si="14"/>
        <v>0.010500000000007503</v>
      </c>
      <c r="F120" s="187">
        <f t="shared" si="15"/>
        <v>30.836098793009022</v>
      </c>
      <c r="G120" s="188">
        <f t="shared" si="16"/>
        <v>340.51000000000005</v>
      </c>
      <c r="H120" s="199">
        <v>19</v>
      </c>
      <c r="I120" s="158">
        <v>677.82</v>
      </c>
      <c r="J120" s="158">
        <v>337.31</v>
      </c>
    </row>
    <row r="121" spans="1:10" ht="23.25">
      <c r="A121" s="139"/>
      <c r="B121" s="141">
        <v>23</v>
      </c>
      <c r="C121" s="149">
        <v>87.6687</v>
      </c>
      <c r="D121" s="149">
        <v>87.6798</v>
      </c>
      <c r="E121" s="186">
        <f t="shared" si="14"/>
        <v>0.011099999999999</v>
      </c>
      <c r="F121" s="187">
        <f t="shared" si="15"/>
        <v>40.93826067713727</v>
      </c>
      <c r="G121" s="188">
        <f t="shared" si="16"/>
        <v>271.14</v>
      </c>
      <c r="H121" s="141">
        <v>20</v>
      </c>
      <c r="I121" s="158">
        <v>805.9</v>
      </c>
      <c r="J121" s="158">
        <v>534.76</v>
      </c>
    </row>
    <row r="122" spans="1:10" ht="23.25">
      <c r="A122" s="139"/>
      <c r="B122" s="141">
        <v>24</v>
      </c>
      <c r="C122" s="149">
        <v>88.0633</v>
      </c>
      <c r="D122" s="149">
        <v>88.075</v>
      </c>
      <c r="E122" s="186">
        <f t="shared" si="14"/>
        <v>0.011700000000004707</v>
      </c>
      <c r="F122" s="187">
        <f t="shared" si="15"/>
        <v>36.53281708613223</v>
      </c>
      <c r="G122" s="188">
        <f t="shared" si="16"/>
        <v>320.25999999999993</v>
      </c>
      <c r="H122" s="199">
        <v>21</v>
      </c>
      <c r="I122" s="158">
        <v>714.55</v>
      </c>
      <c r="J122" s="158">
        <v>394.29</v>
      </c>
    </row>
    <row r="123" spans="1:10" ht="23.25">
      <c r="A123" s="139">
        <v>21365</v>
      </c>
      <c r="B123" s="141">
        <v>25</v>
      </c>
      <c r="C123" s="149">
        <v>87.058</v>
      </c>
      <c r="D123" s="149">
        <v>87.0628</v>
      </c>
      <c r="E123" s="186">
        <f t="shared" si="14"/>
        <v>0.004799999999988813</v>
      </c>
      <c r="F123" s="187">
        <f t="shared" si="15"/>
        <v>16.7358181374039</v>
      </c>
      <c r="G123" s="188">
        <f t="shared" si="16"/>
        <v>286.81000000000006</v>
      </c>
      <c r="H123" s="141">
        <v>22</v>
      </c>
      <c r="I123" s="158">
        <v>816.6</v>
      </c>
      <c r="J123" s="158">
        <v>529.79</v>
      </c>
    </row>
    <row r="124" spans="1:10" ht="23.25">
      <c r="A124" s="139"/>
      <c r="B124" s="141">
        <v>26</v>
      </c>
      <c r="C124" s="149">
        <v>85.771</v>
      </c>
      <c r="D124" s="149">
        <v>85.7742</v>
      </c>
      <c r="E124" s="186">
        <f t="shared" si="14"/>
        <v>0.003199999999992542</v>
      </c>
      <c r="F124" s="187">
        <f t="shared" si="15"/>
        <v>12.375280377417209</v>
      </c>
      <c r="G124" s="188">
        <f t="shared" si="16"/>
        <v>258.58000000000004</v>
      </c>
      <c r="H124" s="199">
        <v>23</v>
      </c>
      <c r="I124" s="158">
        <v>767.58</v>
      </c>
      <c r="J124" s="158">
        <v>509</v>
      </c>
    </row>
    <row r="125" spans="1:10" ht="23.25">
      <c r="A125" s="139"/>
      <c r="B125" s="141">
        <v>27</v>
      </c>
      <c r="C125" s="149">
        <v>86.3078</v>
      </c>
      <c r="D125" s="149">
        <v>86.3148</v>
      </c>
      <c r="E125" s="186">
        <f t="shared" si="14"/>
        <v>0.007000000000005002</v>
      </c>
      <c r="F125" s="187">
        <f t="shared" si="15"/>
        <v>22.75904672108789</v>
      </c>
      <c r="G125" s="188">
        <f t="shared" si="16"/>
        <v>307.57</v>
      </c>
      <c r="H125" s="141">
        <v>24</v>
      </c>
      <c r="I125" s="158">
        <v>817.51</v>
      </c>
      <c r="J125" s="158">
        <v>509.94</v>
      </c>
    </row>
    <row r="126" spans="1:10" ht="23.25">
      <c r="A126" s="139">
        <v>21373</v>
      </c>
      <c r="B126" s="141">
        <v>19</v>
      </c>
      <c r="C126" s="149">
        <v>88.9571</v>
      </c>
      <c r="D126" s="149">
        <v>88.9724</v>
      </c>
      <c r="E126" s="186">
        <f t="shared" si="14"/>
        <v>0.015299999999996317</v>
      </c>
      <c r="F126" s="187">
        <f t="shared" si="15"/>
        <v>57.70536320433097</v>
      </c>
      <c r="G126" s="188">
        <f t="shared" si="16"/>
        <v>265.14000000000004</v>
      </c>
      <c r="H126" s="199">
        <v>25</v>
      </c>
      <c r="I126" s="158">
        <v>674.44</v>
      </c>
      <c r="J126" s="158">
        <v>409.3</v>
      </c>
    </row>
    <row r="127" spans="1:10" ht="23.25">
      <c r="A127" s="139"/>
      <c r="B127" s="141">
        <v>20</v>
      </c>
      <c r="C127" s="149">
        <v>84.6524</v>
      </c>
      <c r="D127" s="149">
        <v>84.6695</v>
      </c>
      <c r="E127" s="186">
        <f t="shared" si="14"/>
        <v>0.017099999999999227</v>
      </c>
      <c r="F127" s="187">
        <f t="shared" si="15"/>
        <v>57.110413466031765</v>
      </c>
      <c r="G127" s="188">
        <f t="shared" si="16"/>
        <v>299.41999999999996</v>
      </c>
      <c r="H127" s="141">
        <v>26</v>
      </c>
      <c r="I127" s="158">
        <v>842.64</v>
      </c>
      <c r="J127" s="158">
        <v>543.22</v>
      </c>
    </row>
    <row r="128" spans="1:10" ht="23.25">
      <c r="A128" s="139"/>
      <c r="B128" s="141">
        <v>21</v>
      </c>
      <c r="C128" s="149">
        <v>86.3608</v>
      </c>
      <c r="D128" s="149">
        <v>86.3841</v>
      </c>
      <c r="E128" s="186">
        <f t="shared" si="14"/>
        <v>0.023300000000006094</v>
      </c>
      <c r="F128" s="187">
        <f t="shared" si="15"/>
        <v>69.92377408320658</v>
      </c>
      <c r="G128" s="188">
        <f t="shared" si="16"/>
        <v>333.21999999999997</v>
      </c>
      <c r="H128" s="199">
        <v>27</v>
      </c>
      <c r="I128" s="158">
        <v>664.42</v>
      </c>
      <c r="J128" s="158">
        <v>331.2</v>
      </c>
    </row>
    <row r="129" spans="1:10" ht="23.25">
      <c r="A129" s="139">
        <v>21380</v>
      </c>
      <c r="B129" s="141">
        <v>22</v>
      </c>
      <c r="C129" s="149">
        <v>85.1283</v>
      </c>
      <c r="D129" s="149">
        <v>85.1419</v>
      </c>
      <c r="E129" s="186">
        <f t="shared" si="14"/>
        <v>0.013600000000010937</v>
      </c>
      <c r="F129" s="187">
        <f t="shared" si="15"/>
        <v>53.94470667570083</v>
      </c>
      <c r="G129" s="188">
        <f t="shared" si="16"/>
        <v>252.11</v>
      </c>
      <c r="H129" s="141">
        <v>28</v>
      </c>
      <c r="I129" s="158">
        <v>840.28</v>
      </c>
      <c r="J129" s="158">
        <v>588.17</v>
      </c>
    </row>
    <row r="130" spans="1:10" ht="23.25">
      <c r="A130" s="139"/>
      <c r="B130" s="141">
        <v>23</v>
      </c>
      <c r="C130" s="149">
        <v>87.6741</v>
      </c>
      <c r="D130" s="149">
        <v>87.6893</v>
      </c>
      <c r="E130" s="186">
        <f t="shared" si="14"/>
        <v>0.015200000000007208</v>
      </c>
      <c r="F130" s="187">
        <f t="shared" si="15"/>
        <v>51.02212077475482</v>
      </c>
      <c r="G130" s="188">
        <f t="shared" si="16"/>
        <v>297.90999999999997</v>
      </c>
      <c r="H130" s="199">
        <v>29</v>
      </c>
      <c r="I130" s="158">
        <v>650.77</v>
      </c>
      <c r="J130" s="158">
        <v>352.86</v>
      </c>
    </row>
    <row r="131" spans="1:10" ht="23.25">
      <c r="A131" s="139"/>
      <c r="B131" s="141">
        <v>24</v>
      </c>
      <c r="C131" s="149">
        <v>88.0613</v>
      </c>
      <c r="D131" s="149">
        <v>88.0855</v>
      </c>
      <c r="E131" s="186">
        <f t="shared" si="14"/>
        <v>0.024199999999993338</v>
      </c>
      <c r="F131" s="187">
        <f t="shared" si="15"/>
        <v>92.0712220361944</v>
      </c>
      <c r="G131" s="188">
        <f t="shared" si="16"/>
        <v>262.84000000000003</v>
      </c>
      <c r="H131" s="141">
        <v>30</v>
      </c>
      <c r="I131" s="158">
        <v>809.13</v>
      </c>
      <c r="J131" s="158">
        <v>546.29</v>
      </c>
    </row>
    <row r="132" spans="1:10" ht="23.25">
      <c r="A132" s="139">
        <v>21395</v>
      </c>
      <c r="B132" s="141">
        <v>25</v>
      </c>
      <c r="C132" s="149">
        <v>87.0539</v>
      </c>
      <c r="D132" s="149">
        <v>87.0734</v>
      </c>
      <c r="E132" s="186">
        <f aca="true" t="shared" si="17" ref="E132:E195">D132-C132</f>
        <v>0.019500000000007844</v>
      </c>
      <c r="F132" s="187">
        <f aca="true" t="shared" si="18" ref="F132:F195">((10^6)*E132/G132)</f>
        <v>68.39465469470676</v>
      </c>
      <c r="G132" s="188">
        <f aca="true" t="shared" si="19" ref="G132:G195">I132-J132</f>
        <v>285.11</v>
      </c>
      <c r="H132" s="199">
        <v>31</v>
      </c>
      <c r="I132" s="158">
        <v>828.25</v>
      </c>
      <c r="J132" s="158">
        <v>543.14</v>
      </c>
    </row>
    <row r="133" spans="1:10" ht="23.25">
      <c r="A133" s="139"/>
      <c r="B133" s="141">
        <v>26</v>
      </c>
      <c r="C133" s="149">
        <v>85.8105</v>
      </c>
      <c r="D133" s="149">
        <v>85.826</v>
      </c>
      <c r="E133" s="186">
        <f t="shared" si="17"/>
        <v>0.015499999999988745</v>
      </c>
      <c r="F133" s="187">
        <f t="shared" si="18"/>
        <v>60.96122079756448</v>
      </c>
      <c r="G133" s="188">
        <f t="shared" si="19"/>
        <v>254.26</v>
      </c>
      <c r="H133" s="141">
        <v>32</v>
      </c>
      <c r="I133" s="158">
        <v>877.06</v>
      </c>
      <c r="J133" s="158">
        <v>622.8</v>
      </c>
    </row>
    <row r="134" spans="1:10" ht="23.25">
      <c r="A134" s="139"/>
      <c r="B134" s="141">
        <v>27</v>
      </c>
      <c r="C134" s="149">
        <v>86.3376</v>
      </c>
      <c r="D134" s="149">
        <v>86.3556</v>
      </c>
      <c r="E134" s="186">
        <f t="shared" si="17"/>
        <v>0.018000000000000682</v>
      </c>
      <c r="F134" s="187">
        <f t="shared" si="18"/>
        <v>56.97103972147709</v>
      </c>
      <c r="G134" s="188">
        <f t="shared" si="19"/>
        <v>315.94999999999993</v>
      </c>
      <c r="H134" s="199">
        <v>33</v>
      </c>
      <c r="I134" s="158">
        <v>695.3</v>
      </c>
      <c r="J134" s="158">
        <v>379.35</v>
      </c>
    </row>
    <row r="135" spans="1:10" ht="23.25">
      <c r="A135" s="139">
        <v>21401</v>
      </c>
      <c r="B135" s="141">
        <v>1</v>
      </c>
      <c r="C135" s="149">
        <v>85.3906</v>
      </c>
      <c r="D135" s="149">
        <v>85.4167</v>
      </c>
      <c r="E135" s="186">
        <f t="shared" si="17"/>
        <v>0.026099999999999568</v>
      </c>
      <c r="F135" s="187">
        <f t="shared" si="18"/>
        <v>77.51017135390244</v>
      </c>
      <c r="G135" s="188">
        <f t="shared" si="19"/>
        <v>336.73</v>
      </c>
      <c r="H135" s="141">
        <v>34</v>
      </c>
      <c r="I135" s="158">
        <v>705.76</v>
      </c>
      <c r="J135" s="158">
        <v>369.03</v>
      </c>
    </row>
    <row r="136" spans="1:10" ht="23.25">
      <c r="A136" s="139"/>
      <c r="B136" s="141">
        <v>2</v>
      </c>
      <c r="C136" s="149">
        <v>87.4467</v>
      </c>
      <c r="D136" s="149">
        <v>87.472</v>
      </c>
      <c r="E136" s="186">
        <f t="shared" si="17"/>
        <v>0.02529999999998722</v>
      </c>
      <c r="F136" s="187">
        <f t="shared" si="18"/>
        <v>79.25816860370047</v>
      </c>
      <c r="G136" s="188">
        <f t="shared" si="19"/>
        <v>319.21</v>
      </c>
      <c r="H136" s="199">
        <v>35</v>
      </c>
      <c r="I136" s="158">
        <v>692.4</v>
      </c>
      <c r="J136" s="158">
        <v>373.19</v>
      </c>
    </row>
    <row r="137" spans="1:10" ht="23.25">
      <c r="A137" s="139"/>
      <c r="B137" s="141">
        <v>3</v>
      </c>
      <c r="C137" s="149">
        <v>85.8276</v>
      </c>
      <c r="D137" s="149">
        <v>85.8448</v>
      </c>
      <c r="E137" s="186">
        <f t="shared" si="17"/>
        <v>0.017200000000002547</v>
      </c>
      <c r="F137" s="187">
        <f t="shared" si="18"/>
        <v>64.25582785416374</v>
      </c>
      <c r="G137" s="188">
        <f t="shared" si="19"/>
        <v>267.67999999999995</v>
      </c>
      <c r="H137" s="141">
        <v>36</v>
      </c>
      <c r="I137" s="158">
        <v>843.26</v>
      </c>
      <c r="J137" s="158">
        <v>575.58</v>
      </c>
    </row>
    <row r="138" spans="1:10" ht="23.25">
      <c r="A138" s="139">
        <v>21415</v>
      </c>
      <c r="B138" s="141">
        <v>4</v>
      </c>
      <c r="C138" s="149">
        <v>85.003</v>
      </c>
      <c r="D138" s="149">
        <v>85.0189</v>
      </c>
      <c r="E138" s="186">
        <f t="shared" si="17"/>
        <v>0.015900000000002024</v>
      </c>
      <c r="F138" s="187">
        <f t="shared" si="18"/>
        <v>65.36216393982579</v>
      </c>
      <c r="G138" s="188">
        <f t="shared" si="19"/>
        <v>243.26</v>
      </c>
      <c r="H138" s="199">
        <v>37</v>
      </c>
      <c r="I138" s="158">
        <v>807.61</v>
      </c>
      <c r="J138" s="158">
        <v>564.35</v>
      </c>
    </row>
    <row r="139" spans="1:10" ht="23.25">
      <c r="A139" s="139"/>
      <c r="B139" s="141">
        <v>5</v>
      </c>
      <c r="C139" s="149">
        <v>85.0515</v>
      </c>
      <c r="D139" s="149">
        <v>85.0676</v>
      </c>
      <c r="E139" s="186">
        <f t="shared" si="17"/>
        <v>0.016099999999994452</v>
      </c>
      <c r="F139" s="187">
        <f t="shared" si="18"/>
        <v>52.203235952123634</v>
      </c>
      <c r="G139" s="188">
        <f t="shared" si="19"/>
        <v>308.41</v>
      </c>
      <c r="H139" s="141">
        <v>38</v>
      </c>
      <c r="I139" s="158">
        <v>723.82</v>
      </c>
      <c r="J139" s="158">
        <v>415.41</v>
      </c>
    </row>
    <row r="140" spans="1:10" ht="23.25">
      <c r="A140" s="139"/>
      <c r="B140" s="141">
        <v>6</v>
      </c>
      <c r="C140" s="149">
        <v>87.3761</v>
      </c>
      <c r="D140" s="149">
        <v>87.3988</v>
      </c>
      <c r="E140" s="186">
        <f t="shared" si="17"/>
        <v>0.022700000000000387</v>
      </c>
      <c r="F140" s="187">
        <f t="shared" si="18"/>
        <v>63.18895445941539</v>
      </c>
      <c r="G140" s="188">
        <f t="shared" si="19"/>
        <v>359.24</v>
      </c>
      <c r="H140" s="199">
        <v>39</v>
      </c>
      <c r="I140" s="158">
        <v>726.74</v>
      </c>
      <c r="J140" s="158">
        <v>367.5</v>
      </c>
    </row>
    <row r="141" spans="1:10" ht="23.25">
      <c r="A141" s="139">
        <v>21421</v>
      </c>
      <c r="B141" s="141">
        <v>7</v>
      </c>
      <c r="C141" s="149">
        <v>86.4242</v>
      </c>
      <c r="D141" s="149">
        <v>86.4489</v>
      </c>
      <c r="E141" s="186">
        <f t="shared" si="17"/>
        <v>0.024699999999995725</v>
      </c>
      <c r="F141" s="187">
        <f t="shared" si="18"/>
        <v>88.49557522122362</v>
      </c>
      <c r="G141" s="188">
        <f t="shared" si="19"/>
        <v>279.11</v>
      </c>
      <c r="H141" s="141">
        <v>40</v>
      </c>
      <c r="I141" s="158">
        <v>829.6</v>
      </c>
      <c r="J141" s="158">
        <v>550.49</v>
      </c>
    </row>
    <row r="142" spans="1:10" ht="23.25">
      <c r="A142" s="139"/>
      <c r="B142" s="141">
        <v>8</v>
      </c>
      <c r="C142" s="149">
        <v>84.7751</v>
      </c>
      <c r="D142" s="149">
        <v>84.7997</v>
      </c>
      <c r="E142" s="186">
        <f t="shared" si="17"/>
        <v>0.024600000000006617</v>
      </c>
      <c r="F142" s="187">
        <f t="shared" si="18"/>
        <v>86.08321377333736</v>
      </c>
      <c r="G142" s="188">
        <f t="shared" si="19"/>
        <v>285.77</v>
      </c>
      <c r="H142" s="199">
        <v>41</v>
      </c>
      <c r="I142" s="158">
        <v>843.46</v>
      </c>
      <c r="J142" s="158">
        <v>557.69</v>
      </c>
    </row>
    <row r="143" spans="1:10" ht="23.25">
      <c r="A143" s="139"/>
      <c r="B143" s="141">
        <v>9</v>
      </c>
      <c r="C143" s="149">
        <v>87.6466</v>
      </c>
      <c r="D143" s="149">
        <v>87.6732</v>
      </c>
      <c r="E143" s="186">
        <f t="shared" si="17"/>
        <v>0.026599999999987745</v>
      </c>
      <c r="F143" s="187">
        <f t="shared" si="18"/>
        <v>78.97627742640582</v>
      </c>
      <c r="G143" s="188">
        <f t="shared" si="19"/>
        <v>336.81</v>
      </c>
      <c r="H143" s="141">
        <v>42</v>
      </c>
      <c r="I143" s="158">
        <v>698.15</v>
      </c>
      <c r="J143" s="158">
        <v>361.34</v>
      </c>
    </row>
    <row r="144" spans="1:10" ht="23.25">
      <c r="A144" s="139">
        <v>21436</v>
      </c>
      <c r="B144" s="141">
        <v>19</v>
      </c>
      <c r="C144" s="149">
        <v>88.9642</v>
      </c>
      <c r="D144" s="149">
        <v>88.9703</v>
      </c>
      <c r="E144" s="186">
        <f t="shared" si="17"/>
        <v>0.006099999999989336</v>
      </c>
      <c r="F144" s="187">
        <f t="shared" si="18"/>
        <v>21.308554860758502</v>
      </c>
      <c r="G144" s="188">
        <f t="shared" si="19"/>
        <v>286.27</v>
      </c>
      <c r="H144" s="199">
        <v>43</v>
      </c>
      <c r="I144" s="158">
        <v>829.43</v>
      </c>
      <c r="J144" s="158">
        <v>543.16</v>
      </c>
    </row>
    <row r="145" spans="1:10" ht="23.25">
      <c r="A145" s="139"/>
      <c r="B145" s="141">
        <v>20</v>
      </c>
      <c r="C145" s="149">
        <v>84.6733</v>
      </c>
      <c r="D145" s="149">
        <v>84.6815</v>
      </c>
      <c r="E145" s="186">
        <f t="shared" si="17"/>
        <v>0.008200000000002206</v>
      </c>
      <c r="F145" s="187">
        <f t="shared" si="18"/>
        <v>24.884680747761003</v>
      </c>
      <c r="G145" s="188">
        <f t="shared" si="19"/>
        <v>329.52</v>
      </c>
      <c r="H145" s="141">
        <v>44</v>
      </c>
      <c r="I145" s="158">
        <v>714.04</v>
      </c>
      <c r="J145" s="158">
        <v>384.52</v>
      </c>
    </row>
    <row r="146" spans="1:10" ht="23.25">
      <c r="A146" s="139"/>
      <c r="B146" s="141">
        <v>21</v>
      </c>
      <c r="C146" s="149">
        <v>86.364</v>
      </c>
      <c r="D146" s="149">
        <v>86.3694</v>
      </c>
      <c r="E146" s="186">
        <f t="shared" si="17"/>
        <v>0.00539999999999452</v>
      </c>
      <c r="F146" s="187">
        <f t="shared" si="18"/>
        <v>17.03255109763601</v>
      </c>
      <c r="G146" s="188">
        <f t="shared" si="19"/>
        <v>317.03999999999996</v>
      </c>
      <c r="H146" s="199">
        <v>45</v>
      </c>
      <c r="I146" s="158">
        <v>719.06</v>
      </c>
      <c r="J146" s="158">
        <v>402.02</v>
      </c>
    </row>
    <row r="147" spans="1:10" ht="23.25">
      <c r="A147" s="139">
        <v>21443</v>
      </c>
      <c r="B147" s="141">
        <v>22</v>
      </c>
      <c r="C147" s="149">
        <v>85.14</v>
      </c>
      <c r="D147" s="149">
        <v>85.1515</v>
      </c>
      <c r="E147" s="186">
        <f t="shared" si="17"/>
        <v>0.011499999999998067</v>
      </c>
      <c r="F147" s="187">
        <f t="shared" si="18"/>
        <v>34.20176064715105</v>
      </c>
      <c r="G147" s="188">
        <f t="shared" si="19"/>
        <v>336.24</v>
      </c>
      <c r="H147" s="141">
        <v>46</v>
      </c>
      <c r="I147" s="158">
        <v>700.13</v>
      </c>
      <c r="J147" s="158">
        <v>363.89</v>
      </c>
    </row>
    <row r="148" spans="1:10" ht="23.25">
      <c r="A148" s="139"/>
      <c r="B148" s="141">
        <v>23</v>
      </c>
      <c r="C148" s="149">
        <v>87.7181</v>
      </c>
      <c r="D148" s="149">
        <v>87.7245</v>
      </c>
      <c r="E148" s="186">
        <f t="shared" si="17"/>
        <v>0.006399999999999295</v>
      </c>
      <c r="F148" s="187">
        <f t="shared" si="18"/>
        <v>22.062879205733914</v>
      </c>
      <c r="G148" s="188">
        <f t="shared" si="19"/>
        <v>290.08000000000004</v>
      </c>
      <c r="H148" s="199">
        <v>47</v>
      </c>
      <c r="I148" s="158">
        <v>835.75</v>
      </c>
      <c r="J148" s="158">
        <v>545.67</v>
      </c>
    </row>
    <row r="149" spans="1:10" ht="23.25">
      <c r="A149" s="139"/>
      <c r="B149" s="141">
        <v>24</v>
      </c>
      <c r="C149" s="149">
        <v>88.0854</v>
      </c>
      <c r="D149" s="149">
        <v>88.093</v>
      </c>
      <c r="E149" s="186">
        <f t="shared" si="17"/>
        <v>0.0075999999999964984</v>
      </c>
      <c r="F149" s="187">
        <f t="shared" si="18"/>
        <v>28.283279371800443</v>
      </c>
      <c r="G149" s="188">
        <f t="shared" si="19"/>
        <v>268.71000000000004</v>
      </c>
      <c r="H149" s="141">
        <v>48</v>
      </c>
      <c r="I149" s="158">
        <v>843.95</v>
      </c>
      <c r="J149" s="158">
        <v>575.24</v>
      </c>
    </row>
    <row r="150" spans="1:10" ht="23.25">
      <c r="A150" s="139">
        <v>21458</v>
      </c>
      <c r="B150" s="141">
        <v>25</v>
      </c>
      <c r="C150" s="149">
        <v>87.067</v>
      </c>
      <c r="D150" s="149">
        <v>87.079</v>
      </c>
      <c r="E150" s="186">
        <f t="shared" si="17"/>
        <v>0.012000000000000455</v>
      </c>
      <c r="F150" s="187">
        <f t="shared" si="18"/>
        <v>45.317220543808375</v>
      </c>
      <c r="G150" s="188">
        <f t="shared" si="19"/>
        <v>264.79999999999995</v>
      </c>
      <c r="H150" s="199">
        <v>49</v>
      </c>
      <c r="I150" s="158">
        <v>906.63</v>
      </c>
      <c r="J150" s="158">
        <v>641.83</v>
      </c>
    </row>
    <row r="151" spans="1:10" ht="23.25">
      <c r="A151" s="139"/>
      <c r="B151" s="141">
        <v>26</v>
      </c>
      <c r="C151" s="149">
        <v>85.8235</v>
      </c>
      <c r="D151" s="149">
        <v>85.8381</v>
      </c>
      <c r="E151" s="186">
        <f t="shared" si="17"/>
        <v>0.0146000000000015</v>
      </c>
      <c r="F151" s="187">
        <f t="shared" si="18"/>
        <v>37.95757071547811</v>
      </c>
      <c r="G151" s="188">
        <f t="shared" si="19"/>
        <v>384.64</v>
      </c>
      <c r="H151" s="141">
        <v>50</v>
      </c>
      <c r="I151" s="158">
        <v>759.54</v>
      </c>
      <c r="J151" s="158">
        <v>374.9</v>
      </c>
    </row>
    <row r="152" spans="1:10" ht="23.25">
      <c r="A152" s="139"/>
      <c r="B152" s="141">
        <v>27</v>
      </c>
      <c r="C152" s="149">
        <v>86.3439</v>
      </c>
      <c r="D152" s="149">
        <v>86.3562</v>
      </c>
      <c r="E152" s="186">
        <f t="shared" si="17"/>
        <v>0.012299999999996203</v>
      </c>
      <c r="F152" s="187">
        <f t="shared" si="18"/>
        <v>35.1830663615452</v>
      </c>
      <c r="G152" s="188">
        <f t="shared" si="19"/>
        <v>349.59999999999997</v>
      </c>
      <c r="H152" s="199">
        <v>51</v>
      </c>
      <c r="I152" s="158">
        <v>661.89</v>
      </c>
      <c r="J152" s="158">
        <v>312.29</v>
      </c>
    </row>
    <row r="153" spans="1:10" ht="23.25">
      <c r="A153" s="139">
        <v>21467</v>
      </c>
      <c r="B153" s="141">
        <v>1</v>
      </c>
      <c r="C153" s="149">
        <v>85.3538</v>
      </c>
      <c r="D153" s="149">
        <v>85.3574</v>
      </c>
      <c r="E153" s="186">
        <f t="shared" si="17"/>
        <v>0.00359999999999161</v>
      </c>
      <c r="F153" s="187">
        <f t="shared" si="18"/>
        <v>12.02324494018973</v>
      </c>
      <c r="G153" s="188">
        <f t="shared" si="19"/>
        <v>299.4200000000001</v>
      </c>
      <c r="H153" s="141">
        <v>52</v>
      </c>
      <c r="I153" s="158">
        <v>820.59</v>
      </c>
      <c r="J153" s="158">
        <v>521.17</v>
      </c>
    </row>
    <row r="154" spans="1:10" ht="23.25">
      <c r="A154" s="139"/>
      <c r="B154" s="141">
        <v>2</v>
      </c>
      <c r="C154" s="149">
        <v>87.4151</v>
      </c>
      <c r="D154" s="149">
        <v>87.424</v>
      </c>
      <c r="E154" s="186">
        <f t="shared" si="17"/>
        <v>0.008900000000011232</v>
      </c>
      <c r="F154" s="187">
        <f t="shared" si="18"/>
        <v>27.728448141605856</v>
      </c>
      <c r="G154" s="188">
        <f t="shared" si="19"/>
        <v>320.97</v>
      </c>
      <c r="H154" s="199">
        <v>53</v>
      </c>
      <c r="I154" s="158">
        <v>800.12</v>
      </c>
      <c r="J154" s="158">
        <v>479.15</v>
      </c>
    </row>
    <row r="155" spans="1:10" ht="23.25">
      <c r="A155" s="139"/>
      <c r="B155" s="141">
        <v>3</v>
      </c>
      <c r="C155" s="149">
        <v>85.8033</v>
      </c>
      <c r="D155" s="149">
        <v>85.8113</v>
      </c>
      <c r="E155" s="186">
        <f t="shared" si="17"/>
        <v>0.008000000000009777</v>
      </c>
      <c r="F155" s="187">
        <f t="shared" si="18"/>
        <v>21.63624070320427</v>
      </c>
      <c r="G155" s="188">
        <f t="shared" si="19"/>
        <v>369.74999999999994</v>
      </c>
      <c r="H155" s="141">
        <v>54</v>
      </c>
      <c r="I155" s="158">
        <v>739.05</v>
      </c>
      <c r="J155" s="158">
        <v>369.3</v>
      </c>
    </row>
    <row r="156" spans="1:10" ht="23.25">
      <c r="A156" s="139">
        <v>21474</v>
      </c>
      <c r="B156" s="141">
        <v>4</v>
      </c>
      <c r="C156" s="149">
        <v>84.9742</v>
      </c>
      <c r="D156" s="149">
        <v>84.9804</v>
      </c>
      <c r="E156" s="186">
        <f t="shared" si="17"/>
        <v>0.006200000000006867</v>
      </c>
      <c r="F156" s="187">
        <f t="shared" si="18"/>
        <v>17.378629891262662</v>
      </c>
      <c r="G156" s="188">
        <f t="shared" si="19"/>
        <v>356.76</v>
      </c>
      <c r="H156" s="199">
        <v>55</v>
      </c>
      <c r="I156" s="158">
        <v>728.24</v>
      </c>
      <c r="J156" s="158">
        <v>371.48</v>
      </c>
    </row>
    <row r="157" spans="1:10" ht="23.25">
      <c r="A157" s="139"/>
      <c r="B157" s="141">
        <v>5</v>
      </c>
      <c r="C157" s="149">
        <v>84.988</v>
      </c>
      <c r="D157" s="149">
        <v>84.9977</v>
      </c>
      <c r="E157" s="186">
        <f t="shared" si="17"/>
        <v>0.009699999999995157</v>
      </c>
      <c r="F157" s="187">
        <f t="shared" si="18"/>
        <v>30.38085692807303</v>
      </c>
      <c r="G157" s="188">
        <f t="shared" si="19"/>
        <v>319.28000000000003</v>
      </c>
      <c r="H157" s="141">
        <v>56</v>
      </c>
      <c r="I157" s="158">
        <v>712.36</v>
      </c>
      <c r="J157" s="158">
        <v>393.08</v>
      </c>
    </row>
    <row r="158" spans="1:10" ht="23.25">
      <c r="A158" s="139"/>
      <c r="B158" s="141">
        <v>6</v>
      </c>
      <c r="C158" s="149">
        <v>87.3385</v>
      </c>
      <c r="D158" s="149">
        <v>87.3421</v>
      </c>
      <c r="E158" s="186">
        <f t="shared" si="17"/>
        <v>0.0036000000000058208</v>
      </c>
      <c r="F158" s="187">
        <f t="shared" si="18"/>
        <v>11.637680222427818</v>
      </c>
      <c r="G158" s="188">
        <f t="shared" si="19"/>
        <v>309.34</v>
      </c>
      <c r="H158" s="199">
        <v>57</v>
      </c>
      <c r="I158" s="158">
        <v>640.54</v>
      </c>
      <c r="J158" s="158">
        <v>331.2</v>
      </c>
    </row>
    <row r="159" spans="1:10" ht="23.25">
      <c r="A159" s="139">
        <v>21487</v>
      </c>
      <c r="B159" s="141">
        <v>7</v>
      </c>
      <c r="C159" s="149">
        <v>86.388</v>
      </c>
      <c r="D159" s="149">
        <v>86.3911</v>
      </c>
      <c r="E159" s="186">
        <f t="shared" si="17"/>
        <v>0.0030999999999892225</v>
      </c>
      <c r="F159" s="187">
        <f t="shared" si="18"/>
        <v>8.782367272902777</v>
      </c>
      <c r="G159" s="188">
        <f t="shared" si="19"/>
        <v>352.98</v>
      </c>
      <c r="H159" s="141">
        <v>58</v>
      </c>
      <c r="I159" s="158">
        <v>652.47</v>
      </c>
      <c r="J159" s="158">
        <v>299.49</v>
      </c>
    </row>
    <row r="160" spans="1:10" ht="23.25">
      <c r="A160" s="139"/>
      <c r="B160" s="141">
        <v>8</v>
      </c>
      <c r="C160" s="149">
        <v>84.713</v>
      </c>
      <c r="D160" s="149">
        <v>84.7219</v>
      </c>
      <c r="E160" s="186">
        <f t="shared" si="17"/>
        <v>0.008900000000011232</v>
      </c>
      <c r="F160" s="187">
        <f t="shared" si="18"/>
        <v>26.250589900929782</v>
      </c>
      <c r="G160" s="188">
        <f t="shared" si="19"/>
        <v>339.03999999999996</v>
      </c>
      <c r="H160" s="199">
        <v>59</v>
      </c>
      <c r="I160" s="158">
        <v>706.26</v>
      </c>
      <c r="J160" s="158">
        <v>367.22</v>
      </c>
    </row>
    <row r="161" spans="1:10" ht="23.25">
      <c r="A161" s="139"/>
      <c r="B161" s="141">
        <v>9</v>
      </c>
      <c r="C161" s="149">
        <v>87.5581</v>
      </c>
      <c r="D161" s="149">
        <v>87.5671</v>
      </c>
      <c r="E161" s="186">
        <f t="shared" si="17"/>
        <v>0.009000000000000341</v>
      </c>
      <c r="F161" s="187">
        <f t="shared" si="18"/>
        <v>26.62091812588838</v>
      </c>
      <c r="G161" s="188">
        <f t="shared" si="19"/>
        <v>338.0799999999999</v>
      </c>
      <c r="H161" s="141">
        <v>60</v>
      </c>
      <c r="I161" s="158">
        <v>704.05</v>
      </c>
      <c r="J161" s="158">
        <v>365.97</v>
      </c>
    </row>
    <row r="162" spans="1:10" ht="23.25">
      <c r="A162" s="139">
        <v>21499</v>
      </c>
      <c r="B162" s="141">
        <v>19</v>
      </c>
      <c r="C162" s="149">
        <v>88.9623</v>
      </c>
      <c r="D162" s="149">
        <v>88.973</v>
      </c>
      <c r="E162" s="186">
        <f t="shared" si="17"/>
        <v>0.010699999999999932</v>
      </c>
      <c r="F162" s="187">
        <f t="shared" si="18"/>
        <v>31.251825457094256</v>
      </c>
      <c r="G162" s="188">
        <f t="shared" si="19"/>
        <v>342.38</v>
      </c>
      <c r="H162" s="199">
        <v>61</v>
      </c>
      <c r="I162" s="158">
        <v>779.86</v>
      </c>
      <c r="J162" s="158">
        <v>437.48</v>
      </c>
    </row>
    <row r="163" spans="1:10" ht="23.25">
      <c r="A163" s="139"/>
      <c r="B163" s="141">
        <v>20</v>
      </c>
      <c r="C163" s="149">
        <v>84.6466</v>
      </c>
      <c r="D163" s="149">
        <v>84.6522</v>
      </c>
      <c r="E163" s="186">
        <f t="shared" si="17"/>
        <v>0.005599999999986949</v>
      </c>
      <c r="F163" s="187">
        <f t="shared" si="18"/>
        <v>17.996593501902336</v>
      </c>
      <c r="G163" s="188">
        <f t="shared" si="19"/>
        <v>311.16999999999996</v>
      </c>
      <c r="H163" s="141">
        <v>62</v>
      </c>
      <c r="I163" s="158">
        <v>801.93</v>
      </c>
      <c r="J163" s="158">
        <v>490.76</v>
      </c>
    </row>
    <row r="164" spans="1:10" ht="23.25">
      <c r="A164" s="139"/>
      <c r="B164" s="141">
        <v>21</v>
      </c>
      <c r="C164" s="149">
        <v>86.3588</v>
      </c>
      <c r="D164" s="149">
        <v>86.3666</v>
      </c>
      <c r="E164" s="186">
        <f t="shared" si="17"/>
        <v>0.007800000000003138</v>
      </c>
      <c r="F164" s="187">
        <f t="shared" si="18"/>
        <v>22.911526260143166</v>
      </c>
      <c r="G164" s="188">
        <f t="shared" si="19"/>
        <v>340.43999999999994</v>
      </c>
      <c r="H164" s="199">
        <v>63</v>
      </c>
      <c r="I164" s="158">
        <v>694.17</v>
      </c>
      <c r="J164" s="158">
        <v>353.73</v>
      </c>
    </row>
    <row r="165" spans="1:10" ht="23.25">
      <c r="A165" s="139">
        <v>21516</v>
      </c>
      <c r="B165" s="141">
        <v>22</v>
      </c>
      <c r="C165" s="149">
        <v>85.1326</v>
      </c>
      <c r="D165" s="149">
        <v>85.1362</v>
      </c>
      <c r="E165" s="186">
        <f t="shared" si="17"/>
        <v>0.0036000000000058208</v>
      </c>
      <c r="F165" s="187">
        <f t="shared" si="18"/>
        <v>13.387876534049168</v>
      </c>
      <c r="G165" s="188">
        <f t="shared" si="19"/>
        <v>268.9</v>
      </c>
      <c r="H165" s="141">
        <v>64</v>
      </c>
      <c r="I165" s="158">
        <v>817.03</v>
      </c>
      <c r="J165" s="158">
        <v>548.13</v>
      </c>
    </row>
    <row r="166" spans="1:10" ht="23.25">
      <c r="A166" s="139"/>
      <c r="B166" s="141">
        <v>23</v>
      </c>
      <c r="C166" s="149">
        <v>87.6894</v>
      </c>
      <c r="D166" s="149">
        <v>87.6954</v>
      </c>
      <c r="E166" s="186">
        <f t="shared" si="17"/>
        <v>0.006000000000000227</v>
      </c>
      <c r="F166" s="187">
        <f t="shared" si="18"/>
        <v>20.552168253751553</v>
      </c>
      <c r="G166" s="188">
        <f t="shared" si="19"/>
        <v>291.93999999999994</v>
      </c>
      <c r="H166" s="199">
        <v>65</v>
      </c>
      <c r="I166" s="158">
        <v>814.76</v>
      </c>
      <c r="J166" s="158">
        <v>522.82</v>
      </c>
    </row>
    <row r="167" spans="1:10" ht="23.25">
      <c r="A167" s="139"/>
      <c r="B167" s="141">
        <v>24</v>
      </c>
      <c r="C167" s="149">
        <v>88.0526</v>
      </c>
      <c r="D167" s="149">
        <v>88.0652</v>
      </c>
      <c r="E167" s="186">
        <f t="shared" si="17"/>
        <v>0.012600000000006162</v>
      </c>
      <c r="F167" s="187">
        <f t="shared" si="18"/>
        <v>44.40372145477221</v>
      </c>
      <c r="G167" s="188">
        <f t="shared" si="19"/>
        <v>283.76</v>
      </c>
      <c r="H167" s="141">
        <v>66</v>
      </c>
      <c r="I167" s="158">
        <v>814.36</v>
      </c>
      <c r="J167" s="158">
        <v>530.6</v>
      </c>
    </row>
    <row r="168" spans="1:10" ht="23.25">
      <c r="A168" s="139">
        <v>21528</v>
      </c>
      <c r="B168" s="141">
        <v>25</v>
      </c>
      <c r="C168" s="149">
        <v>87.0818</v>
      </c>
      <c r="D168" s="149">
        <v>87.0868</v>
      </c>
      <c r="E168" s="186">
        <f t="shared" si="17"/>
        <v>0.0049999999999954525</v>
      </c>
      <c r="F168" s="187">
        <f t="shared" si="18"/>
        <v>15.719315895357935</v>
      </c>
      <c r="G168" s="188">
        <f t="shared" si="19"/>
        <v>318.08000000000004</v>
      </c>
      <c r="H168" s="199">
        <v>67</v>
      </c>
      <c r="I168" s="158">
        <v>653.34</v>
      </c>
      <c r="J168" s="158">
        <v>335.26</v>
      </c>
    </row>
    <row r="169" spans="1:10" ht="23.25">
      <c r="A169" s="139"/>
      <c r="B169" s="141">
        <v>26</v>
      </c>
      <c r="C169" s="149">
        <v>85.838</v>
      </c>
      <c r="D169" s="149">
        <v>85.8432</v>
      </c>
      <c r="E169" s="186">
        <f t="shared" si="17"/>
        <v>0.005200000000002092</v>
      </c>
      <c r="F169" s="187">
        <f t="shared" si="18"/>
        <v>18.078153247121715</v>
      </c>
      <c r="G169" s="188">
        <f t="shared" si="19"/>
        <v>287.6400000000001</v>
      </c>
      <c r="H169" s="141">
        <v>68</v>
      </c>
      <c r="I169" s="158">
        <v>833.07</v>
      </c>
      <c r="J169" s="158">
        <v>545.43</v>
      </c>
    </row>
    <row r="170" spans="1:10" ht="23.25">
      <c r="A170" s="139"/>
      <c r="B170" s="141">
        <v>27</v>
      </c>
      <c r="C170" s="149">
        <v>86.3384</v>
      </c>
      <c r="D170" s="149">
        <v>86.346</v>
      </c>
      <c r="E170" s="186">
        <f t="shared" si="17"/>
        <v>0.007600000000010709</v>
      </c>
      <c r="F170" s="187">
        <f t="shared" si="18"/>
        <v>25.980241342804863</v>
      </c>
      <c r="G170" s="188">
        <f t="shared" si="19"/>
        <v>292.5300000000001</v>
      </c>
      <c r="H170" s="199">
        <v>69</v>
      </c>
      <c r="I170" s="158">
        <v>807.21</v>
      </c>
      <c r="J170" s="158">
        <v>514.68</v>
      </c>
    </row>
    <row r="171" spans="1:10" ht="23.25">
      <c r="A171" s="139">
        <v>21542</v>
      </c>
      <c r="B171" s="141">
        <v>28</v>
      </c>
      <c r="C171" s="149">
        <v>87.2358</v>
      </c>
      <c r="D171" s="149">
        <v>87.2402</v>
      </c>
      <c r="E171" s="186">
        <f t="shared" si="17"/>
        <v>0.004400000000003956</v>
      </c>
      <c r="F171" s="187">
        <f t="shared" si="18"/>
        <v>15.318200807700725</v>
      </c>
      <c r="G171" s="188">
        <f t="shared" si="19"/>
        <v>287.24</v>
      </c>
      <c r="H171" s="141">
        <v>70</v>
      </c>
      <c r="I171" s="158">
        <v>839.65</v>
      </c>
      <c r="J171" s="158">
        <v>552.41</v>
      </c>
    </row>
    <row r="172" spans="1:10" ht="23.25">
      <c r="A172" s="139"/>
      <c r="B172" s="141">
        <v>29</v>
      </c>
      <c r="C172" s="149">
        <v>85.2611</v>
      </c>
      <c r="D172" s="149">
        <v>85.2663</v>
      </c>
      <c r="E172" s="186">
        <f t="shared" si="17"/>
        <v>0.005200000000002092</v>
      </c>
      <c r="F172" s="187">
        <f t="shared" si="18"/>
        <v>18.060572381224265</v>
      </c>
      <c r="G172" s="188">
        <f t="shared" si="19"/>
        <v>287.9200000000001</v>
      </c>
      <c r="H172" s="199">
        <v>71</v>
      </c>
      <c r="I172" s="158">
        <v>817.22</v>
      </c>
      <c r="J172" s="158">
        <v>529.3</v>
      </c>
    </row>
    <row r="173" spans="1:10" ht="23.25">
      <c r="A173" s="139"/>
      <c r="B173" s="141">
        <v>30</v>
      </c>
      <c r="C173" s="149">
        <v>85.0012</v>
      </c>
      <c r="D173" s="149">
        <v>85.0041</v>
      </c>
      <c r="E173" s="186">
        <f t="shared" si="17"/>
        <v>0.002899999999996794</v>
      </c>
      <c r="F173" s="187">
        <f t="shared" si="18"/>
        <v>10.034602076113474</v>
      </c>
      <c r="G173" s="188">
        <f t="shared" si="19"/>
        <v>289</v>
      </c>
      <c r="H173" s="141">
        <v>72</v>
      </c>
      <c r="I173" s="158">
        <v>842.39</v>
      </c>
      <c r="J173" s="158">
        <v>553.39</v>
      </c>
    </row>
    <row r="174" spans="1:10" ht="23.25">
      <c r="A174" s="139">
        <v>21570</v>
      </c>
      <c r="B174" s="141">
        <v>25</v>
      </c>
      <c r="C174" s="149">
        <v>85.241</v>
      </c>
      <c r="D174" s="149">
        <v>85.2442</v>
      </c>
      <c r="E174" s="186">
        <f t="shared" si="17"/>
        <v>0.003200000000006753</v>
      </c>
      <c r="F174" s="187">
        <f t="shared" si="18"/>
        <v>10.663112295923868</v>
      </c>
      <c r="G174" s="188">
        <f t="shared" si="19"/>
        <v>300.1</v>
      </c>
      <c r="H174" s="199">
        <v>73</v>
      </c>
      <c r="I174" s="158">
        <v>800.99</v>
      </c>
      <c r="J174" s="158">
        <v>500.89</v>
      </c>
    </row>
    <row r="175" spans="1:10" ht="23.25">
      <c r="A175" s="139"/>
      <c r="B175" s="141">
        <v>26</v>
      </c>
      <c r="C175" s="149">
        <v>85.2598</v>
      </c>
      <c r="D175" s="149">
        <v>85.2638</v>
      </c>
      <c r="E175" s="186">
        <f t="shared" si="17"/>
        <v>0.0040000000000048885</v>
      </c>
      <c r="F175" s="187">
        <f t="shared" si="18"/>
        <v>13.416515730881091</v>
      </c>
      <c r="G175" s="188">
        <f t="shared" si="19"/>
        <v>298.14</v>
      </c>
      <c r="H175" s="141">
        <v>74</v>
      </c>
      <c r="I175" s="158">
        <v>826.78</v>
      </c>
      <c r="J175" s="158">
        <v>528.64</v>
      </c>
    </row>
    <row r="176" spans="1:10" ht="23.25">
      <c r="A176" s="139"/>
      <c r="B176" s="141">
        <v>27</v>
      </c>
      <c r="C176" s="149">
        <v>85.0046</v>
      </c>
      <c r="D176" s="149">
        <v>85.0058</v>
      </c>
      <c r="E176" s="186">
        <f t="shared" si="17"/>
        <v>0.0011999999999972033</v>
      </c>
      <c r="F176" s="187">
        <f t="shared" si="18"/>
        <v>4.1143797572420056</v>
      </c>
      <c r="G176" s="188">
        <f t="shared" si="19"/>
        <v>291.65999999999997</v>
      </c>
      <c r="H176" s="199">
        <v>75</v>
      </c>
      <c r="I176" s="158">
        <v>850.1</v>
      </c>
      <c r="J176" s="158">
        <v>558.44</v>
      </c>
    </row>
    <row r="177" spans="1:10" ht="23.25">
      <c r="A177" s="139">
        <v>21576</v>
      </c>
      <c r="B177" s="141">
        <v>28</v>
      </c>
      <c r="C177" s="149">
        <v>87.09</v>
      </c>
      <c r="D177" s="149">
        <v>87.0948</v>
      </c>
      <c r="E177" s="186">
        <f t="shared" si="17"/>
        <v>0.004800000000003024</v>
      </c>
      <c r="F177" s="187">
        <f t="shared" si="18"/>
        <v>15.43457989003834</v>
      </c>
      <c r="G177" s="188">
        <f t="shared" si="19"/>
        <v>310.99000000000007</v>
      </c>
      <c r="H177" s="141">
        <v>76</v>
      </c>
      <c r="I177" s="158">
        <v>751.2</v>
      </c>
      <c r="J177" s="158">
        <v>440.21</v>
      </c>
    </row>
    <row r="178" spans="1:10" ht="23.25">
      <c r="A178" s="139"/>
      <c r="B178" s="141">
        <v>29</v>
      </c>
      <c r="C178" s="149">
        <v>85.841</v>
      </c>
      <c r="D178" s="149">
        <v>85.847</v>
      </c>
      <c r="E178" s="186">
        <f t="shared" si="17"/>
        <v>0.006000000000000227</v>
      </c>
      <c r="F178" s="187">
        <f t="shared" si="18"/>
        <v>19.99933335555557</v>
      </c>
      <c r="G178" s="188">
        <f t="shared" si="19"/>
        <v>300.01000000000005</v>
      </c>
      <c r="H178" s="199">
        <v>77</v>
      </c>
      <c r="I178" s="158">
        <v>788.08</v>
      </c>
      <c r="J178" s="158">
        <v>488.07</v>
      </c>
    </row>
    <row r="179" spans="1:10" ht="23.25">
      <c r="A179" s="139"/>
      <c r="B179" s="141">
        <v>30</v>
      </c>
      <c r="C179" s="149">
        <v>86.339</v>
      </c>
      <c r="D179" s="149">
        <v>86.3479</v>
      </c>
      <c r="E179" s="186">
        <f t="shared" si="17"/>
        <v>0.008899999999997021</v>
      </c>
      <c r="F179" s="187">
        <f t="shared" si="18"/>
        <v>28.670833064870244</v>
      </c>
      <c r="G179" s="188">
        <f t="shared" si="19"/>
        <v>310.41999999999996</v>
      </c>
      <c r="H179" s="141">
        <v>78</v>
      </c>
      <c r="I179" s="158">
        <v>800.9</v>
      </c>
      <c r="J179" s="158">
        <v>490.48</v>
      </c>
    </row>
    <row r="180" spans="1:10" ht="23.25">
      <c r="A180" s="139">
        <v>21597</v>
      </c>
      <c r="B180" s="141">
        <v>19</v>
      </c>
      <c r="C180" s="149">
        <v>88.9632</v>
      </c>
      <c r="D180" s="149">
        <v>88.9681</v>
      </c>
      <c r="E180" s="186">
        <f t="shared" si="17"/>
        <v>0.004900000000006344</v>
      </c>
      <c r="F180" s="187">
        <f t="shared" si="18"/>
        <v>15.52155595681315</v>
      </c>
      <c r="G180" s="188">
        <f t="shared" si="19"/>
        <v>315.69</v>
      </c>
      <c r="H180" s="199">
        <v>79</v>
      </c>
      <c r="I180" s="158">
        <v>710.77</v>
      </c>
      <c r="J180" s="158">
        <v>395.08</v>
      </c>
    </row>
    <row r="181" spans="1:10" ht="23.25">
      <c r="A181" s="139"/>
      <c r="B181" s="141">
        <v>20</v>
      </c>
      <c r="C181" s="149">
        <v>84.6586</v>
      </c>
      <c r="D181" s="149">
        <v>84.6629</v>
      </c>
      <c r="E181" s="186">
        <f t="shared" si="17"/>
        <v>0.004299999999986426</v>
      </c>
      <c r="F181" s="187">
        <f t="shared" si="18"/>
        <v>14.186737050433605</v>
      </c>
      <c r="G181" s="188">
        <f t="shared" si="19"/>
        <v>303.1</v>
      </c>
      <c r="H181" s="141">
        <v>80</v>
      </c>
      <c r="I181" s="158">
        <v>764.23</v>
      </c>
      <c r="J181" s="158">
        <v>461.13</v>
      </c>
    </row>
    <row r="182" spans="1:10" ht="23.25">
      <c r="A182" s="139"/>
      <c r="B182" s="141">
        <v>21</v>
      </c>
      <c r="C182" s="149">
        <v>86.3472</v>
      </c>
      <c r="D182" s="149">
        <v>86.3526</v>
      </c>
      <c r="E182" s="186">
        <f t="shared" si="17"/>
        <v>0.00539999999999452</v>
      </c>
      <c r="F182" s="187">
        <f t="shared" si="18"/>
        <v>17.42272697939769</v>
      </c>
      <c r="G182" s="188">
        <f t="shared" si="19"/>
        <v>309.94</v>
      </c>
      <c r="H182" s="199">
        <v>81</v>
      </c>
      <c r="I182" s="158">
        <v>673.51</v>
      </c>
      <c r="J182" s="158">
        <v>363.57</v>
      </c>
    </row>
    <row r="183" spans="1:10" ht="23.25">
      <c r="A183" s="139">
        <v>21606</v>
      </c>
      <c r="B183" s="141">
        <v>22</v>
      </c>
      <c r="C183" s="149">
        <v>85.1104</v>
      </c>
      <c r="D183" s="149">
        <v>85.1151</v>
      </c>
      <c r="E183" s="186">
        <f t="shared" si="17"/>
        <v>0.004699999999999704</v>
      </c>
      <c r="F183" s="187">
        <f t="shared" si="18"/>
        <v>15.479876160989742</v>
      </c>
      <c r="G183" s="188">
        <f t="shared" si="19"/>
        <v>303.61999999999995</v>
      </c>
      <c r="H183" s="141">
        <v>82</v>
      </c>
      <c r="I183" s="158">
        <v>671.16</v>
      </c>
      <c r="J183" s="158">
        <v>367.54</v>
      </c>
    </row>
    <row r="184" spans="1:10" ht="23.25">
      <c r="A184" s="139"/>
      <c r="B184" s="141">
        <v>23</v>
      </c>
      <c r="C184" s="149">
        <v>87.6654</v>
      </c>
      <c r="D184" s="149">
        <v>87.6724</v>
      </c>
      <c r="E184" s="186">
        <f t="shared" si="17"/>
        <v>0.006999999999990791</v>
      </c>
      <c r="F184" s="187">
        <f t="shared" si="18"/>
        <v>27.631942525523204</v>
      </c>
      <c r="G184" s="188">
        <f t="shared" si="19"/>
        <v>253.32999999999993</v>
      </c>
      <c r="H184" s="199">
        <v>83</v>
      </c>
      <c r="I184" s="158">
        <v>801.54</v>
      </c>
      <c r="J184" s="158">
        <v>548.21</v>
      </c>
    </row>
    <row r="185" spans="1:10" ht="23.25">
      <c r="A185" s="139"/>
      <c r="B185" s="141">
        <v>24</v>
      </c>
      <c r="C185" s="149">
        <v>88.0653</v>
      </c>
      <c r="D185" s="149">
        <v>88.0748</v>
      </c>
      <c r="E185" s="186">
        <f t="shared" si="17"/>
        <v>0.009500000000002728</v>
      </c>
      <c r="F185" s="187">
        <f t="shared" si="18"/>
        <v>31.95425496132771</v>
      </c>
      <c r="G185" s="188">
        <f t="shared" si="19"/>
        <v>297.3</v>
      </c>
      <c r="H185" s="141">
        <v>84</v>
      </c>
      <c r="I185" s="158">
        <v>667.51</v>
      </c>
      <c r="J185" s="158">
        <v>370.21</v>
      </c>
    </row>
    <row r="186" spans="1:10" ht="23.25">
      <c r="A186" s="139">
        <v>21617</v>
      </c>
      <c r="B186" s="141">
        <v>31</v>
      </c>
      <c r="C186" s="149">
        <v>84.8536</v>
      </c>
      <c r="D186" s="149">
        <v>84.8558</v>
      </c>
      <c r="E186" s="186">
        <f t="shared" si="17"/>
        <v>0.002200000000001978</v>
      </c>
      <c r="F186" s="187">
        <f t="shared" si="18"/>
        <v>7.93765334103759</v>
      </c>
      <c r="G186" s="188">
        <f t="shared" si="19"/>
        <v>277.15999999999997</v>
      </c>
      <c r="H186" s="199">
        <v>85</v>
      </c>
      <c r="I186" s="158">
        <v>814.62</v>
      </c>
      <c r="J186" s="158">
        <v>537.46</v>
      </c>
    </row>
    <row r="187" spans="1:10" ht="23.25">
      <c r="A187" s="139"/>
      <c r="B187" s="141">
        <v>32</v>
      </c>
      <c r="C187" s="149">
        <v>85.0005</v>
      </c>
      <c r="D187" s="149">
        <v>85.001</v>
      </c>
      <c r="E187" s="186">
        <f t="shared" si="17"/>
        <v>0.0005000000000023874</v>
      </c>
      <c r="F187" s="187">
        <f t="shared" si="18"/>
        <v>1.579229967475403</v>
      </c>
      <c r="G187" s="188">
        <f t="shared" si="19"/>
        <v>316.61000000000007</v>
      </c>
      <c r="H187" s="141">
        <v>86</v>
      </c>
      <c r="I187" s="158">
        <v>656.19</v>
      </c>
      <c r="J187" s="158">
        <v>339.58</v>
      </c>
    </row>
    <row r="188" spans="1:10" ht="23.25">
      <c r="A188" s="139"/>
      <c r="B188" s="141">
        <v>33</v>
      </c>
      <c r="C188" s="149">
        <v>85.933</v>
      </c>
      <c r="D188" s="149">
        <v>85.9347</v>
      </c>
      <c r="E188" s="186">
        <f t="shared" si="17"/>
        <v>0.0016999999999995907</v>
      </c>
      <c r="F188" s="187">
        <f t="shared" si="18"/>
        <v>4.913010808622596</v>
      </c>
      <c r="G188" s="188">
        <f t="shared" si="19"/>
        <v>346.02</v>
      </c>
      <c r="H188" s="199">
        <v>87</v>
      </c>
      <c r="I188" s="158">
        <v>638.79</v>
      </c>
      <c r="J188" s="158">
        <v>292.77</v>
      </c>
    </row>
    <row r="189" spans="1:10" ht="23.25">
      <c r="A189" s="139">
        <v>21639</v>
      </c>
      <c r="B189" s="141">
        <v>34</v>
      </c>
      <c r="C189" s="149">
        <v>83.7084</v>
      </c>
      <c r="D189" s="149">
        <v>83.7116</v>
      </c>
      <c r="E189" s="186">
        <f t="shared" si="17"/>
        <v>0.003200000000006753</v>
      </c>
      <c r="F189" s="187">
        <f t="shared" si="18"/>
        <v>9.376465072687392</v>
      </c>
      <c r="G189" s="188">
        <f t="shared" si="19"/>
        <v>341.28</v>
      </c>
      <c r="H189" s="141">
        <v>88</v>
      </c>
      <c r="I189" s="158">
        <v>718.63</v>
      </c>
      <c r="J189" s="158">
        <v>377.35</v>
      </c>
    </row>
    <row r="190" spans="1:10" ht="23.25">
      <c r="A190" s="139"/>
      <c r="B190" s="141">
        <v>35</v>
      </c>
      <c r="C190" s="149">
        <v>84.992</v>
      </c>
      <c r="D190" s="149">
        <v>84.995</v>
      </c>
      <c r="E190" s="186">
        <f t="shared" si="17"/>
        <v>0.0030000000000001137</v>
      </c>
      <c r="F190" s="187">
        <f t="shared" si="18"/>
        <v>8.697416867190775</v>
      </c>
      <c r="G190" s="188">
        <f t="shared" si="19"/>
        <v>344.92999999999995</v>
      </c>
      <c r="H190" s="199">
        <v>89</v>
      </c>
      <c r="I190" s="158">
        <v>711.18</v>
      </c>
      <c r="J190" s="158">
        <v>366.25</v>
      </c>
    </row>
    <row r="191" spans="1:10" ht="23.25">
      <c r="A191" s="205"/>
      <c r="B191" s="206">
        <v>36</v>
      </c>
      <c r="C191" s="207">
        <v>84.554</v>
      </c>
      <c r="D191" s="207">
        <v>84.5571</v>
      </c>
      <c r="E191" s="208">
        <f t="shared" si="17"/>
        <v>0.0031000000000034333</v>
      </c>
      <c r="F191" s="209">
        <f t="shared" si="18"/>
        <v>10.258446672634546</v>
      </c>
      <c r="G191" s="210">
        <f t="shared" si="19"/>
        <v>302.19</v>
      </c>
      <c r="H191" s="206">
        <v>90</v>
      </c>
      <c r="I191" s="211">
        <v>683.01</v>
      </c>
      <c r="J191" s="211">
        <v>380.82</v>
      </c>
    </row>
    <row r="192" spans="1:10" ht="23.25">
      <c r="A192" s="198">
        <v>21647</v>
      </c>
      <c r="B192" s="199">
        <v>25</v>
      </c>
      <c r="C192" s="200">
        <v>87.0583</v>
      </c>
      <c r="D192" s="200">
        <v>87.0632</v>
      </c>
      <c r="E192" s="201">
        <f t="shared" si="17"/>
        <v>0.004899999999992133</v>
      </c>
      <c r="F192" s="202">
        <f t="shared" si="18"/>
        <v>17.161068889406135</v>
      </c>
      <c r="G192" s="203">
        <f t="shared" si="19"/>
        <v>285.53</v>
      </c>
      <c r="H192" s="199">
        <v>1</v>
      </c>
      <c r="I192" s="204">
        <v>646.55</v>
      </c>
      <c r="J192" s="204">
        <v>361.02</v>
      </c>
    </row>
    <row r="193" spans="1:10" ht="23.25">
      <c r="A193" s="139"/>
      <c r="B193" s="141">
        <v>26</v>
      </c>
      <c r="C193" s="149">
        <v>85.7813</v>
      </c>
      <c r="D193" s="149">
        <v>85.7909</v>
      </c>
      <c r="E193" s="186">
        <f t="shared" si="17"/>
        <v>0.009599999999991837</v>
      </c>
      <c r="F193" s="187">
        <f t="shared" si="18"/>
        <v>29.50940612317668</v>
      </c>
      <c r="G193" s="188">
        <f t="shared" si="19"/>
        <v>325.31999999999994</v>
      </c>
      <c r="H193" s="141">
        <v>2</v>
      </c>
      <c r="I193" s="158">
        <v>662.68</v>
      </c>
      <c r="J193" s="158">
        <v>337.36</v>
      </c>
    </row>
    <row r="194" spans="1:10" ht="23.25">
      <c r="A194" s="139"/>
      <c r="B194" s="199">
        <v>27</v>
      </c>
      <c r="C194" s="149">
        <v>86.31</v>
      </c>
      <c r="D194" s="149">
        <v>86.3172</v>
      </c>
      <c r="E194" s="186">
        <f t="shared" si="17"/>
        <v>0.007199999999997431</v>
      </c>
      <c r="F194" s="187">
        <f t="shared" si="18"/>
        <v>25.48582351066309</v>
      </c>
      <c r="G194" s="188">
        <f t="shared" si="19"/>
        <v>282.51000000000005</v>
      </c>
      <c r="H194" s="199">
        <v>3</v>
      </c>
      <c r="I194" s="158">
        <v>713.84</v>
      </c>
      <c r="J194" s="158">
        <v>431.33</v>
      </c>
    </row>
    <row r="195" spans="1:10" ht="23.25">
      <c r="A195" s="139">
        <v>21660</v>
      </c>
      <c r="B195" s="141">
        <v>28</v>
      </c>
      <c r="C195" s="149">
        <v>87.1796</v>
      </c>
      <c r="D195" s="149">
        <v>87.1864</v>
      </c>
      <c r="E195" s="186">
        <f t="shared" si="17"/>
        <v>0.006800000000012574</v>
      </c>
      <c r="F195" s="187">
        <f t="shared" si="18"/>
        <v>27.924931214375484</v>
      </c>
      <c r="G195" s="188">
        <f t="shared" si="19"/>
        <v>243.51</v>
      </c>
      <c r="H195" s="141">
        <v>4</v>
      </c>
      <c r="I195" s="158">
        <v>788.53</v>
      </c>
      <c r="J195" s="158">
        <v>545.02</v>
      </c>
    </row>
    <row r="196" spans="1:10" ht="23.25">
      <c r="A196" s="139"/>
      <c r="B196" s="199">
        <v>29</v>
      </c>
      <c r="C196" s="149">
        <v>85.218</v>
      </c>
      <c r="D196" s="149">
        <v>85.2273</v>
      </c>
      <c r="E196" s="186">
        <f aca="true" t="shared" si="20" ref="E196:E259">D196-C196</f>
        <v>0.00929999999999609</v>
      </c>
      <c r="F196" s="187">
        <f aca="true" t="shared" si="21" ref="F196:F259">((10^6)*E196/G196)</f>
        <v>32.690076979844946</v>
      </c>
      <c r="G196" s="188">
        <f aca="true" t="shared" si="22" ref="G196:G259">I196-J196</f>
        <v>284.49</v>
      </c>
      <c r="H196" s="199">
        <v>5</v>
      </c>
      <c r="I196" s="158">
        <v>649.13</v>
      </c>
      <c r="J196" s="158">
        <v>364.64</v>
      </c>
    </row>
    <row r="197" spans="1:10" ht="23.25">
      <c r="A197" s="139"/>
      <c r="B197" s="141">
        <v>30</v>
      </c>
      <c r="C197" s="149">
        <v>84.9731</v>
      </c>
      <c r="D197" s="149">
        <v>84.9769</v>
      </c>
      <c r="E197" s="186">
        <f t="shared" si="20"/>
        <v>0.0037999999999982492</v>
      </c>
      <c r="F197" s="187">
        <f t="shared" si="21"/>
        <v>13.798612876278185</v>
      </c>
      <c r="G197" s="188">
        <f t="shared" si="22"/>
        <v>275.39</v>
      </c>
      <c r="H197" s="141">
        <v>6</v>
      </c>
      <c r="I197" s="158">
        <v>655.63</v>
      </c>
      <c r="J197" s="158">
        <v>380.24</v>
      </c>
    </row>
    <row r="198" spans="1:10" ht="23.25">
      <c r="A198" s="139">
        <v>21681</v>
      </c>
      <c r="B198" s="141">
        <v>19</v>
      </c>
      <c r="C198" s="149">
        <v>88.9308</v>
      </c>
      <c r="D198" s="149">
        <v>88.9414</v>
      </c>
      <c r="E198" s="186">
        <f t="shared" si="20"/>
        <v>0.010599999999996612</v>
      </c>
      <c r="F198" s="187">
        <f t="shared" si="21"/>
        <v>31.659747319365046</v>
      </c>
      <c r="G198" s="188">
        <f t="shared" si="22"/>
        <v>334.81000000000006</v>
      </c>
      <c r="H198" s="199">
        <v>7</v>
      </c>
      <c r="I198" s="158">
        <v>729.7</v>
      </c>
      <c r="J198" s="158">
        <v>394.89</v>
      </c>
    </row>
    <row r="199" spans="1:10" ht="23.25">
      <c r="A199" s="139"/>
      <c r="B199" s="141">
        <v>20</v>
      </c>
      <c r="C199" s="149">
        <v>84.6105</v>
      </c>
      <c r="D199" s="149">
        <v>84.6163</v>
      </c>
      <c r="E199" s="186">
        <f t="shared" si="20"/>
        <v>0.005799999999993588</v>
      </c>
      <c r="F199" s="187">
        <f t="shared" si="21"/>
        <v>15.703687659050164</v>
      </c>
      <c r="G199" s="188">
        <f t="shared" si="22"/>
        <v>369.34000000000003</v>
      </c>
      <c r="H199" s="141">
        <v>8</v>
      </c>
      <c r="I199" s="158">
        <v>744.19</v>
      </c>
      <c r="J199" s="158">
        <v>374.85</v>
      </c>
    </row>
    <row r="200" spans="1:10" ht="23.25">
      <c r="A200" s="139"/>
      <c r="B200" s="141">
        <v>21</v>
      </c>
      <c r="C200" s="149">
        <v>86.3312</v>
      </c>
      <c r="D200" s="149">
        <v>86.3349</v>
      </c>
      <c r="E200" s="186">
        <f t="shared" si="20"/>
        <v>0.0037000000000091404</v>
      </c>
      <c r="F200" s="187">
        <f t="shared" si="21"/>
        <v>14.223657402103335</v>
      </c>
      <c r="G200" s="188">
        <f t="shared" si="22"/>
        <v>260.13</v>
      </c>
      <c r="H200" s="199">
        <v>9</v>
      </c>
      <c r="I200" s="158">
        <v>813.52</v>
      </c>
      <c r="J200" s="158">
        <v>553.39</v>
      </c>
    </row>
    <row r="201" spans="1:10" ht="23.25">
      <c r="A201" s="139">
        <v>21700</v>
      </c>
      <c r="B201" s="141">
        <v>22</v>
      </c>
      <c r="C201" s="149">
        <v>85.1141</v>
      </c>
      <c r="D201" s="149">
        <v>85.1242</v>
      </c>
      <c r="E201" s="186">
        <f t="shared" si="20"/>
        <v>0.010100000000008436</v>
      </c>
      <c r="F201" s="187">
        <f t="shared" si="21"/>
        <v>33.848319313678196</v>
      </c>
      <c r="G201" s="188">
        <f t="shared" si="22"/>
        <v>298.39</v>
      </c>
      <c r="H201" s="141">
        <v>10</v>
      </c>
      <c r="I201" s="158">
        <v>829.79</v>
      </c>
      <c r="J201" s="158">
        <v>531.4</v>
      </c>
    </row>
    <row r="202" spans="1:10" ht="23.25">
      <c r="A202" s="139"/>
      <c r="B202" s="141">
        <v>23</v>
      </c>
      <c r="C202" s="149">
        <v>87.6606</v>
      </c>
      <c r="D202" s="149">
        <v>87.6669</v>
      </c>
      <c r="E202" s="186">
        <f t="shared" si="20"/>
        <v>0.0062999999999959755</v>
      </c>
      <c r="F202" s="187">
        <f t="shared" si="21"/>
        <v>20.163871463308073</v>
      </c>
      <c r="G202" s="188">
        <f t="shared" si="22"/>
        <v>312.44000000000005</v>
      </c>
      <c r="H202" s="199">
        <v>11</v>
      </c>
      <c r="I202" s="158">
        <v>830.69</v>
      </c>
      <c r="J202" s="158">
        <v>518.25</v>
      </c>
    </row>
    <row r="203" spans="1:10" ht="23.25">
      <c r="A203" s="139"/>
      <c r="B203" s="141">
        <v>24</v>
      </c>
      <c r="C203" s="149">
        <v>88.0384</v>
      </c>
      <c r="D203" s="149">
        <v>88.0406</v>
      </c>
      <c r="E203" s="186">
        <f t="shared" si="20"/>
        <v>0.002200000000001978</v>
      </c>
      <c r="F203" s="187">
        <f t="shared" si="21"/>
        <v>6.591760299631395</v>
      </c>
      <c r="G203" s="188">
        <f t="shared" si="22"/>
        <v>333.75</v>
      </c>
      <c r="H203" s="141">
        <v>12</v>
      </c>
      <c r="I203" s="158">
        <v>771.15</v>
      </c>
      <c r="J203" s="158">
        <v>437.4</v>
      </c>
    </row>
    <row r="204" spans="1:10" ht="23.25">
      <c r="A204" s="139">
        <v>21707</v>
      </c>
      <c r="B204" s="141">
        <v>19</v>
      </c>
      <c r="C204" s="149">
        <v>88.939</v>
      </c>
      <c r="D204" s="149">
        <v>89.055</v>
      </c>
      <c r="E204" s="186">
        <f t="shared" si="20"/>
        <v>0.11600000000001387</v>
      </c>
      <c r="F204" s="187">
        <f t="shared" si="21"/>
        <v>390.98048468102695</v>
      </c>
      <c r="G204" s="188">
        <f t="shared" si="22"/>
        <v>296.68999999999994</v>
      </c>
      <c r="H204" s="199">
        <v>13</v>
      </c>
      <c r="I204" s="158">
        <v>854.77</v>
      </c>
      <c r="J204" s="158">
        <v>558.08</v>
      </c>
    </row>
    <row r="205" spans="1:10" ht="23.25">
      <c r="A205" s="139"/>
      <c r="B205" s="141">
        <v>20</v>
      </c>
      <c r="C205" s="149">
        <v>84.656</v>
      </c>
      <c r="D205" s="149">
        <v>84.7685</v>
      </c>
      <c r="E205" s="186">
        <f t="shared" si="20"/>
        <v>0.11249999999999716</v>
      </c>
      <c r="F205" s="187">
        <f t="shared" si="21"/>
        <v>363.5129895308167</v>
      </c>
      <c r="G205" s="188">
        <f t="shared" si="22"/>
        <v>309.48</v>
      </c>
      <c r="H205" s="141">
        <v>14</v>
      </c>
      <c r="I205" s="158">
        <v>655.98</v>
      </c>
      <c r="J205" s="158">
        <v>346.5</v>
      </c>
    </row>
    <row r="206" spans="1:10" ht="23.25">
      <c r="A206" s="139"/>
      <c r="B206" s="141">
        <v>21</v>
      </c>
      <c r="C206" s="149">
        <v>86.3611</v>
      </c>
      <c r="D206" s="149">
        <v>86.4675</v>
      </c>
      <c r="E206" s="186">
        <f t="shared" si="20"/>
        <v>0.10640000000000782</v>
      </c>
      <c r="F206" s="187">
        <f t="shared" si="21"/>
        <v>381.0751763905584</v>
      </c>
      <c r="G206" s="188">
        <f t="shared" si="22"/>
        <v>279.21000000000004</v>
      </c>
      <c r="H206" s="199">
        <v>15</v>
      </c>
      <c r="I206" s="158">
        <v>837.13</v>
      </c>
      <c r="J206" s="158">
        <v>557.92</v>
      </c>
    </row>
    <row r="207" spans="1:10" ht="23.25">
      <c r="A207" s="139">
        <v>21717</v>
      </c>
      <c r="B207" s="141">
        <v>22</v>
      </c>
      <c r="C207" s="149">
        <v>85.1438</v>
      </c>
      <c r="D207" s="149">
        <v>85.2625</v>
      </c>
      <c r="E207" s="186">
        <f t="shared" si="20"/>
        <v>0.11870000000000402</v>
      </c>
      <c r="F207" s="187">
        <f t="shared" si="21"/>
        <v>338.08994844627887</v>
      </c>
      <c r="G207" s="188">
        <f t="shared" si="22"/>
        <v>351.09</v>
      </c>
      <c r="H207" s="141">
        <v>16</v>
      </c>
      <c r="I207" s="158">
        <v>658.04</v>
      </c>
      <c r="J207" s="158">
        <v>306.95</v>
      </c>
    </row>
    <row r="208" spans="1:10" ht="23.25">
      <c r="A208" s="139"/>
      <c r="B208" s="141">
        <v>23</v>
      </c>
      <c r="C208" s="149">
        <v>87.6975</v>
      </c>
      <c r="D208" s="149">
        <v>87.8012</v>
      </c>
      <c r="E208" s="186">
        <f t="shared" si="20"/>
        <v>0.10369999999998925</v>
      </c>
      <c r="F208" s="187">
        <f t="shared" si="21"/>
        <v>380.76005140440327</v>
      </c>
      <c r="G208" s="188">
        <f t="shared" si="22"/>
        <v>272.35</v>
      </c>
      <c r="H208" s="199">
        <v>17</v>
      </c>
      <c r="I208" s="158">
        <v>841.69</v>
      </c>
      <c r="J208" s="158">
        <v>569.34</v>
      </c>
    </row>
    <row r="209" spans="1:10" ht="23.25">
      <c r="A209" s="139"/>
      <c r="B209" s="141">
        <v>24</v>
      </c>
      <c r="C209" s="149">
        <v>88.063</v>
      </c>
      <c r="D209" s="149">
        <v>88.1616</v>
      </c>
      <c r="E209" s="186">
        <f t="shared" si="20"/>
        <v>0.09860000000000468</v>
      </c>
      <c r="F209" s="187">
        <f t="shared" si="21"/>
        <v>392.032125959225</v>
      </c>
      <c r="G209" s="188">
        <f t="shared" si="22"/>
        <v>251.51</v>
      </c>
      <c r="H209" s="141">
        <v>18</v>
      </c>
      <c r="I209" s="158">
        <v>895.95</v>
      </c>
      <c r="J209" s="158">
        <v>644.44</v>
      </c>
    </row>
    <row r="210" spans="1:10" ht="23.25">
      <c r="A210" s="139">
        <v>21731</v>
      </c>
      <c r="B210" s="141">
        <v>25</v>
      </c>
      <c r="C210" s="149">
        <v>87.0363</v>
      </c>
      <c r="D210" s="149">
        <v>87.1184</v>
      </c>
      <c r="E210" s="186">
        <f t="shared" si="20"/>
        <v>0.08209999999999695</v>
      </c>
      <c r="F210" s="187">
        <f t="shared" si="21"/>
        <v>234.87340866827904</v>
      </c>
      <c r="G210" s="188">
        <f t="shared" si="22"/>
        <v>349.55000000000007</v>
      </c>
      <c r="H210" s="199">
        <v>19</v>
      </c>
      <c r="I210" s="158">
        <v>727.95</v>
      </c>
      <c r="J210" s="158">
        <v>378.4</v>
      </c>
    </row>
    <row r="211" spans="1:10" ht="23.25">
      <c r="A211" s="139"/>
      <c r="B211" s="141">
        <v>26</v>
      </c>
      <c r="C211" s="149">
        <v>85.8147</v>
      </c>
      <c r="D211" s="149">
        <v>85.8937</v>
      </c>
      <c r="E211" s="186">
        <f t="shared" si="20"/>
        <v>0.07899999999999352</v>
      </c>
      <c r="F211" s="187">
        <f t="shared" si="21"/>
        <v>258.52477256362823</v>
      </c>
      <c r="G211" s="188">
        <f t="shared" si="22"/>
        <v>305.58000000000004</v>
      </c>
      <c r="H211" s="141">
        <v>20</v>
      </c>
      <c r="I211" s="158">
        <v>679.71</v>
      </c>
      <c r="J211" s="158">
        <v>374.13</v>
      </c>
    </row>
    <row r="212" spans="1:10" ht="23.25">
      <c r="A212" s="139"/>
      <c r="B212" s="141">
        <v>27</v>
      </c>
      <c r="C212" s="149">
        <v>86.3274</v>
      </c>
      <c r="D212" s="149">
        <v>86.4008</v>
      </c>
      <c r="E212" s="186">
        <f t="shared" si="20"/>
        <v>0.07340000000000657</v>
      </c>
      <c r="F212" s="187">
        <f t="shared" si="21"/>
        <v>252.2510138154052</v>
      </c>
      <c r="G212" s="188">
        <f t="shared" si="22"/>
        <v>290.9799999999999</v>
      </c>
      <c r="H212" s="199">
        <v>21</v>
      </c>
      <c r="I212" s="158">
        <v>818.68</v>
      </c>
      <c r="J212" s="158">
        <v>527.7</v>
      </c>
    </row>
    <row r="213" spans="1:10" ht="23.25">
      <c r="A213" s="139">
        <v>21731</v>
      </c>
      <c r="B213" s="141">
        <v>28</v>
      </c>
      <c r="C213" s="149">
        <v>87.223</v>
      </c>
      <c r="D213" s="149">
        <v>87.2367</v>
      </c>
      <c r="E213" s="186">
        <f t="shared" si="20"/>
        <v>0.013700000000000045</v>
      </c>
      <c r="F213" s="187">
        <f t="shared" si="21"/>
        <v>49.319605443156625</v>
      </c>
      <c r="G213" s="188">
        <f t="shared" si="22"/>
        <v>277.78</v>
      </c>
      <c r="H213" s="141">
        <v>22</v>
      </c>
      <c r="I213" s="158">
        <v>795.13</v>
      </c>
      <c r="J213" s="158">
        <v>517.35</v>
      </c>
    </row>
    <row r="214" spans="1:10" ht="23.25">
      <c r="A214" s="139"/>
      <c r="B214" s="141">
        <v>29</v>
      </c>
      <c r="C214" s="149">
        <v>85.2168</v>
      </c>
      <c r="D214" s="149">
        <v>85.2363</v>
      </c>
      <c r="E214" s="186">
        <f t="shared" si="20"/>
        <v>0.019499999999993634</v>
      </c>
      <c r="F214" s="187">
        <f t="shared" si="21"/>
        <v>64.53320978255164</v>
      </c>
      <c r="G214" s="188">
        <f t="shared" si="22"/>
        <v>302.1700000000001</v>
      </c>
      <c r="H214" s="199">
        <v>23</v>
      </c>
      <c r="I214" s="158">
        <v>836.73</v>
      </c>
      <c r="J214" s="158">
        <v>534.56</v>
      </c>
    </row>
    <row r="215" spans="1:10" ht="23.25">
      <c r="A215" s="139"/>
      <c r="B215" s="141">
        <v>30</v>
      </c>
      <c r="C215" s="149">
        <v>84.9532</v>
      </c>
      <c r="D215" s="149">
        <v>84.9707</v>
      </c>
      <c r="E215" s="186">
        <f t="shared" si="20"/>
        <v>0.017499999999998295</v>
      </c>
      <c r="F215" s="187">
        <f t="shared" si="21"/>
        <v>60.451138208567805</v>
      </c>
      <c r="G215" s="188">
        <f t="shared" si="22"/>
        <v>289.49</v>
      </c>
      <c r="H215" s="141">
        <v>24</v>
      </c>
      <c r="I215" s="158">
        <v>812.89</v>
      </c>
      <c r="J215" s="158">
        <v>523.4</v>
      </c>
    </row>
    <row r="216" spans="1:10" ht="23.25">
      <c r="A216" s="139">
        <v>21738</v>
      </c>
      <c r="B216" s="141">
        <v>28</v>
      </c>
      <c r="C216" s="149">
        <v>88.9299</v>
      </c>
      <c r="D216" s="149">
        <v>88.9439</v>
      </c>
      <c r="E216" s="186">
        <f t="shared" si="20"/>
        <v>0.013999999999995794</v>
      </c>
      <c r="F216" s="187">
        <f t="shared" si="21"/>
        <v>51.84801125840973</v>
      </c>
      <c r="G216" s="188">
        <f t="shared" si="22"/>
        <v>270.02</v>
      </c>
      <c r="H216" s="199">
        <v>25</v>
      </c>
      <c r="I216" s="158">
        <v>852.99</v>
      </c>
      <c r="J216" s="158">
        <v>582.97</v>
      </c>
    </row>
    <row r="217" spans="1:10" ht="23.25">
      <c r="A217" s="139"/>
      <c r="B217" s="141">
        <v>29</v>
      </c>
      <c r="C217" s="149">
        <v>84.6154</v>
      </c>
      <c r="D217" s="149">
        <v>84.6311</v>
      </c>
      <c r="E217" s="186">
        <f t="shared" si="20"/>
        <v>0.015700000000009595</v>
      </c>
      <c r="F217" s="187">
        <f t="shared" si="21"/>
        <v>55.12640449441572</v>
      </c>
      <c r="G217" s="188">
        <f t="shared" si="22"/>
        <v>284.79999999999995</v>
      </c>
      <c r="H217" s="141">
        <v>26</v>
      </c>
      <c r="I217" s="158">
        <v>870.42</v>
      </c>
      <c r="J217" s="158">
        <v>585.62</v>
      </c>
    </row>
    <row r="218" spans="1:10" ht="23.25">
      <c r="A218" s="139"/>
      <c r="B218" s="141">
        <v>30</v>
      </c>
      <c r="C218" s="149">
        <v>86.3262</v>
      </c>
      <c r="D218" s="149">
        <v>86.3447</v>
      </c>
      <c r="E218" s="186">
        <f t="shared" si="20"/>
        <v>0.01850000000000307</v>
      </c>
      <c r="F218" s="187">
        <f t="shared" si="21"/>
        <v>62.688489037996234</v>
      </c>
      <c r="G218" s="188">
        <f t="shared" si="22"/>
        <v>295.11</v>
      </c>
      <c r="H218" s="199">
        <v>27</v>
      </c>
      <c r="I218" s="158">
        <v>826.72</v>
      </c>
      <c r="J218" s="158">
        <v>531.61</v>
      </c>
    </row>
    <row r="219" spans="1:10" ht="23.25">
      <c r="A219" s="139">
        <v>21745</v>
      </c>
      <c r="B219" s="141">
        <v>31</v>
      </c>
      <c r="C219" s="149">
        <v>85.104</v>
      </c>
      <c r="D219" s="149">
        <v>85.1201</v>
      </c>
      <c r="E219" s="186">
        <f t="shared" si="20"/>
        <v>0.016099999999994452</v>
      </c>
      <c r="F219" s="187">
        <f t="shared" si="21"/>
        <v>50.25439335766287</v>
      </c>
      <c r="G219" s="188">
        <f t="shared" si="22"/>
        <v>320.36999999999995</v>
      </c>
      <c r="H219" s="141">
        <v>28</v>
      </c>
      <c r="I219" s="158">
        <v>695.43</v>
      </c>
      <c r="J219" s="158">
        <v>375.06</v>
      </c>
    </row>
    <row r="220" spans="1:10" ht="23.25">
      <c r="A220" s="139"/>
      <c r="B220" s="141">
        <v>32</v>
      </c>
      <c r="C220" s="149">
        <v>87.6804</v>
      </c>
      <c r="D220" s="149">
        <v>87.6933</v>
      </c>
      <c r="E220" s="186">
        <f t="shared" si="20"/>
        <v>0.012899999999987699</v>
      </c>
      <c r="F220" s="187">
        <f t="shared" si="21"/>
        <v>34.98399956605657</v>
      </c>
      <c r="G220" s="188">
        <f t="shared" si="22"/>
        <v>368.74</v>
      </c>
      <c r="H220" s="199">
        <v>29</v>
      </c>
      <c r="I220" s="158">
        <v>739.61</v>
      </c>
      <c r="J220" s="158">
        <v>370.87</v>
      </c>
    </row>
    <row r="221" spans="1:10" ht="23.25">
      <c r="A221" s="139"/>
      <c r="B221" s="141">
        <v>33</v>
      </c>
      <c r="C221" s="149">
        <v>88.0286</v>
      </c>
      <c r="D221" s="149">
        <v>88.0431</v>
      </c>
      <c r="E221" s="186">
        <f t="shared" si="20"/>
        <v>0.014499999999998181</v>
      </c>
      <c r="F221" s="187">
        <f t="shared" si="21"/>
        <v>47.74448468883169</v>
      </c>
      <c r="G221" s="188">
        <f t="shared" si="22"/>
        <v>303.69999999999993</v>
      </c>
      <c r="H221" s="141">
        <v>30</v>
      </c>
      <c r="I221" s="158">
        <v>876.31</v>
      </c>
      <c r="J221" s="158">
        <v>572.61</v>
      </c>
    </row>
    <row r="222" spans="1:10" ht="23.25">
      <c r="A222" s="139">
        <v>21758</v>
      </c>
      <c r="B222" s="141">
        <v>34</v>
      </c>
      <c r="C222" s="149">
        <v>87.0233</v>
      </c>
      <c r="D222" s="149">
        <v>87.0955</v>
      </c>
      <c r="E222" s="186">
        <f t="shared" si="20"/>
        <v>0.07219999999999516</v>
      </c>
      <c r="F222" s="187">
        <f t="shared" si="21"/>
        <v>269.04158592933055</v>
      </c>
      <c r="G222" s="188">
        <f t="shared" si="22"/>
        <v>268.36</v>
      </c>
      <c r="H222" s="199">
        <v>31</v>
      </c>
      <c r="I222" s="158">
        <v>840.88</v>
      </c>
      <c r="J222" s="158">
        <v>572.52</v>
      </c>
    </row>
    <row r="223" spans="1:10" ht="23.25">
      <c r="A223" s="139"/>
      <c r="B223" s="141">
        <v>35</v>
      </c>
      <c r="C223" s="149">
        <v>85.7864</v>
      </c>
      <c r="D223" s="149">
        <v>85.8577</v>
      </c>
      <c r="E223" s="186">
        <f t="shared" si="20"/>
        <v>0.0712999999999937</v>
      </c>
      <c r="F223" s="187">
        <f t="shared" si="21"/>
        <v>233.02176612848453</v>
      </c>
      <c r="G223" s="188">
        <f t="shared" si="22"/>
        <v>305.98</v>
      </c>
      <c r="H223" s="141">
        <v>32</v>
      </c>
      <c r="I223" s="158">
        <v>825.01</v>
      </c>
      <c r="J223" s="158">
        <v>519.03</v>
      </c>
    </row>
    <row r="224" spans="1:10" ht="23.25">
      <c r="A224" s="139"/>
      <c r="B224" s="141">
        <v>36</v>
      </c>
      <c r="C224" s="149">
        <v>86.2878</v>
      </c>
      <c r="D224" s="149">
        <v>86.346</v>
      </c>
      <c r="E224" s="186">
        <f t="shared" si="20"/>
        <v>0.05819999999999936</v>
      </c>
      <c r="F224" s="187">
        <f t="shared" si="21"/>
        <v>186.09707744452055</v>
      </c>
      <c r="G224" s="188">
        <f t="shared" si="22"/>
        <v>312.74</v>
      </c>
      <c r="H224" s="199">
        <v>33</v>
      </c>
      <c r="I224" s="158">
        <v>839.05</v>
      </c>
      <c r="J224" s="158">
        <v>526.31</v>
      </c>
    </row>
    <row r="225" spans="1:10" ht="23.25">
      <c r="A225" s="139">
        <v>21764</v>
      </c>
      <c r="B225" s="141">
        <v>10</v>
      </c>
      <c r="C225" s="149">
        <v>85.0882</v>
      </c>
      <c r="D225" s="149">
        <v>85.1</v>
      </c>
      <c r="E225" s="186">
        <f t="shared" si="20"/>
        <v>0.011799999999993815</v>
      </c>
      <c r="F225" s="187">
        <f t="shared" si="21"/>
        <v>42.04075815873528</v>
      </c>
      <c r="G225" s="188">
        <f t="shared" si="22"/>
        <v>280.67999999999995</v>
      </c>
      <c r="H225" s="141">
        <v>34</v>
      </c>
      <c r="I225" s="158">
        <v>868.88</v>
      </c>
      <c r="J225" s="158">
        <v>588.2</v>
      </c>
    </row>
    <row r="226" spans="1:10" ht="23.25">
      <c r="A226" s="139"/>
      <c r="B226" s="141">
        <v>11</v>
      </c>
      <c r="C226" s="149">
        <v>86.1352</v>
      </c>
      <c r="D226" s="149">
        <v>86.1495</v>
      </c>
      <c r="E226" s="186">
        <f t="shared" si="20"/>
        <v>0.014300000000005753</v>
      </c>
      <c r="F226" s="187">
        <f t="shared" si="21"/>
        <v>44.26833421046266</v>
      </c>
      <c r="G226" s="188">
        <f t="shared" si="22"/>
        <v>323.03</v>
      </c>
      <c r="H226" s="199">
        <v>35</v>
      </c>
      <c r="I226" s="158">
        <v>707.52</v>
      </c>
      <c r="J226" s="158">
        <v>384.49</v>
      </c>
    </row>
    <row r="227" spans="1:10" ht="23.25">
      <c r="A227" s="139"/>
      <c r="B227" s="141">
        <v>12</v>
      </c>
      <c r="C227" s="149">
        <v>84.873</v>
      </c>
      <c r="D227" s="149">
        <v>84.8901</v>
      </c>
      <c r="E227" s="186">
        <f t="shared" si="20"/>
        <v>0.017099999999999227</v>
      </c>
      <c r="F227" s="187">
        <f t="shared" si="21"/>
        <v>50.68619023623685</v>
      </c>
      <c r="G227" s="188">
        <f t="shared" si="22"/>
        <v>337.37000000000006</v>
      </c>
      <c r="H227" s="141">
        <v>36</v>
      </c>
      <c r="I227" s="158">
        <v>712.2</v>
      </c>
      <c r="J227" s="158">
        <v>374.83</v>
      </c>
    </row>
    <row r="228" spans="1:10" ht="23.25">
      <c r="A228" s="139">
        <v>21780</v>
      </c>
      <c r="B228" s="141">
        <v>13</v>
      </c>
      <c r="C228" s="149">
        <v>86.6992</v>
      </c>
      <c r="D228" s="149">
        <v>86.7174</v>
      </c>
      <c r="E228" s="186">
        <f t="shared" si="20"/>
        <v>0.01819999999999311</v>
      </c>
      <c r="F228" s="187">
        <f t="shared" si="21"/>
        <v>66.38459293840499</v>
      </c>
      <c r="G228" s="188">
        <f t="shared" si="22"/>
        <v>274.15999999999997</v>
      </c>
      <c r="H228" s="199">
        <v>37</v>
      </c>
      <c r="I228" s="158">
        <v>842.02</v>
      </c>
      <c r="J228" s="158">
        <v>567.86</v>
      </c>
    </row>
    <row r="229" spans="1:10" ht="23.25">
      <c r="A229" s="139"/>
      <c r="B229" s="141">
        <v>14</v>
      </c>
      <c r="C229" s="149">
        <v>85.9198</v>
      </c>
      <c r="D229" s="149">
        <v>85.9384</v>
      </c>
      <c r="E229" s="186">
        <f t="shared" si="20"/>
        <v>0.01860000000000639</v>
      </c>
      <c r="F229" s="187">
        <f t="shared" si="21"/>
        <v>56.06631499625136</v>
      </c>
      <c r="G229" s="188">
        <f t="shared" si="22"/>
        <v>331.75</v>
      </c>
      <c r="H229" s="141">
        <v>38</v>
      </c>
      <c r="I229" s="158">
        <v>748.4</v>
      </c>
      <c r="J229" s="158">
        <v>416.65</v>
      </c>
    </row>
    <row r="230" spans="1:10" ht="23.25">
      <c r="A230" s="139"/>
      <c r="B230" s="141">
        <v>15</v>
      </c>
      <c r="C230" s="149">
        <v>86.969</v>
      </c>
      <c r="D230" s="149">
        <v>86.985</v>
      </c>
      <c r="E230" s="186">
        <f t="shared" si="20"/>
        <v>0.016000000000005343</v>
      </c>
      <c r="F230" s="187">
        <f t="shared" si="21"/>
        <v>56.08918179907924</v>
      </c>
      <c r="G230" s="188">
        <f t="shared" si="22"/>
        <v>285.26</v>
      </c>
      <c r="H230" s="199">
        <v>39</v>
      </c>
      <c r="I230" s="158">
        <v>836.59</v>
      </c>
      <c r="J230" s="158">
        <v>551.33</v>
      </c>
    </row>
    <row r="231" spans="1:10" ht="23.25">
      <c r="A231" s="139">
        <v>21787</v>
      </c>
      <c r="B231" s="141">
        <v>16</v>
      </c>
      <c r="C231" s="149">
        <v>86.128</v>
      </c>
      <c r="D231" s="149">
        <v>86.1401</v>
      </c>
      <c r="E231" s="186">
        <f t="shared" si="20"/>
        <v>0.012100000000003774</v>
      </c>
      <c r="F231" s="187">
        <f t="shared" si="21"/>
        <v>41.205516771679804</v>
      </c>
      <c r="G231" s="188">
        <f t="shared" si="22"/>
        <v>293.65</v>
      </c>
      <c r="H231" s="141">
        <v>40</v>
      </c>
      <c r="I231" s="158">
        <v>853.54</v>
      </c>
      <c r="J231" s="158">
        <v>559.89</v>
      </c>
    </row>
    <row r="232" spans="1:10" ht="23.25">
      <c r="A232" s="139"/>
      <c r="B232" s="141">
        <v>17</v>
      </c>
      <c r="C232" s="149">
        <v>87.2094</v>
      </c>
      <c r="D232" s="149">
        <v>87.2304</v>
      </c>
      <c r="E232" s="186">
        <f t="shared" si="20"/>
        <v>0.021000000000000796</v>
      </c>
      <c r="F232" s="187">
        <f t="shared" si="21"/>
        <v>64.2673521850924</v>
      </c>
      <c r="G232" s="188">
        <f t="shared" si="22"/>
        <v>326.76000000000005</v>
      </c>
      <c r="H232" s="199">
        <v>41</v>
      </c>
      <c r="I232" s="158">
        <v>695.07</v>
      </c>
      <c r="J232" s="158">
        <v>368.31</v>
      </c>
    </row>
    <row r="233" spans="1:10" ht="23.25">
      <c r="A233" s="139"/>
      <c r="B233" s="141">
        <v>18</v>
      </c>
      <c r="C233" s="149">
        <v>85.1275</v>
      </c>
      <c r="D233" s="149">
        <v>85.1464</v>
      </c>
      <c r="E233" s="186">
        <f t="shared" si="20"/>
        <v>0.018900000000002137</v>
      </c>
      <c r="F233" s="187">
        <f t="shared" si="21"/>
        <v>53.3536585365914</v>
      </c>
      <c r="G233" s="188">
        <f t="shared" si="22"/>
        <v>354.24000000000007</v>
      </c>
      <c r="H233" s="141">
        <v>42</v>
      </c>
      <c r="I233" s="158">
        <v>719.44</v>
      </c>
      <c r="J233" s="158">
        <v>365.2</v>
      </c>
    </row>
    <row r="234" spans="1:10" ht="23.25">
      <c r="A234" s="139">
        <v>21795</v>
      </c>
      <c r="B234" s="141">
        <v>28</v>
      </c>
      <c r="C234" s="149">
        <v>87.2114</v>
      </c>
      <c r="D234" s="149">
        <v>87.452</v>
      </c>
      <c r="E234" s="186">
        <f t="shared" si="20"/>
        <v>0.2406000000000006</v>
      </c>
      <c r="F234" s="187">
        <f t="shared" si="21"/>
        <v>711.7500887468957</v>
      </c>
      <c r="G234" s="188">
        <f t="shared" si="22"/>
        <v>338.03999999999996</v>
      </c>
      <c r="H234" s="199">
        <v>43</v>
      </c>
      <c r="I234" s="158">
        <v>829.17</v>
      </c>
      <c r="J234" s="158">
        <v>491.13</v>
      </c>
    </row>
    <row r="235" spans="1:10" ht="23.25">
      <c r="A235" s="139"/>
      <c r="B235" s="141">
        <v>29</v>
      </c>
      <c r="C235" s="149">
        <v>85.261</v>
      </c>
      <c r="D235" s="149">
        <v>85.4403</v>
      </c>
      <c r="E235" s="186">
        <f t="shared" si="20"/>
        <v>0.1792999999999978</v>
      </c>
      <c r="F235" s="187">
        <f t="shared" si="21"/>
        <v>543.4815555757565</v>
      </c>
      <c r="G235" s="188">
        <f t="shared" si="22"/>
        <v>329.90999999999997</v>
      </c>
      <c r="H235" s="141">
        <v>44</v>
      </c>
      <c r="I235" s="158">
        <v>698.01</v>
      </c>
      <c r="J235" s="158">
        <v>368.1</v>
      </c>
    </row>
    <row r="236" spans="1:10" ht="23.25">
      <c r="A236" s="139"/>
      <c r="B236" s="141">
        <v>30</v>
      </c>
      <c r="C236" s="149">
        <v>84.9776</v>
      </c>
      <c r="D236" s="149">
        <v>85.1624</v>
      </c>
      <c r="E236" s="186">
        <f t="shared" si="20"/>
        <v>0.18480000000000985</v>
      </c>
      <c r="F236" s="187">
        <f t="shared" si="21"/>
        <v>490.30272478843716</v>
      </c>
      <c r="G236" s="188">
        <f t="shared" si="22"/>
        <v>376.90999999999997</v>
      </c>
      <c r="H236" s="199">
        <v>45</v>
      </c>
      <c r="I236" s="158">
        <v>650.63</v>
      </c>
      <c r="J236" s="158">
        <v>273.72</v>
      </c>
    </row>
    <row r="237" spans="1:10" ht="23.25">
      <c r="A237" s="139">
        <v>21805</v>
      </c>
      <c r="B237" s="141">
        <v>31</v>
      </c>
      <c r="C237" s="149">
        <v>84.8986</v>
      </c>
      <c r="D237" s="149">
        <v>85.06</v>
      </c>
      <c r="E237" s="186">
        <f t="shared" si="20"/>
        <v>0.16140000000000043</v>
      </c>
      <c r="F237" s="187">
        <f t="shared" si="21"/>
        <v>503.0701617679159</v>
      </c>
      <c r="G237" s="188">
        <f t="shared" si="22"/>
        <v>320.8299999999999</v>
      </c>
      <c r="H237" s="141">
        <v>46</v>
      </c>
      <c r="I237" s="158">
        <v>660.31</v>
      </c>
      <c r="J237" s="158">
        <v>339.48</v>
      </c>
    </row>
    <row r="238" spans="1:10" ht="23.25">
      <c r="A238" s="139"/>
      <c r="B238" s="141">
        <v>32</v>
      </c>
      <c r="C238" s="149">
        <v>85.0215</v>
      </c>
      <c r="D238" s="149">
        <v>85.1536</v>
      </c>
      <c r="E238" s="186">
        <f t="shared" si="20"/>
        <v>0.1320999999999941</v>
      </c>
      <c r="F238" s="187">
        <f t="shared" si="21"/>
        <v>421.0895412960827</v>
      </c>
      <c r="G238" s="188">
        <f t="shared" si="22"/>
        <v>313.71000000000004</v>
      </c>
      <c r="H238" s="199">
        <v>47</v>
      </c>
      <c r="I238" s="158">
        <v>851.13</v>
      </c>
      <c r="J238" s="158">
        <v>537.42</v>
      </c>
    </row>
    <row r="239" spans="1:10" ht="23.25">
      <c r="A239" s="139"/>
      <c r="B239" s="141">
        <v>33</v>
      </c>
      <c r="C239" s="149">
        <v>85.9907</v>
      </c>
      <c r="D239" s="149">
        <v>86.1122</v>
      </c>
      <c r="E239" s="186">
        <f t="shared" si="20"/>
        <v>0.1214999999999975</v>
      </c>
      <c r="F239" s="187">
        <f t="shared" si="21"/>
        <v>418.9077368638721</v>
      </c>
      <c r="G239" s="188">
        <f t="shared" si="22"/>
        <v>290.0400000000001</v>
      </c>
      <c r="H239" s="141">
        <v>48</v>
      </c>
      <c r="I239" s="158">
        <v>854.07</v>
      </c>
      <c r="J239" s="158">
        <v>564.03</v>
      </c>
    </row>
    <row r="240" spans="1:10" ht="23.25">
      <c r="A240" s="139">
        <v>21821</v>
      </c>
      <c r="B240" s="141">
        <v>34</v>
      </c>
      <c r="C240" s="149">
        <v>83.7342</v>
      </c>
      <c r="D240" s="149">
        <v>83.76</v>
      </c>
      <c r="E240" s="186">
        <f t="shared" si="20"/>
        <v>0.02580000000000382</v>
      </c>
      <c r="F240" s="187">
        <f t="shared" si="21"/>
        <v>94.82505145546834</v>
      </c>
      <c r="G240" s="188">
        <f t="shared" si="22"/>
        <v>272.0799999999999</v>
      </c>
      <c r="H240" s="199">
        <v>49</v>
      </c>
      <c r="I240" s="158">
        <v>813.41</v>
      </c>
      <c r="J240" s="158">
        <v>541.33</v>
      </c>
    </row>
    <row r="241" spans="1:10" ht="23.25">
      <c r="A241" s="139"/>
      <c r="B241" s="141">
        <v>35</v>
      </c>
      <c r="C241" s="149">
        <v>85.0091</v>
      </c>
      <c r="D241" s="149">
        <v>85.0388</v>
      </c>
      <c r="E241" s="186">
        <f t="shared" si="20"/>
        <v>0.029699999999991178</v>
      </c>
      <c r="F241" s="187">
        <f t="shared" si="21"/>
        <v>105.45002662876328</v>
      </c>
      <c r="G241" s="188">
        <f t="shared" si="22"/>
        <v>281.65</v>
      </c>
      <c r="H241" s="141">
        <v>50</v>
      </c>
      <c r="I241" s="158">
        <v>846.63</v>
      </c>
      <c r="J241" s="158">
        <v>564.98</v>
      </c>
    </row>
    <row r="242" spans="1:10" ht="23.25">
      <c r="A242" s="139"/>
      <c r="B242" s="141">
        <v>36</v>
      </c>
      <c r="C242" s="149">
        <v>84.5904</v>
      </c>
      <c r="D242" s="149">
        <v>84.6244</v>
      </c>
      <c r="E242" s="186">
        <f t="shared" si="20"/>
        <v>0.033999999999991815</v>
      </c>
      <c r="F242" s="187">
        <f t="shared" si="21"/>
        <v>107.06975279480967</v>
      </c>
      <c r="G242" s="188">
        <f t="shared" si="22"/>
        <v>317.55</v>
      </c>
      <c r="H242" s="199">
        <v>51</v>
      </c>
      <c r="I242" s="158">
        <v>685.09</v>
      </c>
      <c r="J242" s="158">
        <v>367.54</v>
      </c>
    </row>
    <row r="243" spans="1:10" ht="23.25">
      <c r="A243" s="139">
        <v>21830</v>
      </c>
      <c r="B243" s="141">
        <v>1</v>
      </c>
      <c r="C243" s="149">
        <v>85.3757</v>
      </c>
      <c r="D243" s="149">
        <v>85.3811</v>
      </c>
      <c r="E243" s="186">
        <f t="shared" si="20"/>
        <v>0.005400000000008731</v>
      </c>
      <c r="F243" s="187">
        <f t="shared" si="21"/>
        <v>19.191811493793693</v>
      </c>
      <c r="G243" s="188">
        <f t="shared" si="22"/>
        <v>281.37</v>
      </c>
      <c r="H243" s="141">
        <v>52</v>
      </c>
      <c r="I243" s="158">
        <v>849.16</v>
      </c>
      <c r="J243" s="158">
        <v>567.79</v>
      </c>
    </row>
    <row r="244" spans="1:10" ht="23.25">
      <c r="A244" s="139"/>
      <c r="B244" s="141">
        <v>2</v>
      </c>
      <c r="C244" s="149">
        <v>87.4581</v>
      </c>
      <c r="D244" s="149">
        <v>87.4633</v>
      </c>
      <c r="E244" s="186">
        <f t="shared" si="20"/>
        <v>0.005200000000002092</v>
      </c>
      <c r="F244" s="187">
        <f t="shared" si="21"/>
        <v>14.508928571434407</v>
      </c>
      <c r="G244" s="188">
        <f t="shared" si="22"/>
        <v>358.40000000000003</v>
      </c>
      <c r="H244" s="199">
        <v>53</v>
      </c>
      <c r="I244" s="158">
        <v>727.83</v>
      </c>
      <c r="J244" s="158">
        <v>369.43</v>
      </c>
    </row>
    <row r="245" spans="1:10" ht="23.25">
      <c r="A245" s="139"/>
      <c r="B245" s="141">
        <v>3</v>
      </c>
      <c r="C245" s="149">
        <v>85.8581</v>
      </c>
      <c r="D245" s="149">
        <v>85.8662</v>
      </c>
      <c r="E245" s="186">
        <f t="shared" si="20"/>
        <v>0.008100000000013097</v>
      </c>
      <c r="F245" s="187">
        <f t="shared" si="21"/>
        <v>24.982265675641045</v>
      </c>
      <c r="G245" s="188">
        <f t="shared" si="22"/>
        <v>324.23</v>
      </c>
      <c r="H245" s="141">
        <v>54</v>
      </c>
      <c r="I245" s="158">
        <v>768.33</v>
      </c>
      <c r="J245" s="158">
        <v>444.1</v>
      </c>
    </row>
    <row r="246" spans="1:10" ht="23.25">
      <c r="A246" s="139">
        <v>21842</v>
      </c>
      <c r="B246" s="141">
        <v>4</v>
      </c>
      <c r="C246" s="149">
        <v>85.0027</v>
      </c>
      <c r="D246" s="149">
        <v>85.0055</v>
      </c>
      <c r="E246" s="186">
        <f t="shared" si="20"/>
        <v>0.0027999999999934744</v>
      </c>
      <c r="F246" s="187">
        <f t="shared" si="21"/>
        <v>10.409695888145865</v>
      </c>
      <c r="G246" s="188">
        <f t="shared" si="22"/>
        <v>268.97999999999996</v>
      </c>
      <c r="H246" s="199">
        <v>55</v>
      </c>
      <c r="I246" s="158">
        <v>771.81</v>
      </c>
      <c r="J246" s="158">
        <v>502.83</v>
      </c>
    </row>
    <row r="247" spans="1:10" ht="23.25">
      <c r="A247" s="139"/>
      <c r="B247" s="141">
        <v>5</v>
      </c>
      <c r="C247" s="149">
        <v>85.0225</v>
      </c>
      <c r="D247" s="149">
        <v>85.026</v>
      </c>
      <c r="E247" s="186">
        <f t="shared" si="20"/>
        <v>0.003500000000002501</v>
      </c>
      <c r="F247" s="187">
        <f t="shared" si="21"/>
        <v>12.917512456181955</v>
      </c>
      <c r="G247" s="188">
        <f t="shared" si="22"/>
        <v>270.95000000000005</v>
      </c>
      <c r="H247" s="141">
        <v>56</v>
      </c>
      <c r="I247" s="158">
        <v>793.99</v>
      </c>
      <c r="J247" s="158">
        <v>523.04</v>
      </c>
    </row>
    <row r="248" spans="1:10" ht="23.25">
      <c r="A248" s="139"/>
      <c r="B248" s="141">
        <v>6</v>
      </c>
      <c r="C248" s="149">
        <v>87.3804</v>
      </c>
      <c r="D248" s="149">
        <v>87.3851</v>
      </c>
      <c r="E248" s="186">
        <f t="shared" si="20"/>
        <v>0.004699999999999704</v>
      </c>
      <c r="F248" s="187">
        <f t="shared" si="21"/>
        <v>13.772490183436982</v>
      </c>
      <c r="G248" s="188">
        <f t="shared" si="22"/>
        <v>341.26</v>
      </c>
      <c r="H248" s="199">
        <v>57</v>
      </c>
      <c r="I248" s="158">
        <v>716.24</v>
      </c>
      <c r="J248" s="158">
        <v>374.98</v>
      </c>
    </row>
    <row r="249" spans="1:10" ht="23.25">
      <c r="A249" s="139">
        <v>21854</v>
      </c>
      <c r="B249" s="141">
        <v>7</v>
      </c>
      <c r="C249" s="149">
        <v>86.4347</v>
      </c>
      <c r="D249" s="149">
        <v>86.4413</v>
      </c>
      <c r="E249" s="186">
        <f t="shared" si="20"/>
        <v>0.006599999999991724</v>
      </c>
      <c r="F249" s="187">
        <f t="shared" si="21"/>
        <v>20.92116524548047</v>
      </c>
      <c r="G249" s="188">
        <f t="shared" si="22"/>
        <v>315.46999999999997</v>
      </c>
      <c r="H249" s="141">
        <v>58</v>
      </c>
      <c r="I249" s="158">
        <v>717.3</v>
      </c>
      <c r="J249" s="158">
        <v>401.83</v>
      </c>
    </row>
    <row r="250" spans="1:10" ht="23.25">
      <c r="A250" s="139"/>
      <c r="B250" s="141">
        <v>8</v>
      </c>
      <c r="C250" s="149">
        <v>84.7985</v>
      </c>
      <c r="D250" s="149">
        <v>84.8023</v>
      </c>
      <c r="E250" s="186">
        <f t="shared" si="20"/>
        <v>0.0037999999999982492</v>
      </c>
      <c r="F250" s="187">
        <f t="shared" si="21"/>
        <v>12.746117465529297</v>
      </c>
      <c r="G250" s="188">
        <f t="shared" si="22"/>
        <v>298.13</v>
      </c>
      <c r="H250" s="199">
        <v>59</v>
      </c>
      <c r="I250" s="158">
        <v>789.4</v>
      </c>
      <c r="J250" s="158">
        <v>491.27</v>
      </c>
    </row>
    <row r="251" spans="1:10" ht="23.25">
      <c r="A251" s="139"/>
      <c r="B251" s="141">
        <v>9</v>
      </c>
      <c r="C251" s="149">
        <v>87.6398</v>
      </c>
      <c r="D251" s="149">
        <v>87.6443</v>
      </c>
      <c r="E251" s="186">
        <f t="shared" si="20"/>
        <v>0.004500000000007276</v>
      </c>
      <c r="F251" s="187">
        <f t="shared" si="21"/>
        <v>13.345987306504762</v>
      </c>
      <c r="G251" s="188">
        <f t="shared" si="22"/>
        <v>337.18</v>
      </c>
      <c r="H251" s="141">
        <v>60</v>
      </c>
      <c r="I251" s="158">
        <v>691.02</v>
      </c>
      <c r="J251" s="158">
        <v>353.84</v>
      </c>
    </row>
    <row r="252" spans="1:10" ht="23.25">
      <c r="A252" s="139">
        <v>21861</v>
      </c>
      <c r="B252" s="141">
        <v>19</v>
      </c>
      <c r="C252" s="149">
        <v>88.9806</v>
      </c>
      <c r="D252" s="149">
        <v>88.9913</v>
      </c>
      <c r="E252" s="186">
        <f t="shared" si="20"/>
        <v>0.010699999999999932</v>
      </c>
      <c r="F252" s="187">
        <f t="shared" si="21"/>
        <v>33.682752541945824</v>
      </c>
      <c r="G252" s="188">
        <f t="shared" si="22"/>
        <v>317.67</v>
      </c>
      <c r="H252" s="199">
        <v>61</v>
      </c>
      <c r="I252" s="158">
        <v>661.21</v>
      </c>
      <c r="J252" s="158">
        <v>343.54</v>
      </c>
    </row>
    <row r="253" spans="1:10" ht="23.25">
      <c r="A253" s="139"/>
      <c r="B253" s="141">
        <v>20</v>
      </c>
      <c r="C253" s="149">
        <v>84.6646</v>
      </c>
      <c r="D253" s="149">
        <v>84.6751</v>
      </c>
      <c r="E253" s="186">
        <f t="shared" si="20"/>
        <v>0.010500000000007503</v>
      </c>
      <c r="F253" s="187">
        <f t="shared" si="21"/>
        <v>37.58187479869539</v>
      </c>
      <c r="G253" s="188">
        <f t="shared" si="22"/>
        <v>279.39</v>
      </c>
      <c r="H253" s="141">
        <v>62</v>
      </c>
      <c r="I253" s="158">
        <v>824.21</v>
      </c>
      <c r="J253" s="158">
        <v>544.82</v>
      </c>
    </row>
    <row r="254" spans="1:10" ht="23.25">
      <c r="A254" s="139"/>
      <c r="B254" s="141">
        <v>21</v>
      </c>
      <c r="C254" s="149">
        <v>86.3656</v>
      </c>
      <c r="D254" s="149">
        <v>86.373</v>
      </c>
      <c r="E254" s="186">
        <f t="shared" si="20"/>
        <v>0.00740000000000407</v>
      </c>
      <c r="F254" s="187">
        <f t="shared" si="21"/>
        <v>24.64612822649149</v>
      </c>
      <c r="G254" s="188">
        <f t="shared" si="22"/>
        <v>300.25</v>
      </c>
      <c r="H254" s="199">
        <v>63</v>
      </c>
      <c r="I254" s="158">
        <v>841.31</v>
      </c>
      <c r="J254" s="158">
        <v>541.06</v>
      </c>
    </row>
    <row r="255" spans="1:10" ht="23.25">
      <c r="A255" s="139">
        <v>21870</v>
      </c>
      <c r="B255" s="141">
        <v>22</v>
      </c>
      <c r="C255" s="149">
        <v>85.15</v>
      </c>
      <c r="D255" s="149">
        <v>85.1544</v>
      </c>
      <c r="E255" s="186">
        <f t="shared" si="20"/>
        <v>0.0043999999999897454</v>
      </c>
      <c r="F255" s="187">
        <f t="shared" si="21"/>
        <v>16.246953696144104</v>
      </c>
      <c r="G255" s="188">
        <f t="shared" si="22"/>
        <v>270.81999999999994</v>
      </c>
      <c r="H255" s="141">
        <v>64</v>
      </c>
      <c r="I255" s="158">
        <v>826.51</v>
      </c>
      <c r="J255" s="158">
        <v>555.69</v>
      </c>
    </row>
    <row r="256" spans="1:10" ht="23.25">
      <c r="A256" s="139"/>
      <c r="B256" s="141">
        <v>23</v>
      </c>
      <c r="C256" s="149">
        <v>87.6728</v>
      </c>
      <c r="D256" s="149">
        <v>87.6817</v>
      </c>
      <c r="E256" s="186">
        <f t="shared" si="20"/>
        <v>0.008900000000011232</v>
      </c>
      <c r="F256" s="187">
        <f t="shared" si="21"/>
        <v>29.081165860708513</v>
      </c>
      <c r="G256" s="188">
        <f t="shared" si="22"/>
        <v>306.03999999999996</v>
      </c>
      <c r="H256" s="199">
        <v>65</v>
      </c>
      <c r="I256" s="158">
        <v>829.04</v>
      </c>
      <c r="J256" s="158">
        <v>523</v>
      </c>
    </row>
    <row r="257" spans="1:10" ht="23.25">
      <c r="A257" s="139"/>
      <c r="B257" s="141">
        <v>24</v>
      </c>
      <c r="C257" s="149">
        <v>88.0522</v>
      </c>
      <c r="D257" s="149">
        <v>88.06</v>
      </c>
      <c r="E257" s="186">
        <f t="shared" si="20"/>
        <v>0.007800000000003138</v>
      </c>
      <c r="F257" s="187">
        <f t="shared" si="21"/>
        <v>28.01221045072055</v>
      </c>
      <c r="G257" s="188">
        <f t="shared" si="22"/>
        <v>278.45000000000005</v>
      </c>
      <c r="H257" s="141">
        <v>66</v>
      </c>
      <c r="I257" s="158">
        <v>821.26</v>
      </c>
      <c r="J257" s="158">
        <v>542.81</v>
      </c>
    </row>
    <row r="258" spans="1:10" ht="23.25">
      <c r="A258" s="139">
        <v>21882</v>
      </c>
      <c r="B258" s="141">
        <v>25</v>
      </c>
      <c r="C258" s="149">
        <v>87.068</v>
      </c>
      <c r="D258" s="149">
        <v>87.0752</v>
      </c>
      <c r="E258" s="186">
        <f t="shared" si="20"/>
        <v>0.007199999999997431</v>
      </c>
      <c r="F258" s="187">
        <f t="shared" si="21"/>
        <v>20.66056414817478</v>
      </c>
      <c r="G258" s="188">
        <f t="shared" si="22"/>
        <v>348.49000000000007</v>
      </c>
      <c r="H258" s="199">
        <v>67</v>
      </c>
      <c r="I258" s="158">
        <v>715.83</v>
      </c>
      <c r="J258" s="158">
        <v>367.34</v>
      </c>
    </row>
    <row r="259" spans="1:10" ht="23.25">
      <c r="A259" s="139"/>
      <c r="B259" s="141">
        <v>26</v>
      </c>
      <c r="C259" s="149">
        <v>85.8204</v>
      </c>
      <c r="D259" s="149">
        <v>85.835</v>
      </c>
      <c r="E259" s="186">
        <f t="shared" si="20"/>
        <v>0.01459999999998729</v>
      </c>
      <c r="F259" s="187">
        <f t="shared" si="21"/>
        <v>45.02698535077035</v>
      </c>
      <c r="G259" s="188">
        <f t="shared" si="22"/>
        <v>324.25000000000006</v>
      </c>
      <c r="H259" s="141">
        <v>68</v>
      </c>
      <c r="I259" s="158">
        <v>629.96</v>
      </c>
      <c r="J259" s="158">
        <v>305.71</v>
      </c>
    </row>
    <row r="260" spans="1:10" ht="23.25">
      <c r="A260" s="139"/>
      <c r="B260" s="141">
        <v>27</v>
      </c>
      <c r="C260" s="149">
        <v>86.3132</v>
      </c>
      <c r="D260" s="149">
        <v>86.3251</v>
      </c>
      <c r="E260" s="186">
        <f>D260-C260</f>
        <v>0.011900000000011346</v>
      </c>
      <c r="F260" s="187">
        <f>((10^6)*E260/G260)</f>
        <v>42.12985909513329</v>
      </c>
      <c r="G260" s="188">
        <f>I260-J260</f>
        <v>282.4599999999999</v>
      </c>
      <c r="H260" s="141">
        <v>69</v>
      </c>
      <c r="I260" s="158">
        <v>819.81</v>
      </c>
      <c r="J260" s="158">
        <v>537.35</v>
      </c>
    </row>
    <row r="261" spans="1:10" ht="23.25">
      <c r="A261" s="139">
        <v>21906</v>
      </c>
      <c r="B261" s="141">
        <v>25</v>
      </c>
      <c r="C261" s="149">
        <v>87.055</v>
      </c>
      <c r="D261" s="149">
        <v>87.0644</v>
      </c>
      <c r="E261" s="186">
        <f aca="true" t="shared" si="23" ref="E261:E317">D261-C261</f>
        <v>0.009399999999999409</v>
      </c>
      <c r="F261" s="187">
        <f aca="true" t="shared" si="24" ref="F261:F334">((10^6)*E261/G261)</f>
        <v>32.52820264377953</v>
      </c>
      <c r="G261" s="188">
        <f aca="true" t="shared" si="25" ref="G261:G334">I261-J261</f>
        <v>288.98</v>
      </c>
      <c r="H261" s="141">
        <v>70</v>
      </c>
      <c r="I261" s="158">
        <v>841.39</v>
      </c>
      <c r="J261" s="158">
        <v>552.41</v>
      </c>
    </row>
    <row r="262" spans="1:10" ht="23.25">
      <c r="A262" s="139"/>
      <c r="B262" s="141">
        <v>26</v>
      </c>
      <c r="C262" s="149">
        <v>85.7991</v>
      </c>
      <c r="D262" s="149">
        <v>85.8111</v>
      </c>
      <c r="E262" s="186">
        <f t="shared" si="23"/>
        <v>0.012000000000000455</v>
      </c>
      <c r="F262" s="187">
        <f t="shared" si="24"/>
        <v>39.2695857058723</v>
      </c>
      <c r="G262" s="188">
        <f t="shared" si="25"/>
        <v>305.5799999999999</v>
      </c>
      <c r="H262" s="141">
        <v>71</v>
      </c>
      <c r="I262" s="158">
        <v>860.42</v>
      </c>
      <c r="J262" s="158">
        <v>554.84</v>
      </c>
    </row>
    <row r="263" spans="1:10" ht="23.25">
      <c r="A263" s="139"/>
      <c r="B263" s="141">
        <v>27</v>
      </c>
      <c r="C263" s="149">
        <v>86.2975</v>
      </c>
      <c r="D263" s="149">
        <v>86.307</v>
      </c>
      <c r="E263" s="186">
        <f t="shared" si="23"/>
        <v>0.009500000000002728</v>
      </c>
      <c r="F263" s="187">
        <f t="shared" si="24"/>
        <v>31.088422017156656</v>
      </c>
      <c r="G263" s="188">
        <f t="shared" si="25"/>
        <v>305.5799999999999</v>
      </c>
      <c r="H263" s="141">
        <v>72</v>
      </c>
      <c r="I263" s="158">
        <v>860.42</v>
      </c>
      <c r="J263" s="158">
        <v>554.84</v>
      </c>
    </row>
    <row r="264" spans="1:10" ht="23.25">
      <c r="A264" s="139">
        <v>21911</v>
      </c>
      <c r="B264" s="141">
        <v>28</v>
      </c>
      <c r="C264" s="149">
        <v>87.1789</v>
      </c>
      <c r="D264" s="149">
        <v>87.1901</v>
      </c>
      <c r="E264" s="186">
        <f t="shared" si="23"/>
        <v>0.01120000000000232</v>
      </c>
      <c r="F264" s="187">
        <f t="shared" si="24"/>
        <v>38.7422601957948</v>
      </c>
      <c r="G264" s="188">
        <f t="shared" si="25"/>
        <v>289.09000000000003</v>
      </c>
      <c r="H264" s="141">
        <v>73</v>
      </c>
      <c r="I264" s="158">
        <v>855.61</v>
      </c>
      <c r="J264" s="158">
        <v>566.52</v>
      </c>
    </row>
    <row r="265" spans="1:10" ht="23.25">
      <c r="A265" s="139"/>
      <c r="B265" s="141">
        <v>29</v>
      </c>
      <c r="C265" s="149">
        <v>85.2214</v>
      </c>
      <c r="D265" s="149">
        <v>85.2304</v>
      </c>
      <c r="E265" s="186">
        <f t="shared" si="23"/>
        <v>0.009000000000000341</v>
      </c>
      <c r="F265" s="187">
        <f t="shared" si="24"/>
        <v>30.451700219930096</v>
      </c>
      <c r="G265" s="188">
        <f t="shared" si="25"/>
        <v>295.55000000000007</v>
      </c>
      <c r="H265" s="141">
        <v>74</v>
      </c>
      <c r="I265" s="158">
        <v>795.33</v>
      </c>
      <c r="J265" s="158">
        <v>499.78</v>
      </c>
    </row>
    <row r="266" spans="1:10" ht="23.25">
      <c r="A266" s="139"/>
      <c r="B266" s="141">
        <v>30</v>
      </c>
      <c r="C266" s="149">
        <v>84.9687</v>
      </c>
      <c r="D266" s="149">
        <v>84.9792</v>
      </c>
      <c r="E266" s="186">
        <f t="shared" si="23"/>
        <v>0.010500000000007503</v>
      </c>
      <c r="F266" s="187">
        <f t="shared" si="24"/>
        <v>31.469160223003968</v>
      </c>
      <c r="G266" s="188">
        <f t="shared" si="25"/>
        <v>333.65999999999997</v>
      </c>
      <c r="H266" s="141">
        <v>75</v>
      </c>
      <c r="I266" s="158">
        <v>658.93</v>
      </c>
      <c r="J266" s="158">
        <v>325.27</v>
      </c>
    </row>
    <row r="267" spans="1:10" ht="23.25">
      <c r="A267" s="139">
        <v>21926</v>
      </c>
      <c r="B267" s="141">
        <v>19</v>
      </c>
      <c r="C267" s="149">
        <v>88.9806</v>
      </c>
      <c r="D267" s="149">
        <v>88.9934</v>
      </c>
      <c r="E267" s="186">
        <f t="shared" si="23"/>
        <v>0.01279999999999859</v>
      </c>
      <c r="F267" s="187">
        <f t="shared" si="24"/>
        <v>48.08234100897257</v>
      </c>
      <c r="G267" s="188">
        <f t="shared" si="25"/>
        <v>266.21000000000004</v>
      </c>
      <c r="H267" s="141">
        <v>76</v>
      </c>
      <c r="I267" s="158">
        <v>841.52</v>
      </c>
      <c r="J267" s="158">
        <v>575.31</v>
      </c>
    </row>
    <row r="268" spans="1:10" ht="23.25">
      <c r="A268" s="139"/>
      <c r="B268" s="141">
        <v>20</v>
      </c>
      <c r="C268" s="149">
        <v>84.6738</v>
      </c>
      <c r="D268" s="149">
        <v>84.6853</v>
      </c>
      <c r="E268" s="186">
        <f t="shared" si="23"/>
        <v>0.011499999999998067</v>
      </c>
      <c r="F268" s="187">
        <f t="shared" si="24"/>
        <v>37.62473417306746</v>
      </c>
      <c r="G268" s="188">
        <f t="shared" si="25"/>
        <v>305.65</v>
      </c>
      <c r="H268" s="141">
        <v>77</v>
      </c>
      <c r="I268" s="158">
        <v>870.75</v>
      </c>
      <c r="J268" s="158">
        <v>565.1</v>
      </c>
    </row>
    <row r="269" spans="1:10" ht="23.25">
      <c r="A269" s="139"/>
      <c r="B269" s="141">
        <v>21</v>
      </c>
      <c r="C269" s="149">
        <v>86.3724</v>
      </c>
      <c r="D269" s="149">
        <v>86.3813</v>
      </c>
      <c r="E269" s="186">
        <f t="shared" si="23"/>
        <v>0.008899999999997021</v>
      </c>
      <c r="F269" s="187">
        <f t="shared" si="24"/>
        <v>29.623219278381782</v>
      </c>
      <c r="G269" s="188">
        <f t="shared" si="25"/>
        <v>300.43999999999994</v>
      </c>
      <c r="H269" s="141">
        <v>78</v>
      </c>
      <c r="I269" s="158">
        <v>864.29</v>
      </c>
      <c r="J269" s="158">
        <v>563.85</v>
      </c>
    </row>
    <row r="270" spans="1:10" ht="23.25">
      <c r="A270" s="139">
        <v>21933</v>
      </c>
      <c r="B270" s="141">
        <v>22</v>
      </c>
      <c r="C270" s="149">
        <v>85.129</v>
      </c>
      <c r="D270" s="149">
        <v>85.1436</v>
      </c>
      <c r="E270" s="186">
        <f t="shared" si="23"/>
        <v>0.0146000000000015</v>
      </c>
      <c r="F270" s="187">
        <f t="shared" si="24"/>
        <v>42.44556211297933</v>
      </c>
      <c r="G270" s="188">
        <f t="shared" si="25"/>
        <v>343.97</v>
      </c>
      <c r="H270" s="141">
        <v>79</v>
      </c>
      <c r="I270" s="158">
        <v>683.59</v>
      </c>
      <c r="J270" s="158">
        <v>339.62</v>
      </c>
    </row>
    <row r="271" spans="1:10" ht="23.25">
      <c r="A271" s="139"/>
      <c r="B271" s="141">
        <v>23</v>
      </c>
      <c r="C271" s="149">
        <v>87.6805</v>
      </c>
      <c r="D271" s="149">
        <v>87.6977</v>
      </c>
      <c r="E271" s="186">
        <f t="shared" si="23"/>
        <v>0.017200000000002547</v>
      </c>
      <c r="F271" s="187">
        <f t="shared" si="24"/>
        <v>57.23412751232045</v>
      </c>
      <c r="G271" s="188">
        <f t="shared" si="25"/>
        <v>300.5200000000001</v>
      </c>
      <c r="H271" s="141">
        <v>80</v>
      </c>
      <c r="I271" s="158">
        <v>841.69</v>
      </c>
      <c r="J271" s="158">
        <v>541.17</v>
      </c>
    </row>
    <row r="272" spans="1:10" ht="23.25">
      <c r="A272" s="139"/>
      <c r="B272" s="141">
        <v>24</v>
      </c>
      <c r="C272" s="149">
        <v>88.0578</v>
      </c>
      <c r="D272" s="149">
        <v>88.0718</v>
      </c>
      <c r="E272" s="186">
        <f t="shared" si="23"/>
        <v>0.013999999999995794</v>
      </c>
      <c r="F272" s="187">
        <f t="shared" si="24"/>
        <v>42.63742957209013</v>
      </c>
      <c r="G272" s="188">
        <f t="shared" si="25"/>
        <v>328.35</v>
      </c>
      <c r="H272" s="141">
        <v>81</v>
      </c>
      <c r="I272" s="158">
        <v>765.98</v>
      </c>
      <c r="J272" s="158">
        <v>437.63</v>
      </c>
    </row>
    <row r="273" spans="1:10" ht="23.25">
      <c r="A273" s="139">
        <v>21940</v>
      </c>
      <c r="B273" s="141">
        <v>25</v>
      </c>
      <c r="C273" s="149">
        <v>87.04</v>
      </c>
      <c r="D273" s="149">
        <v>87.0553</v>
      </c>
      <c r="E273" s="186">
        <f t="shared" si="23"/>
        <v>0.015299999999996317</v>
      </c>
      <c r="F273" s="187">
        <f t="shared" si="24"/>
        <v>46.35520814396266</v>
      </c>
      <c r="G273" s="188">
        <f t="shared" si="25"/>
        <v>330.06</v>
      </c>
      <c r="H273" s="141">
        <v>82</v>
      </c>
      <c r="I273" s="158">
        <v>691.63</v>
      </c>
      <c r="J273" s="158">
        <v>361.57</v>
      </c>
    </row>
    <row r="274" spans="1:10" ht="23.25">
      <c r="A274" s="139"/>
      <c r="B274" s="141">
        <v>26</v>
      </c>
      <c r="C274" s="149">
        <v>85.8181</v>
      </c>
      <c r="D274" s="149">
        <v>85.8272</v>
      </c>
      <c r="E274" s="186">
        <f t="shared" si="23"/>
        <v>0.00910000000000366</v>
      </c>
      <c r="F274" s="187">
        <f t="shared" si="24"/>
        <v>31.97694848550024</v>
      </c>
      <c r="G274" s="188">
        <f t="shared" si="25"/>
        <v>284.58000000000004</v>
      </c>
      <c r="H274" s="141">
        <v>83</v>
      </c>
      <c r="I274" s="158">
        <v>819.49</v>
      </c>
      <c r="J274" s="158">
        <v>534.91</v>
      </c>
    </row>
    <row r="275" spans="1:10" ht="23.25">
      <c r="A275" s="139"/>
      <c r="B275" s="141">
        <v>27</v>
      </c>
      <c r="C275" s="149">
        <v>86.3532</v>
      </c>
      <c r="D275" s="149">
        <v>86.3682</v>
      </c>
      <c r="E275" s="186">
        <f t="shared" si="23"/>
        <v>0.015000000000000568</v>
      </c>
      <c r="F275" s="187">
        <f t="shared" si="24"/>
        <v>44.428647591968975</v>
      </c>
      <c r="G275" s="188">
        <f t="shared" si="25"/>
        <v>337.62000000000006</v>
      </c>
      <c r="H275" s="141">
        <v>84</v>
      </c>
      <c r="I275" s="158">
        <v>732.69</v>
      </c>
      <c r="J275" s="158">
        <v>395.07</v>
      </c>
    </row>
    <row r="276" spans="1:10" ht="23.25">
      <c r="A276" s="139">
        <v>21954</v>
      </c>
      <c r="B276" s="141">
        <v>28</v>
      </c>
      <c r="C276" s="149">
        <v>87.2003</v>
      </c>
      <c r="D276" s="149">
        <v>87.202</v>
      </c>
      <c r="E276" s="186">
        <f t="shared" si="23"/>
        <v>0.0016999999999995907</v>
      </c>
      <c r="F276" s="187">
        <f t="shared" si="24"/>
        <v>6.136741029527077</v>
      </c>
      <c r="G276" s="188">
        <f t="shared" si="25"/>
        <v>277.02</v>
      </c>
      <c r="H276" s="141">
        <v>85</v>
      </c>
      <c r="I276" s="158">
        <v>597.88</v>
      </c>
      <c r="J276" s="158">
        <v>320.86</v>
      </c>
    </row>
    <row r="277" spans="1:10" ht="23.25">
      <c r="A277" s="139"/>
      <c r="B277" s="141">
        <v>29</v>
      </c>
      <c r="C277" s="149">
        <v>85.227</v>
      </c>
      <c r="D277" s="149">
        <v>85.2342</v>
      </c>
      <c r="E277" s="186">
        <f t="shared" si="23"/>
        <v>0.007199999999997431</v>
      </c>
      <c r="F277" s="187">
        <f t="shared" si="24"/>
        <v>25.578173292114926</v>
      </c>
      <c r="G277" s="188">
        <f t="shared" si="25"/>
        <v>281.49</v>
      </c>
      <c r="H277" s="141">
        <v>86</v>
      </c>
      <c r="I277" s="158">
        <v>815.29</v>
      </c>
      <c r="J277" s="158">
        <v>533.8</v>
      </c>
    </row>
    <row r="278" spans="1:10" ht="23.25">
      <c r="A278" s="139"/>
      <c r="B278" s="141">
        <v>30</v>
      </c>
      <c r="C278" s="149">
        <v>84.951</v>
      </c>
      <c r="D278" s="149">
        <v>84.9569</v>
      </c>
      <c r="E278" s="186">
        <f t="shared" si="23"/>
        <v>0.005900000000011119</v>
      </c>
      <c r="F278" s="187">
        <f t="shared" si="24"/>
        <v>19.751598540427565</v>
      </c>
      <c r="G278" s="188">
        <f t="shared" si="25"/>
        <v>298.71000000000004</v>
      </c>
      <c r="H278" s="141">
        <v>87</v>
      </c>
      <c r="I278" s="158">
        <v>647.48</v>
      </c>
      <c r="J278" s="158">
        <v>348.77</v>
      </c>
    </row>
    <row r="279" spans="1:10" ht="23.25">
      <c r="A279" s="139">
        <v>21962</v>
      </c>
      <c r="B279" s="141">
        <v>31</v>
      </c>
      <c r="C279" s="149">
        <v>84.8678</v>
      </c>
      <c r="D279" s="149">
        <v>84.8678</v>
      </c>
      <c r="E279" s="186">
        <f t="shared" si="23"/>
        <v>0</v>
      </c>
      <c r="F279" s="187">
        <f t="shared" si="24"/>
        <v>0</v>
      </c>
      <c r="G279" s="188">
        <f t="shared" si="25"/>
        <v>300.53999999999996</v>
      </c>
      <c r="H279" s="141">
        <v>88</v>
      </c>
      <c r="I279" s="158">
        <v>806.4</v>
      </c>
      <c r="J279" s="158">
        <v>505.86</v>
      </c>
    </row>
    <row r="280" spans="1:10" ht="23.25">
      <c r="A280" s="139"/>
      <c r="B280" s="141">
        <v>32</v>
      </c>
      <c r="C280" s="149">
        <v>85.007</v>
      </c>
      <c r="D280" s="149">
        <v>85.007</v>
      </c>
      <c r="E280" s="186">
        <f t="shared" si="23"/>
        <v>0</v>
      </c>
      <c r="F280" s="187">
        <f t="shared" si="24"/>
        <v>0</v>
      </c>
      <c r="G280" s="188">
        <f t="shared" si="25"/>
        <v>309.1</v>
      </c>
      <c r="H280" s="141">
        <v>89</v>
      </c>
      <c r="I280" s="158">
        <v>691.98</v>
      </c>
      <c r="J280" s="158">
        <v>382.88</v>
      </c>
    </row>
    <row r="281" spans="1:10" ht="23.25">
      <c r="A281" s="139"/>
      <c r="B281" s="141">
        <v>33</v>
      </c>
      <c r="C281" s="149">
        <v>85.9754</v>
      </c>
      <c r="D281" s="149">
        <v>85.9799</v>
      </c>
      <c r="E281" s="186">
        <f t="shared" si="23"/>
        <v>0.004500000000007276</v>
      </c>
      <c r="F281" s="187">
        <f t="shared" si="24"/>
        <v>13.821063300492261</v>
      </c>
      <c r="G281" s="188">
        <f t="shared" si="25"/>
        <v>325.59000000000003</v>
      </c>
      <c r="H281" s="141">
        <v>90</v>
      </c>
      <c r="I281" s="158">
        <v>633.24</v>
      </c>
      <c r="J281" s="158">
        <v>307.65</v>
      </c>
    </row>
    <row r="282" spans="1:10" ht="23.25">
      <c r="A282" s="139">
        <v>21974</v>
      </c>
      <c r="B282" s="141">
        <v>34</v>
      </c>
      <c r="C282" s="149">
        <v>83.7243</v>
      </c>
      <c r="D282" s="149">
        <v>83.7243</v>
      </c>
      <c r="E282" s="186">
        <f t="shared" si="23"/>
        <v>0</v>
      </c>
      <c r="F282" s="187">
        <f t="shared" si="24"/>
        <v>0</v>
      </c>
      <c r="G282" s="188">
        <f t="shared" si="25"/>
        <v>337.69000000000005</v>
      </c>
      <c r="H282" s="141">
        <v>91</v>
      </c>
      <c r="I282" s="158">
        <v>707.82</v>
      </c>
      <c r="J282" s="158">
        <v>370.13</v>
      </c>
    </row>
    <row r="283" spans="1:10" ht="23.25">
      <c r="A283" s="139"/>
      <c r="B283" s="141">
        <v>35</v>
      </c>
      <c r="C283" s="149">
        <v>85.0074</v>
      </c>
      <c r="D283" s="149">
        <v>85.009</v>
      </c>
      <c r="E283" s="186">
        <f t="shared" si="23"/>
        <v>0.001599999999996271</v>
      </c>
      <c r="F283" s="187">
        <f t="shared" si="24"/>
        <v>6.501422186088058</v>
      </c>
      <c r="G283" s="188">
        <f t="shared" si="25"/>
        <v>246.10000000000002</v>
      </c>
      <c r="H283" s="141">
        <v>92</v>
      </c>
      <c r="I283" s="158">
        <v>887.71</v>
      </c>
      <c r="J283" s="158">
        <v>641.61</v>
      </c>
    </row>
    <row r="284" spans="1:10" ht="23.25">
      <c r="A284" s="139"/>
      <c r="B284" s="141">
        <v>36</v>
      </c>
      <c r="C284" s="149">
        <v>84.567</v>
      </c>
      <c r="D284" s="149">
        <v>84.5703</v>
      </c>
      <c r="E284" s="186">
        <f t="shared" si="23"/>
        <v>0.0033000000000100727</v>
      </c>
      <c r="F284" s="187">
        <f t="shared" si="24"/>
        <v>9.06095551897329</v>
      </c>
      <c r="G284" s="188">
        <f t="shared" si="25"/>
        <v>364.2</v>
      </c>
      <c r="H284" s="141">
        <v>93</v>
      </c>
      <c r="I284" s="158">
        <v>663.63</v>
      </c>
      <c r="J284" s="158">
        <v>299.43</v>
      </c>
    </row>
    <row r="285" spans="1:10" ht="23.25">
      <c r="A285" s="139">
        <v>21981</v>
      </c>
      <c r="B285" s="141">
        <v>1</v>
      </c>
      <c r="C285" s="149">
        <v>85.384</v>
      </c>
      <c r="D285" s="149">
        <v>85.4014</v>
      </c>
      <c r="E285" s="186">
        <f t="shared" si="23"/>
        <v>0.017399999999994975</v>
      </c>
      <c r="F285" s="187">
        <f t="shared" si="24"/>
        <v>60.54701092628219</v>
      </c>
      <c r="G285" s="188">
        <f t="shared" si="25"/>
        <v>287.38</v>
      </c>
      <c r="H285" s="141">
        <v>94</v>
      </c>
      <c r="I285" s="158">
        <v>689.24</v>
      </c>
      <c r="J285" s="158">
        <v>401.86</v>
      </c>
    </row>
    <row r="286" spans="1:10" ht="23.25">
      <c r="A286" s="139"/>
      <c r="B286" s="141">
        <v>2</v>
      </c>
      <c r="C286" s="149">
        <v>87.4526</v>
      </c>
      <c r="D286" s="149">
        <v>87.4746</v>
      </c>
      <c r="E286" s="186">
        <f t="shared" si="23"/>
        <v>0.02199999999999136</v>
      </c>
      <c r="F286" s="187">
        <f t="shared" si="24"/>
        <v>67.43708426567562</v>
      </c>
      <c r="G286" s="188">
        <f t="shared" si="25"/>
        <v>326.23</v>
      </c>
      <c r="H286" s="141">
        <v>95</v>
      </c>
      <c r="I286" s="158">
        <v>684.38</v>
      </c>
      <c r="J286" s="158">
        <v>358.15</v>
      </c>
    </row>
    <row r="287" spans="1:10" ht="23.25">
      <c r="A287" s="139"/>
      <c r="B287" s="141">
        <v>3</v>
      </c>
      <c r="C287" s="149">
        <v>85.8498</v>
      </c>
      <c r="D287" s="149">
        <v>85.8656</v>
      </c>
      <c r="E287" s="186">
        <f t="shared" si="23"/>
        <v>0.015799999999998704</v>
      </c>
      <c r="F287" s="187">
        <f t="shared" si="24"/>
        <v>51.85768675331071</v>
      </c>
      <c r="G287" s="188">
        <f t="shared" si="25"/>
        <v>304.67999999999995</v>
      </c>
      <c r="H287" s="141">
        <v>96</v>
      </c>
      <c r="I287" s="158">
        <v>824.43</v>
      </c>
      <c r="J287" s="158">
        <v>519.75</v>
      </c>
    </row>
    <row r="288" spans="1:10" ht="23.25">
      <c r="A288" s="139">
        <v>21991</v>
      </c>
      <c r="B288" s="141">
        <v>4</v>
      </c>
      <c r="C288" s="149">
        <v>85.0341</v>
      </c>
      <c r="D288" s="149">
        <v>85.0483</v>
      </c>
      <c r="E288" s="186">
        <f t="shared" si="23"/>
        <v>0.014200000000002433</v>
      </c>
      <c r="F288" s="187">
        <f t="shared" si="24"/>
        <v>51.881622214111914</v>
      </c>
      <c r="G288" s="188">
        <f t="shared" si="25"/>
        <v>273.70000000000005</v>
      </c>
      <c r="H288" s="141">
        <v>97</v>
      </c>
      <c r="I288" s="158">
        <v>825.19</v>
      </c>
      <c r="J288" s="158">
        <v>551.49</v>
      </c>
    </row>
    <row r="289" spans="1:10" ht="23.25">
      <c r="A289" s="139"/>
      <c r="B289" s="141">
        <v>5</v>
      </c>
      <c r="C289" s="149">
        <v>85.046</v>
      </c>
      <c r="D289" s="149">
        <v>85.0653</v>
      </c>
      <c r="E289" s="186">
        <f t="shared" si="23"/>
        <v>0.019299999999986994</v>
      </c>
      <c r="F289" s="187">
        <f t="shared" si="24"/>
        <v>62.751983352799435</v>
      </c>
      <c r="G289" s="188">
        <f t="shared" si="25"/>
        <v>307.56</v>
      </c>
      <c r="H289" s="141">
        <v>98</v>
      </c>
      <c r="I289" s="158">
        <v>781.11</v>
      </c>
      <c r="J289" s="158">
        <v>473.55</v>
      </c>
    </row>
    <row r="290" spans="1:10" ht="23.25">
      <c r="A290" s="139"/>
      <c r="B290" s="141">
        <v>6</v>
      </c>
      <c r="C290" s="149">
        <v>87.3938</v>
      </c>
      <c r="D290" s="149">
        <v>87.4061</v>
      </c>
      <c r="E290" s="186">
        <f t="shared" si="23"/>
        <v>0.012299999999996203</v>
      </c>
      <c r="F290" s="187">
        <f t="shared" si="24"/>
        <v>39.44077470658694</v>
      </c>
      <c r="G290" s="188">
        <f t="shared" si="25"/>
        <v>311.85999999999996</v>
      </c>
      <c r="H290" s="141">
        <v>99</v>
      </c>
      <c r="I290" s="158">
        <v>789.66</v>
      </c>
      <c r="J290" s="158">
        <v>477.8</v>
      </c>
    </row>
    <row r="291" spans="1:10" ht="23.25">
      <c r="A291" s="139">
        <v>22004</v>
      </c>
      <c r="B291" s="141">
        <v>7</v>
      </c>
      <c r="C291" s="149">
        <v>86.4191</v>
      </c>
      <c r="D291" s="149">
        <v>86.4363</v>
      </c>
      <c r="E291" s="186">
        <f t="shared" si="23"/>
        <v>0.017200000000002547</v>
      </c>
      <c r="F291" s="187">
        <f t="shared" si="24"/>
        <v>44.52843865690462</v>
      </c>
      <c r="G291" s="188">
        <f t="shared" si="25"/>
        <v>386.27</v>
      </c>
      <c r="H291" s="141">
        <v>100</v>
      </c>
      <c r="I291" s="158">
        <v>696.55</v>
      </c>
      <c r="J291" s="158">
        <v>310.28</v>
      </c>
    </row>
    <row r="292" spans="1:10" ht="23.25">
      <c r="A292" s="139"/>
      <c r="B292" s="141">
        <v>8</v>
      </c>
      <c r="C292" s="149">
        <v>84.8146</v>
      </c>
      <c r="D292" s="149">
        <v>84.8378</v>
      </c>
      <c r="E292" s="186">
        <f t="shared" si="23"/>
        <v>0.023200000000002774</v>
      </c>
      <c r="F292" s="187">
        <f t="shared" si="24"/>
        <v>69.69269127940993</v>
      </c>
      <c r="G292" s="188">
        <f t="shared" si="25"/>
        <v>332.89</v>
      </c>
      <c r="H292" s="141">
        <v>101</v>
      </c>
      <c r="I292" s="158">
        <v>862.1</v>
      </c>
      <c r="J292" s="158">
        <v>529.21</v>
      </c>
    </row>
    <row r="293" spans="1:10" ht="23.25">
      <c r="A293" s="139"/>
      <c r="B293" s="141">
        <v>9</v>
      </c>
      <c r="C293" s="149">
        <v>87.633</v>
      </c>
      <c r="D293" s="149">
        <v>87.6528</v>
      </c>
      <c r="E293" s="186">
        <f t="shared" si="23"/>
        <v>0.019800000000003593</v>
      </c>
      <c r="F293" s="187">
        <f t="shared" si="24"/>
        <v>59.35251798562228</v>
      </c>
      <c r="G293" s="188">
        <f t="shared" si="25"/>
        <v>333.6</v>
      </c>
      <c r="H293" s="141">
        <v>102</v>
      </c>
      <c r="I293" s="158">
        <v>818.86</v>
      </c>
      <c r="J293" s="158">
        <v>485.26</v>
      </c>
    </row>
    <row r="294" spans="1:10" ht="23.25">
      <c r="A294" s="139">
        <v>22013</v>
      </c>
      <c r="B294" s="141">
        <v>25</v>
      </c>
      <c r="C294" s="149">
        <v>87.036</v>
      </c>
      <c r="D294" s="149">
        <v>87.0403</v>
      </c>
      <c r="E294" s="186">
        <f t="shared" si="23"/>
        <v>0.004300000000000637</v>
      </c>
      <c r="F294" s="187">
        <f t="shared" si="24"/>
        <v>14.211587401264623</v>
      </c>
      <c r="G294" s="188">
        <f t="shared" si="25"/>
        <v>302.57</v>
      </c>
      <c r="H294" s="141">
        <v>1</v>
      </c>
      <c r="I294" s="158">
        <v>737.27</v>
      </c>
      <c r="J294" s="158">
        <v>434.7</v>
      </c>
    </row>
    <row r="295" spans="1:10" ht="23.25">
      <c r="A295" s="139"/>
      <c r="B295" s="141">
        <v>26</v>
      </c>
      <c r="C295" s="149">
        <v>85.759</v>
      </c>
      <c r="D295" s="149">
        <v>85.7626</v>
      </c>
      <c r="E295" s="186">
        <f t="shared" si="23"/>
        <v>0.0036000000000058208</v>
      </c>
      <c r="F295" s="187">
        <f t="shared" si="24"/>
        <v>11.155526633837875</v>
      </c>
      <c r="G295" s="188">
        <f t="shared" si="25"/>
        <v>322.71000000000004</v>
      </c>
      <c r="H295" s="141">
        <v>2</v>
      </c>
      <c r="I295" s="158">
        <v>655.36</v>
      </c>
      <c r="J295" s="158">
        <v>332.65</v>
      </c>
    </row>
    <row r="296" spans="1:10" ht="23.25">
      <c r="A296" s="139"/>
      <c r="B296" s="141">
        <v>27</v>
      </c>
      <c r="C296" s="149">
        <v>86.3256</v>
      </c>
      <c r="D296" s="149">
        <v>86.3301</v>
      </c>
      <c r="E296" s="186">
        <f t="shared" si="23"/>
        <v>0.004500000000007276</v>
      </c>
      <c r="F296" s="187">
        <f t="shared" si="24"/>
        <v>16.558118997708636</v>
      </c>
      <c r="G296" s="188">
        <f t="shared" si="25"/>
        <v>271.77</v>
      </c>
      <c r="H296" s="141">
        <v>3</v>
      </c>
      <c r="I296" s="158">
        <v>784.03</v>
      </c>
      <c r="J296" s="158">
        <v>512.26</v>
      </c>
    </row>
    <row r="297" spans="1:10" ht="23.25">
      <c r="A297" s="139">
        <v>22034</v>
      </c>
      <c r="B297" s="141">
        <v>28</v>
      </c>
      <c r="C297" s="149">
        <v>87.1922</v>
      </c>
      <c r="D297" s="149">
        <v>87.2014</v>
      </c>
      <c r="E297" s="186">
        <f t="shared" si="23"/>
        <v>0.00920000000000698</v>
      </c>
      <c r="F297" s="187">
        <f t="shared" si="24"/>
        <v>29.171158602343144</v>
      </c>
      <c r="G297" s="188">
        <f t="shared" si="25"/>
        <v>315.38</v>
      </c>
      <c r="H297" s="141">
        <v>4</v>
      </c>
      <c r="I297" s="158">
        <v>766.61</v>
      </c>
      <c r="J297" s="158">
        <v>451.23</v>
      </c>
    </row>
    <row r="298" spans="1:10" ht="23.25">
      <c r="A298" s="139"/>
      <c r="B298" s="141">
        <v>29</v>
      </c>
      <c r="C298" s="149">
        <v>85.241</v>
      </c>
      <c r="D298" s="149">
        <v>85.2501</v>
      </c>
      <c r="E298" s="186">
        <f t="shared" si="23"/>
        <v>0.00910000000000366</v>
      </c>
      <c r="F298" s="187">
        <f t="shared" si="24"/>
        <v>34.60207612458139</v>
      </c>
      <c r="G298" s="188">
        <f t="shared" si="25"/>
        <v>262.99</v>
      </c>
      <c r="H298" s="141">
        <v>5</v>
      </c>
      <c r="I298" s="158">
        <v>789.86</v>
      </c>
      <c r="J298" s="158">
        <v>526.87</v>
      </c>
    </row>
    <row r="299" spans="1:10" ht="23.25">
      <c r="A299" s="139"/>
      <c r="B299" s="141">
        <v>30</v>
      </c>
      <c r="C299" s="149">
        <v>84.9766</v>
      </c>
      <c r="D299" s="149">
        <v>84.9864</v>
      </c>
      <c r="E299" s="186">
        <f t="shared" si="23"/>
        <v>0.009799999999998477</v>
      </c>
      <c r="F299" s="187">
        <f t="shared" si="24"/>
        <v>30.30021952199387</v>
      </c>
      <c r="G299" s="188">
        <f t="shared" si="25"/>
        <v>323.42999999999995</v>
      </c>
      <c r="H299" s="141">
        <v>6</v>
      </c>
      <c r="I299" s="158">
        <v>637.92</v>
      </c>
      <c r="J299" s="158">
        <v>314.49</v>
      </c>
    </row>
    <row r="300" spans="1:10" ht="23.25">
      <c r="A300" s="139">
        <v>22045</v>
      </c>
      <c r="B300" s="141">
        <v>1</v>
      </c>
      <c r="C300" s="149">
        <v>85.3884</v>
      </c>
      <c r="D300" s="149">
        <v>85.4147</v>
      </c>
      <c r="E300" s="214">
        <f t="shared" si="23"/>
        <v>0.026299999999991996</v>
      </c>
      <c r="F300" s="187">
        <f t="shared" si="24"/>
        <v>95.40738591015018</v>
      </c>
      <c r="G300" s="214">
        <f t="shared" si="25"/>
        <v>275.65999999999997</v>
      </c>
      <c r="H300" s="141">
        <v>7</v>
      </c>
      <c r="I300" s="158">
        <v>831</v>
      </c>
      <c r="J300" s="158">
        <v>555.34</v>
      </c>
    </row>
    <row r="301" spans="1:10" ht="23.25">
      <c r="A301" s="139"/>
      <c r="B301" s="141">
        <v>2</v>
      </c>
      <c r="C301" s="149">
        <v>87.449</v>
      </c>
      <c r="D301" s="149">
        <v>87.4816</v>
      </c>
      <c r="E301" s="214">
        <f t="shared" si="23"/>
        <v>0.03260000000000218</v>
      </c>
      <c r="F301" s="187">
        <f t="shared" si="24"/>
        <v>101.06646825397503</v>
      </c>
      <c r="G301" s="214">
        <f t="shared" si="25"/>
        <v>322.55999999999995</v>
      </c>
      <c r="H301" s="141">
        <v>8</v>
      </c>
      <c r="I301" s="158">
        <v>715.42</v>
      </c>
      <c r="J301" s="158">
        <v>392.86</v>
      </c>
    </row>
    <row r="302" spans="1:10" ht="23.25">
      <c r="A302" s="139"/>
      <c r="B302" s="141">
        <v>3</v>
      </c>
      <c r="C302" s="149">
        <v>85.8626</v>
      </c>
      <c r="D302" s="149">
        <v>85.895</v>
      </c>
      <c r="E302" s="214">
        <f t="shared" si="23"/>
        <v>0.032399999999995543</v>
      </c>
      <c r="F302" s="187">
        <f t="shared" si="24"/>
        <v>102.55760952138371</v>
      </c>
      <c r="G302" s="214">
        <f t="shared" si="25"/>
        <v>315.92</v>
      </c>
      <c r="H302" s="141">
        <v>9</v>
      </c>
      <c r="I302" s="158">
        <v>733.75</v>
      </c>
      <c r="J302" s="158">
        <v>417.83</v>
      </c>
    </row>
    <row r="303" spans="1:10" ht="23.25">
      <c r="A303" s="139">
        <v>22053</v>
      </c>
      <c r="B303" s="141">
        <v>4</v>
      </c>
      <c r="C303" s="149">
        <v>85.0178</v>
      </c>
      <c r="D303" s="149">
        <v>85.2214</v>
      </c>
      <c r="E303" s="214">
        <f t="shared" si="23"/>
        <v>0.20360000000000866</v>
      </c>
      <c r="F303" s="187">
        <f t="shared" si="24"/>
        <v>591.6540741602018</v>
      </c>
      <c r="G303" s="214">
        <f t="shared" si="25"/>
        <v>344.12</v>
      </c>
      <c r="H303" s="141">
        <v>10</v>
      </c>
      <c r="I303" s="158">
        <v>710.23</v>
      </c>
      <c r="J303" s="158">
        <v>366.11</v>
      </c>
    </row>
    <row r="304" spans="1:10" ht="23.25">
      <c r="A304" s="139"/>
      <c r="B304" s="141">
        <v>5</v>
      </c>
      <c r="C304" s="149">
        <v>85.0333</v>
      </c>
      <c r="D304" s="149">
        <v>85.2515</v>
      </c>
      <c r="E304" s="214">
        <f t="shared" si="23"/>
        <v>0.21819999999999595</v>
      </c>
      <c r="F304" s="187">
        <f t="shared" si="24"/>
        <v>803.8312764781581</v>
      </c>
      <c r="G304" s="214">
        <f t="shared" si="25"/>
        <v>271.44999999999993</v>
      </c>
      <c r="H304" s="141">
        <v>11</v>
      </c>
      <c r="I304" s="158">
        <v>837.4</v>
      </c>
      <c r="J304" s="158">
        <v>565.95</v>
      </c>
    </row>
    <row r="305" spans="1:10" ht="23.25">
      <c r="A305" s="139"/>
      <c r="B305" s="141">
        <v>6</v>
      </c>
      <c r="C305" s="149">
        <v>87.3802</v>
      </c>
      <c r="D305" s="149">
        <v>87.7496</v>
      </c>
      <c r="E305" s="214">
        <f t="shared" si="23"/>
        <v>0.36939999999999884</v>
      </c>
      <c r="F305" s="187">
        <f t="shared" si="24"/>
        <v>1274.2324939634316</v>
      </c>
      <c r="G305" s="214">
        <f t="shared" si="25"/>
        <v>289.90000000000003</v>
      </c>
      <c r="H305" s="141">
        <v>12</v>
      </c>
      <c r="I305" s="158">
        <v>721.23</v>
      </c>
      <c r="J305" s="158">
        <v>431.33</v>
      </c>
    </row>
    <row r="306" spans="1:10" ht="23.25">
      <c r="A306" s="139">
        <v>22060</v>
      </c>
      <c r="B306" s="141">
        <v>7</v>
      </c>
      <c r="C306" s="149">
        <v>86.413</v>
      </c>
      <c r="D306" s="149">
        <v>86.4447</v>
      </c>
      <c r="E306" s="214">
        <f t="shared" si="23"/>
        <v>0.03170000000000073</v>
      </c>
      <c r="F306" s="187">
        <f t="shared" si="24"/>
        <v>103.49330721515092</v>
      </c>
      <c r="G306" s="214">
        <f t="shared" si="25"/>
        <v>306.3</v>
      </c>
      <c r="H306" s="141">
        <v>13</v>
      </c>
      <c r="I306" s="158">
        <v>814.63</v>
      </c>
      <c r="J306" s="158">
        <v>508.33</v>
      </c>
    </row>
    <row r="307" spans="1:10" ht="23.25">
      <c r="A307" s="139"/>
      <c r="B307" s="141">
        <v>8</v>
      </c>
      <c r="C307" s="149">
        <v>84.7546</v>
      </c>
      <c r="D307" s="149">
        <v>84.7938</v>
      </c>
      <c r="E307" s="214">
        <f t="shared" si="23"/>
        <v>0.03920000000000812</v>
      </c>
      <c r="F307" s="187">
        <f t="shared" si="24"/>
        <v>113.13457819852846</v>
      </c>
      <c r="G307" s="214">
        <f t="shared" si="25"/>
        <v>346.48999999999995</v>
      </c>
      <c r="H307" s="141">
        <v>14</v>
      </c>
      <c r="I307" s="158">
        <v>689.78</v>
      </c>
      <c r="J307" s="158">
        <v>343.29</v>
      </c>
    </row>
    <row r="308" spans="1:10" ht="23.25">
      <c r="A308" s="139"/>
      <c r="B308" s="141">
        <v>9</v>
      </c>
      <c r="C308" s="149">
        <v>87.61</v>
      </c>
      <c r="D308" s="149">
        <v>87.6349</v>
      </c>
      <c r="E308" s="214">
        <f t="shared" si="23"/>
        <v>0.024900000000002365</v>
      </c>
      <c r="F308" s="187">
        <f t="shared" si="24"/>
        <v>89.92091293200812</v>
      </c>
      <c r="G308" s="214">
        <f t="shared" si="25"/>
        <v>276.90999999999997</v>
      </c>
      <c r="H308" s="141">
        <v>15</v>
      </c>
      <c r="I308" s="158">
        <v>846.17</v>
      </c>
      <c r="J308" s="158">
        <v>569.26</v>
      </c>
    </row>
    <row r="309" spans="1:10" ht="23.25">
      <c r="A309" s="139">
        <v>22074</v>
      </c>
      <c r="B309" s="141">
        <v>1</v>
      </c>
      <c r="C309" s="149">
        <v>85.4708</v>
      </c>
      <c r="D309" s="149">
        <v>85.5577</v>
      </c>
      <c r="E309" s="214">
        <f t="shared" si="23"/>
        <v>0.08689999999999998</v>
      </c>
      <c r="F309" s="187">
        <f t="shared" si="24"/>
        <v>289.09810705612284</v>
      </c>
      <c r="G309" s="214">
        <f t="shared" si="25"/>
        <v>300.59000000000003</v>
      </c>
      <c r="H309" s="141">
        <v>16</v>
      </c>
      <c r="I309" s="158">
        <v>611.57</v>
      </c>
      <c r="J309" s="158">
        <v>310.98</v>
      </c>
    </row>
    <row r="310" spans="1:10" ht="23.25">
      <c r="A310" s="139"/>
      <c r="B310" s="141">
        <v>2</v>
      </c>
      <c r="C310" s="149">
        <v>87.4884</v>
      </c>
      <c r="D310" s="149">
        <v>87.5627</v>
      </c>
      <c r="E310" s="214">
        <f t="shared" si="23"/>
        <v>0.07430000000000803</v>
      </c>
      <c r="F310" s="187">
        <f t="shared" si="24"/>
        <v>271.1085163833031</v>
      </c>
      <c r="G310" s="214">
        <f t="shared" si="25"/>
        <v>274.05999999999995</v>
      </c>
      <c r="H310" s="141">
        <v>17</v>
      </c>
      <c r="I310" s="158">
        <v>815.38</v>
      </c>
      <c r="J310" s="158">
        <v>541.32</v>
      </c>
    </row>
    <row r="311" spans="1:10" ht="23.25">
      <c r="A311" s="139"/>
      <c r="B311" s="141">
        <v>3</v>
      </c>
      <c r="C311" s="149">
        <v>85.9142</v>
      </c>
      <c r="D311" s="149">
        <v>85.9839</v>
      </c>
      <c r="E311" s="214">
        <f t="shared" si="23"/>
        <v>0.06970000000001164</v>
      </c>
      <c r="F311" s="187">
        <f t="shared" si="24"/>
        <v>248.62666761793415</v>
      </c>
      <c r="G311" s="214">
        <f t="shared" si="25"/>
        <v>280.3399999999999</v>
      </c>
      <c r="H311" s="141">
        <v>18</v>
      </c>
      <c r="I311" s="158">
        <v>843.91</v>
      </c>
      <c r="J311" s="158">
        <v>563.57</v>
      </c>
    </row>
    <row r="312" spans="1:10" ht="23.25">
      <c r="A312" s="139">
        <v>22082</v>
      </c>
      <c r="B312" s="141">
        <v>4</v>
      </c>
      <c r="C312" s="149">
        <v>85.1169</v>
      </c>
      <c r="D312" s="149">
        <v>85.1923</v>
      </c>
      <c r="E312" s="214">
        <f t="shared" si="23"/>
        <v>0.07540000000000191</v>
      </c>
      <c r="F312" s="187">
        <f t="shared" si="24"/>
        <v>239.89818644607672</v>
      </c>
      <c r="G312" s="214">
        <f t="shared" si="25"/>
        <v>314.29999999999995</v>
      </c>
      <c r="H312" s="141">
        <v>19</v>
      </c>
      <c r="I312" s="158">
        <v>683.78</v>
      </c>
      <c r="J312" s="158">
        <v>369.48</v>
      </c>
    </row>
    <row r="313" spans="1:10" ht="23.25">
      <c r="A313" s="139"/>
      <c r="B313" s="141">
        <v>5</v>
      </c>
      <c r="C313" s="149">
        <v>85.0835</v>
      </c>
      <c r="D313" s="149">
        <v>85.17</v>
      </c>
      <c r="E313" s="214">
        <f t="shared" si="23"/>
        <v>0.08650000000000091</v>
      </c>
      <c r="F313" s="187">
        <f t="shared" si="24"/>
        <v>270.4984676965442</v>
      </c>
      <c r="G313" s="214">
        <f t="shared" si="25"/>
        <v>319.78</v>
      </c>
      <c r="H313" s="141">
        <v>20</v>
      </c>
      <c r="I313" s="158">
        <v>688.02</v>
      </c>
      <c r="J313" s="158">
        <v>368.24</v>
      </c>
    </row>
    <row r="314" spans="1:10" ht="23.25">
      <c r="A314" s="139"/>
      <c r="B314" s="141">
        <v>6</v>
      </c>
      <c r="C314" s="149">
        <v>87.4606</v>
      </c>
      <c r="D314" s="149">
        <v>87.5517</v>
      </c>
      <c r="E314" s="214">
        <f t="shared" si="23"/>
        <v>0.0910999999999973</v>
      </c>
      <c r="F314" s="187">
        <f t="shared" si="24"/>
        <v>268.71570998760336</v>
      </c>
      <c r="G314" s="214">
        <f t="shared" si="25"/>
        <v>339.02000000000004</v>
      </c>
      <c r="H314" s="141">
        <v>21</v>
      </c>
      <c r="I314" s="158">
        <v>709.35</v>
      </c>
      <c r="J314" s="158">
        <v>370.33</v>
      </c>
    </row>
    <row r="315" spans="1:10" ht="23.25">
      <c r="A315" s="139">
        <v>22090</v>
      </c>
      <c r="B315" s="141">
        <v>7</v>
      </c>
      <c r="C315" s="149">
        <v>86.4841</v>
      </c>
      <c r="D315" s="149">
        <v>86.5591</v>
      </c>
      <c r="E315" s="214">
        <f t="shared" si="23"/>
        <v>0.07500000000000284</v>
      </c>
      <c r="F315" s="187">
        <f t="shared" si="24"/>
        <v>256.84931506850285</v>
      </c>
      <c r="G315" s="214">
        <f t="shared" si="25"/>
        <v>292</v>
      </c>
      <c r="H315" s="141">
        <v>22</v>
      </c>
      <c r="I315" s="158">
        <v>731.85</v>
      </c>
      <c r="J315" s="158">
        <v>439.85</v>
      </c>
    </row>
    <row r="316" spans="1:10" ht="23.25">
      <c r="A316" s="139"/>
      <c r="B316" s="141">
        <v>8</v>
      </c>
      <c r="C316" s="149">
        <v>84.8305</v>
      </c>
      <c r="D316" s="149">
        <v>84.9014</v>
      </c>
      <c r="E316" s="214">
        <f t="shared" si="23"/>
        <v>0.07089999999999463</v>
      </c>
      <c r="F316" s="187">
        <f t="shared" si="24"/>
        <v>277.54942258756944</v>
      </c>
      <c r="G316" s="214">
        <f t="shared" si="25"/>
        <v>255.45000000000005</v>
      </c>
      <c r="H316" s="141">
        <v>23</v>
      </c>
      <c r="I316" s="158">
        <v>813.59</v>
      </c>
      <c r="J316" s="158">
        <v>558.14</v>
      </c>
    </row>
    <row r="317" spans="1:10" ht="23.25">
      <c r="A317" s="139"/>
      <c r="B317" s="141">
        <v>9</v>
      </c>
      <c r="C317" s="149">
        <v>87.6648</v>
      </c>
      <c r="D317" s="149">
        <v>87.7247</v>
      </c>
      <c r="E317" s="214">
        <f t="shared" si="23"/>
        <v>0.059899999999998954</v>
      </c>
      <c r="F317" s="187">
        <f t="shared" si="24"/>
        <v>250.4704160568636</v>
      </c>
      <c r="G317" s="214">
        <f t="shared" si="25"/>
        <v>239.1500000000001</v>
      </c>
      <c r="H317" s="141">
        <v>24</v>
      </c>
      <c r="I317" s="158">
        <v>797.07</v>
      </c>
      <c r="J317" s="158">
        <v>557.92</v>
      </c>
    </row>
    <row r="318" spans="1:10" ht="23.25">
      <c r="A318" s="139">
        <v>22102</v>
      </c>
      <c r="B318" s="141">
        <v>19</v>
      </c>
      <c r="C318" s="149">
        <v>88.9793</v>
      </c>
      <c r="D318" s="149">
        <v>89.0626</v>
      </c>
      <c r="E318" s="214">
        <f aca="true" t="shared" si="26" ref="E318:E453">D318-C318</f>
        <v>0.08330000000000837</v>
      </c>
      <c r="F318" s="187">
        <f t="shared" si="24"/>
        <v>321.05141447625203</v>
      </c>
      <c r="G318" s="214">
        <f t="shared" si="25"/>
        <v>259.46000000000004</v>
      </c>
      <c r="H318" s="141">
        <v>25</v>
      </c>
      <c r="I318" s="158">
        <v>790.76</v>
      </c>
      <c r="J318" s="158">
        <v>531.3</v>
      </c>
    </row>
    <row r="319" spans="1:10" ht="23.25">
      <c r="A319" s="139"/>
      <c r="B319" s="141">
        <v>20</v>
      </c>
      <c r="C319" s="149">
        <v>84.6635</v>
      </c>
      <c r="D319" s="149">
        <v>84.7574</v>
      </c>
      <c r="E319" s="214">
        <f t="shared" si="26"/>
        <v>0.09390000000000498</v>
      </c>
      <c r="F319" s="187">
        <f t="shared" si="24"/>
        <v>301.24153860962105</v>
      </c>
      <c r="G319" s="214">
        <f t="shared" si="25"/>
        <v>311.71</v>
      </c>
      <c r="H319" s="141">
        <v>26</v>
      </c>
      <c r="I319" s="158">
        <v>713.91</v>
      </c>
      <c r="J319" s="158">
        <v>402.2</v>
      </c>
    </row>
    <row r="320" spans="1:10" ht="23.25">
      <c r="A320" s="139"/>
      <c r="B320" s="141">
        <v>21</v>
      </c>
      <c r="C320" s="149">
        <v>86.3513</v>
      </c>
      <c r="D320" s="149">
        <v>86.4347</v>
      </c>
      <c r="E320" s="214">
        <f t="shared" si="26"/>
        <v>0.08340000000001169</v>
      </c>
      <c r="F320" s="187">
        <f t="shared" si="24"/>
        <v>311.0547516038031</v>
      </c>
      <c r="G320" s="214">
        <f t="shared" si="25"/>
        <v>268.12</v>
      </c>
      <c r="H320" s="141">
        <v>27</v>
      </c>
      <c r="I320" s="158">
        <v>833.09</v>
      </c>
      <c r="J320" s="158">
        <v>564.97</v>
      </c>
    </row>
    <row r="321" spans="1:10" ht="23.25">
      <c r="A321" s="139">
        <v>22110</v>
      </c>
      <c r="B321" s="141">
        <v>22</v>
      </c>
      <c r="C321" s="149">
        <v>85.135</v>
      </c>
      <c r="D321" s="149">
        <v>85.2227</v>
      </c>
      <c r="E321" s="214">
        <f t="shared" si="26"/>
        <v>0.08769999999999811</v>
      </c>
      <c r="F321" s="187">
        <f t="shared" si="24"/>
        <v>303.607283805297</v>
      </c>
      <c r="G321" s="214">
        <f t="shared" si="25"/>
        <v>288.86</v>
      </c>
      <c r="H321" s="141">
        <v>28</v>
      </c>
      <c r="I321" s="158">
        <v>666.83</v>
      </c>
      <c r="J321" s="158">
        <v>377.97</v>
      </c>
    </row>
    <row r="322" spans="1:10" ht="23.25">
      <c r="A322" s="139"/>
      <c r="B322" s="141">
        <v>23</v>
      </c>
      <c r="C322" s="149">
        <v>87.7086</v>
      </c>
      <c r="D322" s="149">
        <v>87.7872</v>
      </c>
      <c r="E322" s="214">
        <f t="shared" si="26"/>
        <v>0.07859999999999445</v>
      </c>
      <c r="F322" s="187">
        <f t="shared" si="24"/>
        <v>328.1837160751334</v>
      </c>
      <c r="G322" s="214">
        <f t="shared" si="25"/>
        <v>239.5</v>
      </c>
      <c r="H322" s="141">
        <v>29</v>
      </c>
      <c r="I322" s="158">
        <v>814.69</v>
      </c>
      <c r="J322" s="158">
        <v>575.19</v>
      </c>
    </row>
    <row r="323" spans="1:10" ht="23.25">
      <c r="A323" s="139"/>
      <c r="B323" s="141">
        <v>24</v>
      </c>
      <c r="C323" s="149">
        <v>88.0908</v>
      </c>
      <c r="D323" s="149">
        <v>88.1691</v>
      </c>
      <c r="E323" s="214">
        <f t="shared" si="26"/>
        <v>0.0782999999999987</v>
      </c>
      <c r="F323" s="187">
        <f t="shared" si="24"/>
        <v>292.57902996786015</v>
      </c>
      <c r="G323" s="214">
        <f t="shared" si="25"/>
        <v>267.6199999999999</v>
      </c>
      <c r="H323" s="141">
        <v>30</v>
      </c>
      <c r="I323" s="158">
        <v>812.06</v>
      </c>
      <c r="J323" s="158">
        <v>544.44</v>
      </c>
    </row>
    <row r="324" spans="1:10" ht="23.25">
      <c r="A324" s="139">
        <v>22122</v>
      </c>
      <c r="B324" s="141">
        <v>25</v>
      </c>
      <c r="C324" s="149">
        <v>87.0745</v>
      </c>
      <c r="D324" s="149">
        <v>87.1591</v>
      </c>
      <c r="E324" s="214">
        <f t="shared" si="26"/>
        <v>0.08459999999999468</v>
      </c>
      <c r="F324" s="187">
        <f t="shared" si="24"/>
        <v>250.6369615452826</v>
      </c>
      <c r="G324" s="214">
        <f t="shared" si="25"/>
        <v>337.53999999999996</v>
      </c>
      <c r="H324" s="141">
        <v>31</v>
      </c>
      <c r="I324" s="158">
        <v>673.78</v>
      </c>
      <c r="J324" s="158">
        <v>336.24</v>
      </c>
    </row>
    <row r="325" spans="1:10" ht="23.25">
      <c r="A325" s="139"/>
      <c r="B325" s="141">
        <v>26</v>
      </c>
      <c r="C325" s="149">
        <v>85.8241</v>
      </c>
      <c r="D325" s="149">
        <v>85.9116</v>
      </c>
      <c r="E325" s="214">
        <f t="shared" si="26"/>
        <v>0.08750000000000568</v>
      </c>
      <c r="F325" s="187">
        <f t="shared" si="24"/>
        <v>279.75828883846185</v>
      </c>
      <c r="G325" s="214">
        <f t="shared" si="25"/>
        <v>312.7699999999999</v>
      </c>
      <c r="H325" s="141">
        <v>32</v>
      </c>
      <c r="I325" s="158">
        <v>672.31</v>
      </c>
      <c r="J325" s="158">
        <v>359.54</v>
      </c>
    </row>
    <row r="326" spans="1:10" ht="23.25">
      <c r="A326" s="139"/>
      <c r="B326" s="141">
        <v>27</v>
      </c>
      <c r="C326" s="149">
        <v>86.3616</v>
      </c>
      <c r="D326" s="149">
        <v>86.464</v>
      </c>
      <c r="E326" s="214">
        <f t="shared" si="26"/>
        <v>0.10240000000000293</v>
      </c>
      <c r="F326" s="187">
        <f t="shared" si="24"/>
        <v>328.8058311659215</v>
      </c>
      <c r="G326" s="214">
        <f t="shared" si="25"/>
        <v>311.43</v>
      </c>
      <c r="H326" s="141">
        <v>33</v>
      </c>
      <c r="I326" s="158">
        <v>692.34</v>
      </c>
      <c r="J326" s="158">
        <v>380.91</v>
      </c>
    </row>
    <row r="327" spans="1:10" ht="23.25">
      <c r="A327" s="139">
        <v>22136</v>
      </c>
      <c r="B327" s="141">
        <v>28</v>
      </c>
      <c r="C327" s="149">
        <v>87.2735</v>
      </c>
      <c r="D327" s="149">
        <v>87.2901</v>
      </c>
      <c r="E327" s="214">
        <f t="shared" si="26"/>
        <v>0.01659999999999684</v>
      </c>
      <c r="F327" s="187">
        <f t="shared" si="24"/>
        <v>53.90135402797948</v>
      </c>
      <c r="G327" s="214">
        <f t="shared" si="25"/>
        <v>307.96999999999997</v>
      </c>
      <c r="H327" s="141">
        <v>34</v>
      </c>
      <c r="I327" s="158">
        <v>805.89</v>
      </c>
      <c r="J327" s="158">
        <v>497.92</v>
      </c>
    </row>
    <row r="328" spans="1:10" ht="23.25">
      <c r="A328" s="139"/>
      <c r="B328" s="141">
        <v>29</v>
      </c>
      <c r="C328" s="149">
        <v>85.2934</v>
      </c>
      <c r="D328" s="149">
        <v>85.307</v>
      </c>
      <c r="E328" s="214">
        <f t="shared" si="26"/>
        <v>0.013599999999996726</v>
      </c>
      <c r="F328" s="187">
        <f t="shared" si="24"/>
        <v>49.02844370740375</v>
      </c>
      <c r="G328" s="214">
        <f t="shared" si="25"/>
        <v>277.39</v>
      </c>
      <c r="H328" s="141">
        <v>35</v>
      </c>
      <c r="I328" s="158">
        <v>849.75</v>
      </c>
      <c r="J328" s="158">
        <v>572.36</v>
      </c>
    </row>
    <row r="329" spans="1:10" ht="23.25">
      <c r="A329" s="139"/>
      <c r="B329" s="141">
        <v>30</v>
      </c>
      <c r="C329" s="149">
        <v>84.999</v>
      </c>
      <c r="D329" s="149">
        <v>85.0132</v>
      </c>
      <c r="E329" s="214">
        <f t="shared" si="26"/>
        <v>0.014200000000002433</v>
      </c>
      <c r="F329" s="187">
        <f t="shared" si="24"/>
        <v>48.72692334089091</v>
      </c>
      <c r="G329" s="214">
        <f t="shared" si="25"/>
        <v>291.4200000000001</v>
      </c>
      <c r="H329" s="141">
        <v>36</v>
      </c>
      <c r="I329" s="158">
        <v>698.2</v>
      </c>
      <c r="J329" s="158">
        <v>406.78</v>
      </c>
    </row>
    <row r="330" spans="1:10" ht="23.25">
      <c r="A330" s="139">
        <v>22149</v>
      </c>
      <c r="B330" s="141">
        <v>31</v>
      </c>
      <c r="C330" s="149">
        <v>84.8982</v>
      </c>
      <c r="D330" s="149">
        <v>84.913</v>
      </c>
      <c r="E330" s="214">
        <f t="shared" si="26"/>
        <v>0.014799999999993929</v>
      </c>
      <c r="F330" s="187">
        <f t="shared" si="24"/>
        <v>49.66276299451001</v>
      </c>
      <c r="G330" s="214">
        <f t="shared" si="25"/>
        <v>298.01</v>
      </c>
      <c r="H330" s="141">
        <v>37</v>
      </c>
      <c r="I330" s="158">
        <v>831.03</v>
      </c>
      <c r="J330" s="158">
        <v>533.02</v>
      </c>
    </row>
    <row r="331" spans="1:10" ht="23.25">
      <c r="A331" s="139"/>
      <c r="B331" s="141">
        <v>32</v>
      </c>
      <c r="C331" s="149">
        <v>85.0296</v>
      </c>
      <c r="D331" s="149">
        <v>85.044</v>
      </c>
      <c r="E331" s="214">
        <f t="shared" si="26"/>
        <v>0.014399999999994861</v>
      </c>
      <c r="F331" s="187">
        <f t="shared" si="24"/>
        <v>47.25649776842629</v>
      </c>
      <c r="G331" s="214">
        <f t="shared" si="25"/>
        <v>304.72</v>
      </c>
      <c r="H331" s="141">
        <v>38</v>
      </c>
      <c r="I331" s="158">
        <v>796.49</v>
      </c>
      <c r="J331" s="158">
        <v>491.77</v>
      </c>
    </row>
    <row r="332" spans="1:10" ht="23.25">
      <c r="A332" s="139"/>
      <c r="B332" s="141">
        <v>33</v>
      </c>
      <c r="C332" s="149">
        <v>86.0157</v>
      </c>
      <c r="D332" s="149">
        <v>86.033</v>
      </c>
      <c r="E332" s="214">
        <f t="shared" si="26"/>
        <v>0.017300000000005866</v>
      </c>
      <c r="F332" s="187">
        <f t="shared" si="24"/>
        <v>51.00085492764324</v>
      </c>
      <c r="G332" s="214">
        <f t="shared" si="25"/>
        <v>339.21000000000004</v>
      </c>
      <c r="H332" s="141">
        <v>39</v>
      </c>
      <c r="I332" s="158">
        <v>647.21</v>
      </c>
      <c r="J332" s="158">
        <v>308</v>
      </c>
    </row>
    <row r="333" spans="1:10" ht="23.25">
      <c r="A333" s="139">
        <v>22157</v>
      </c>
      <c r="B333" s="141">
        <v>34</v>
      </c>
      <c r="C333" s="149">
        <v>83.7422</v>
      </c>
      <c r="D333" s="149">
        <v>83.7648</v>
      </c>
      <c r="E333" s="214">
        <f t="shared" si="26"/>
        <v>0.022599999999997067</v>
      </c>
      <c r="F333" s="187">
        <f t="shared" si="24"/>
        <v>75.74488051746849</v>
      </c>
      <c r="G333" s="214">
        <f t="shared" si="25"/>
        <v>298.36999999999995</v>
      </c>
      <c r="H333" s="141">
        <v>40</v>
      </c>
      <c r="I333" s="158">
        <v>810.29</v>
      </c>
      <c r="J333" s="158">
        <v>511.92</v>
      </c>
    </row>
    <row r="334" spans="1:10" ht="23.25">
      <c r="A334" s="139"/>
      <c r="B334" s="141">
        <v>35</v>
      </c>
      <c r="C334" s="149">
        <v>85.0547</v>
      </c>
      <c r="D334" s="149">
        <v>85.0725</v>
      </c>
      <c r="E334" s="214">
        <f t="shared" si="26"/>
        <v>0.017800000000008254</v>
      </c>
      <c r="F334" s="187">
        <f t="shared" si="24"/>
        <v>57.87488620109331</v>
      </c>
      <c r="G334" s="214">
        <f t="shared" si="25"/>
        <v>307.55999999999995</v>
      </c>
      <c r="H334" s="141">
        <v>41</v>
      </c>
      <c r="I334" s="158">
        <v>838.8</v>
      </c>
      <c r="J334" s="158">
        <v>531.24</v>
      </c>
    </row>
    <row r="335" spans="1:10" ht="23.25">
      <c r="A335" s="139"/>
      <c r="B335" s="141">
        <v>36</v>
      </c>
      <c r="C335" s="149">
        <v>84.6093</v>
      </c>
      <c r="D335" s="149">
        <v>84.6337</v>
      </c>
      <c r="E335" s="214">
        <f t="shared" si="26"/>
        <v>0.024399999999999977</v>
      </c>
      <c r="F335" s="187">
        <f aca="true" t="shared" si="27" ref="F335:F395">((10^6)*E335/G335)</f>
        <v>58.398353357905265</v>
      </c>
      <c r="G335" s="214">
        <f aca="true" t="shared" si="28" ref="G335:G395">I335-J335</f>
        <v>417.82</v>
      </c>
      <c r="H335" s="141">
        <v>42</v>
      </c>
      <c r="I335" s="158">
        <v>785.4</v>
      </c>
      <c r="J335" s="158">
        <v>367.58</v>
      </c>
    </row>
    <row r="336" spans="1:10" ht="23.25">
      <c r="A336" s="139">
        <v>22166</v>
      </c>
      <c r="B336" s="141">
        <v>16</v>
      </c>
      <c r="C336" s="149">
        <v>86.1925</v>
      </c>
      <c r="D336" s="149">
        <v>86.218</v>
      </c>
      <c r="E336" s="214">
        <f t="shared" si="26"/>
        <v>0.025500000000008072</v>
      </c>
      <c r="F336" s="187">
        <f t="shared" si="27"/>
        <v>97.32824427483997</v>
      </c>
      <c r="G336" s="214">
        <f t="shared" si="28"/>
        <v>262</v>
      </c>
      <c r="H336" s="141">
        <v>43</v>
      </c>
      <c r="I336" s="158">
        <v>801.9</v>
      </c>
      <c r="J336" s="158">
        <v>539.9</v>
      </c>
    </row>
    <row r="337" spans="1:10" ht="23.25">
      <c r="A337" s="139"/>
      <c r="B337" s="141">
        <v>17</v>
      </c>
      <c r="C337" s="149">
        <v>87.2654</v>
      </c>
      <c r="D337" s="149">
        <v>87.2892</v>
      </c>
      <c r="E337" s="214">
        <f t="shared" si="26"/>
        <v>0.02379999999999427</v>
      </c>
      <c r="F337" s="187">
        <f t="shared" si="27"/>
        <v>67.58675526777493</v>
      </c>
      <c r="G337" s="214">
        <f t="shared" si="28"/>
        <v>352.14000000000004</v>
      </c>
      <c r="H337" s="141">
        <v>44</v>
      </c>
      <c r="I337" s="158">
        <v>683.85</v>
      </c>
      <c r="J337" s="158">
        <v>331.71</v>
      </c>
    </row>
    <row r="338" spans="1:10" ht="23.25">
      <c r="A338" s="139"/>
      <c r="B338" s="141">
        <v>18</v>
      </c>
      <c r="C338" s="149">
        <v>85.1868</v>
      </c>
      <c r="D338" s="149">
        <v>85.2046</v>
      </c>
      <c r="E338" s="214">
        <f t="shared" si="26"/>
        <v>0.017799999999994043</v>
      </c>
      <c r="F338" s="187">
        <f t="shared" si="27"/>
        <v>66.40552135793338</v>
      </c>
      <c r="G338" s="214">
        <f t="shared" si="28"/>
        <v>268.04999999999995</v>
      </c>
      <c r="H338" s="141">
        <v>45</v>
      </c>
      <c r="I338" s="158">
        <v>801.29</v>
      </c>
      <c r="J338" s="158">
        <v>533.24</v>
      </c>
    </row>
    <row r="339" spans="1:10" ht="23.25">
      <c r="A339" s="139">
        <v>22177</v>
      </c>
      <c r="B339" s="141">
        <v>19</v>
      </c>
      <c r="C339" s="149">
        <v>89.0199</v>
      </c>
      <c r="D339" s="149">
        <v>89.0441</v>
      </c>
      <c r="E339" s="214">
        <f t="shared" si="26"/>
        <v>0.024199999999993338</v>
      </c>
      <c r="F339" s="187">
        <f t="shared" si="27"/>
        <v>76.91574230045876</v>
      </c>
      <c r="G339" s="214">
        <f t="shared" si="28"/>
        <v>314.63</v>
      </c>
      <c r="H339" s="141">
        <v>46</v>
      </c>
      <c r="I339" s="158">
        <v>631.98</v>
      </c>
      <c r="J339" s="158">
        <v>317.35</v>
      </c>
    </row>
    <row r="340" spans="1:10" ht="23.25">
      <c r="A340" s="139"/>
      <c r="B340" s="141">
        <v>20</v>
      </c>
      <c r="C340" s="149">
        <v>84.6963</v>
      </c>
      <c r="D340" s="149">
        <v>84.7198</v>
      </c>
      <c r="E340" s="214">
        <f t="shared" si="26"/>
        <v>0.023500000000012733</v>
      </c>
      <c r="F340" s="187">
        <f t="shared" si="27"/>
        <v>91.76103084737495</v>
      </c>
      <c r="G340" s="214">
        <f t="shared" si="28"/>
        <v>256.1000000000001</v>
      </c>
      <c r="H340" s="141">
        <v>47</v>
      </c>
      <c r="I340" s="158">
        <v>634.94</v>
      </c>
      <c r="J340" s="158">
        <v>378.84</v>
      </c>
    </row>
    <row r="341" spans="1:10" ht="23.25">
      <c r="A341" s="139"/>
      <c r="B341" s="141">
        <v>21</v>
      </c>
      <c r="C341" s="149">
        <v>86.4001</v>
      </c>
      <c r="D341" s="149">
        <v>86.4188</v>
      </c>
      <c r="E341" s="214">
        <f t="shared" si="26"/>
        <v>0.01870000000000971</v>
      </c>
      <c r="F341" s="187">
        <f t="shared" si="27"/>
        <v>59.20906816961565</v>
      </c>
      <c r="G341" s="214">
        <f t="shared" si="28"/>
        <v>315.83</v>
      </c>
      <c r="H341" s="141">
        <v>48</v>
      </c>
      <c r="I341" s="158">
        <v>704.53</v>
      </c>
      <c r="J341" s="158">
        <v>388.7</v>
      </c>
    </row>
    <row r="342" spans="1:10" ht="23.25">
      <c r="A342" s="139">
        <v>22184</v>
      </c>
      <c r="B342" s="141">
        <v>22</v>
      </c>
      <c r="C342" s="149">
        <v>85.1489</v>
      </c>
      <c r="D342" s="149">
        <v>85.1724</v>
      </c>
      <c r="E342" s="214">
        <f t="shared" si="26"/>
        <v>0.023499999999998522</v>
      </c>
      <c r="F342" s="187">
        <f t="shared" si="27"/>
        <v>69.9696302030564</v>
      </c>
      <c r="G342" s="214">
        <f t="shared" si="28"/>
        <v>335.86</v>
      </c>
      <c r="H342" s="141">
        <v>49</v>
      </c>
      <c r="I342" s="215">
        <v>702.99</v>
      </c>
      <c r="J342" s="158">
        <v>367.13</v>
      </c>
    </row>
    <row r="343" spans="1:10" ht="23.25">
      <c r="A343" s="139"/>
      <c r="B343" s="141">
        <v>23</v>
      </c>
      <c r="C343" s="149">
        <v>87.7535</v>
      </c>
      <c r="D343" s="149">
        <v>87.7776</v>
      </c>
      <c r="E343" s="214">
        <f t="shared" si="26"/>
        <v>0.02410000000000423</v>
      </c>
      <c r="F343" s="187">
        <f t="shared" si="27"/>
        <v>75.35959974985687</v>
      </c>
      <c r="G343" s="214">
        <f t="shared" si="28"/>
        <v>319.8</v>
      </c>
      <c r="H343" s="141">
        <v>50</v>
      </c>
      <c r="I343" s="158">
        <v>807.25</v>
      </c>
      <c r="J343" s="158">
        <v>487.45</v>
      </c>
    </row>
    <row r="344" spans="1:10" ht="23.25">
      <c r="A344" s="139"/>
      <c r="B344" s="141">
        <v>24</v>
      </c>
      <c r="C344" s="149">
        <v>88.1274</v>
      </c>
      <c r="D344" s="149">
        <v>88.1531</v>
      </c>
      <c r="E344" s="214">
        <f t="shared" si="26"/>
        <v>0.0257000000000005</v>
      </c>
      <c r="F344" s="187">
        <f t="shared" si="27"/>
        <v>100.42593099136613</v>
      </c>
      <c r="G344" s="214">
        <f t="shared" si="28"/>
        <v>255.90999999999997</v>
      </c>
      <c r="H344" s="141">
        <v>51</v>
      </c>
      <c r="I344" s="158">
        <v>801.25</v>
      </c>
      <c r="J344" s="158">
        <v>545.34</v>
      </c>
    </row>
    <row r="345" spans="1:10" ht="23.25">
      <c r="A345" s="139">
        <v>22194</v>
      </c>
      <c r="B345" s="141">
        <v>19</v>
      </c>
      <c r="C345" s="149">
        <v>88.9919</v>
      </c>
      <c r="D345" s="149">
        <v>89.007</v>
      </c>
      <c r="E345" s="214">
        <f t="shared" si="26"/>
        <v>0.015100000000003888</v>
      </c>
      <c r="F345" s="187">
        <f t="shared" si="27"/>
        <v>40.60995616277302</v>
      </c>
      <c r="G345" s="214">
        <f t="shared" si="28"/>
        <v>371.8299999999999</v>
      </c>
      <c r="H345" s="141">
        <v>52</v>
      </c>
      <c r="I345" s="158">
        <v>677.56</v>
      </c>
      <c r="J345" s="158">
        <v>305.73</v>
      </c>
    </row>
    <row r="346" spans="1:10" ht="23.25">
      <c r="A346" s="139"/>
      <c r="B346" s="141">
        <v>20</v>
      </c>
      <c r="C346" s="149">
        <v>84.7006</v>
      </c>
      <c r="D346" s="149">
        <v>84.7128</v>
      </c>
      <c r="E346" s="214">
        <f t="shared" si="26"/>
        <v>0.012200000000007094</v>
      </c>
      <c r="F346" s="187">
        <f t="shared" si="27"/>
        <v>33.65795789998371</v>
      </c>
      <c r="G346" s="214">
        <f t="shared" si="28"/>
        <v>362.46999999999997</v>
      </c>
      <c r="H346" s="141">
        <v>53</v>
      </c>
      <c r="I346" s="158">
        <v>729.66</v>
      </c>
      <c r="J346" s="158">
        <v>367.19</v>
      </c>
    </row>
    <row r="347" spans="1:10" ht="23.25">
      <c r="A347" s="139"/>
      <c r="B347" s="141">
        <v>21</v>
      </c>
      <c r="C347" s="149">
        <v>86.4535</v>
      </c>
      <c r="D347" s="149">
        <v>86.4667</v>
      </c>
      <c r="E347" s="214">
        <f t="shared" si="26"/>
        <v>0.013199999999997658</v>
      </c>
      <c r="F347" s="187">
        <f t="shared" si="27"/>
        <v>44.537418179356436</v>
      </c>
      <c r="G347" s="214">
        <f t="shared" si="28"/>
        <v>296.37999999999994</v>
      </c>
      <c r="H347" s="141">
        <v>54</v>
      </c>
      <c r="I347" s="158">
        <v>804.79</v>
      </c>
      <c r="J347" s="158">
        <v>508.41</v>
      </c>
    </row>
    <row r="348" spans="1:10" ht="23.25">
      <c r="A348" s="139">
        <v>22200</v>
      </c>
      <c r="B348" s="141">
        <v>22</v>
      </c>
      <c r="C348" s="149">
        <v>85.1509</v>
      </c>
      <c r="D348" s="149">
        <v>85.6884</v>
      </c>
      <c r="E348" s="214">
        <f t="shared" si="26"/>
        <v>0.5375000000000085</v>
      </c>
      <c r="F348" s="187">
        <f t="shared" si="27"/>
        <v>1833.2196452933445</v>
      </c>
      <c r="G348" s="214">
        <f t="shared" si="28"/>
        <v>293.19999999999993</v>
      </c>
      <c r="H348" s="141">
        <v>55</v>
      </c>
      <c r="I348" s="158">
        <v>836.03</v>
      </c>
      <c r="J348" s="158">
        <v>542.83</v>
      </c>
    </row>
    <row r="349" spans="2:10" ht="23.25">
      <c r="B349" s="141">
        <v>23</v>
      </c>
      <c r="C349" s="149">
        <v>87.7384</v>
      </c>
      <c r="D349" s="149">
        <v>88.3118</v>
      </c>
      <c r="E349" s="214">
        <f t="shared" si="26"/>
        <v>0.5734000000000066</v>
      </c>
      <c r="F349" s="187">
        <f t="shared" si="27"/>
        <v>1733.5308522538514</v>
      </c>
      <c r="G349" s="214">
        <f t="shared" si="28"/>
        <v>330.77000000000004</v>
      </c>
      <c r="H349" s="141">
        <v>56</v>
      </c>
      <c r="I349" s="158">
        <v>802.84</v>
      </c>
      <c r="J349" s="158">
        <v>472.07</v>
      </c>
    </row>
    <row r="350" spans="1:10" ht="23.25">
      <c r="A350" s="139"/>
      <c r="B350" s="141">
        <v>24</v>
      </c>
      <c r="C350" s="149">
        <v>88.123</v>
      </c>
      <c r="D350" s="149">
        <v>88.6098</v>
      </c>
      <c r="E350" s="214">
        <f t="shared" si="26"/>
        <v>0.48680000000000234</v>
      </c>
      <c r="F350" s="187">
        <f t="shared" si="27"/>
        <v>1402.3564658773437</v>
      </c>
      <c r="G350" s="214">
        <f t="shared" si="28"/>
        <v>347.13</v>
      </c>
      <c r="H350" s="141">
        <v>57</v>
      </c>
      <c r="I350" s="158">
        <v>686.98</v>
      </c>
      <c r="J350" s="158">
        <v>339.85</v>
      </c>
    </row>
    <row r="351" spans="1:10" ht="23.25">
      <c r="A351" s="139">
        <v>22219</v>
      </c>
      <c r="B351" s="141">
        <v>25</v>
      </c>
      <c r="C351" s="149">
        <v>87.0554</v>
      </c>
      <c r="D351" s="149">
        <v>87.1514</v>
      </c>
      <c r="E351" s="214">
        <f t="shared" si="26"/>
        <v>0.09599999999998943</v>
      </c>
      <c r="F351" s="187">
        <f t="shared" si="27"/>
        <v>281.574470581303</v>
      </c>
      <c r="G351" s="214">
        <f t="shared" si="28"/>
        <v>340.93999999999994</v>
      </c>
      <c r="H351" s="141">
        <v>58</v>
      </c>
      <c r="I351" s="158">
        <v>778.42</v>
      </c>
      <c r="J351" s="158">
        <v>437.48</v>
      </c>
    </row>
    <row r="352" spans="1:10" ht="23.25">
      <c r="A352" s="139"/>
      <c r="B352" s="141">
        <v>26</v>
      </c>
      <c r="C352" s="149">
        <v>85.8274</v>
      </c>
      <c r="D352" s="149">
        <v>85.9118</v>
      </c>
      <c r="E352" s="214">
        <f t="shared" si="26"/>
        <v>0.08440000000000225</v>
      </c>
      <c r="F352" s="187">
        <f t="shared" si="27"/>
        <v>248.2864119083407</v>
      </c>
      <c r="G352" s="214">
        <f t="shared" si="28"/>
        <v>339.93</v>
      </c>
      <c r="H352" s="141">
        <v>59</v>
      </c>
      <c r="I352" s="158">
        <v>718.36</v>
      </c>
      <c r="J352" s="158">
        <v>378.43</v>
      </c>
    </row>
    <row r="353" spans="1:10" ht="23.25">
      <c r="A353" s="139"/>
      <c r="B353" s="141">
        <v>27</v>
      </c>
      <c r="C353" s="149">
        <v>86.3657</v>
      </c>
      <c r="D353" s="149">
        <v>86.4591</v>
      </c>
      <c r="E353" s="214">
        <f t="shared" si="26"/>
        <v>0.09340000000000259</v>
      </c>
      <c r="F353" s="187">
        <f t="shared" si="27"/>
        <v>280.8600210494741</v>
      </c>
      <c r="G353" s="214">
        <f t="shared" si="28"/>
        <v>332.54999999999995</v>
      </c>
      <c r="H353" s="141">
        <v>60</v>
      </c>
      <c r="I353" s="158">
        <v>855.52</v>
      </c>
      <c r="J353" s="158">
        <v>522.97</v>
      </c>
    </row>
    <row r="354" spans="1:10" ht="23.25">
      <c r="A354" s="139">
        <v>22227</v>
      </c>
      <c r="B354" s="141">
        <v>19</v>
      </c>
      <c r="C354" s="149">
        <v>88.963</v>
      </c>
      <c r="D354" s="149">
        <v>88.9774</v>
      </c>
      <c r="E354" s="214">
        <f t="shared" si="26"/>
        <v>0.014400000000009072</v>
      </c>
      <c r="F354" s="187">
        <f t="shared" si="27"/>
        <v>50.44843049330532</v>
      </c>
      <c r="G354" s="214">
        <f t="shared" si="28"/>
        <v>285.44000000000005</v>
      </c>
      <c r="H354" s="141">
        <v>61</v>
      </c>
      <c r="I354" s="158">
        <v>828.49</v>
      </c>
      <c r="J354" s="158">
        <v>543.05</v>
      </c>
    </row>
    <row r="355" spans="1:10" ht="23.25">
      <c r="A355" s="139"/>
      <c r="B355" s="141">
        <v>20</v>
      </c>
      <c r="C355" s="149">
        <v>84.6326</v>
      </c>
      <c r="D355" s="149">
        <v>84.6434</v>
      </c>
      <c r="E355" s="214">
        <f t="shared" si="26"/>
        <v>0.010800000000003251</v>
      </c>
      <c r="F355" s="187">
        <f t="shared" si="27"/>
        <v>39.072392460487144</v>
      </c>
      <c r="G355" s="214">
        <f t="shared" si="28"/>
        <v>276.41</v>
      </c>
      <c r="H355" s="141">
        <v>62</v>
      </c>
      <c r="I355" s="158">
        <v>782.96</v>
      </c>
      <c r="J355" s="158">
        <v>506.55</v>
      </c>
    </row>
    <row r="356" spans="1:10" ht="23.25">
      <c r="A356" s="139"/>
      <c r="B356" s="141">
        <v>21</v>
      </c>
      <c r="C356" s="149">
        <v>86.3486</v>
      </c>
      <c r="D356" s="149">
        <v>86.363</v>
      </c>
      <c r="E356" s="214">
        <f t="shared" si="26"/>
        <v>0.014399999999994861</v>
      </c>
      <c r="F356" s="187">
        <f t="shared" si="27"/>
        <v>51.15271215940769</v>
      </c>
      <c r="G356" s="214">
        <f t="shared" si="28"/>
        <v>281.51000000000005</v>
      </c>
      <c r="H356" s="141">
        <v>63</v>
      </c>
      <c r="I356" s="158">
        <v>630.07</v>
      </c>
      <c r="J356" s="158">
        <v>348.56</v>
      </c>
    </row>
    <row r="357" spans="1:10" ht="23.25">
      <c r="A357" s="139">
        <v>22236</v>
      </c>
      <c r="B357" s="141">
        <v>22</v>
      </c>
      <c r="C357" s="149">
        <v>85.0976</v>
      </c>
      <c r="D357" s="149">
        <v>85.1144</v>
      </c>
      <c r="E357" s="214">
        <f t="shared" si="26"/>
        <v>0.01680000000000348</v>
      </c>
      <c r="F357" s="187">
        <f t="shared" si="27"/>
        <v>60.6038743191208</v>
      </c>
      <c r="G357" s="214">
        <f t="shared" si="28"/>
        <v>277.21000000000004</v>
      </c>
      <c r="H357" s="141">
        <v>64</v>
      </c>
      <c r="I357" s="158">
        <v>788.97</v>
      </c>
      <c r="J357" s="158">
        <v>511.76</v>
      </c>
    </row>
    <row r="358" spans="1:10" ht="23.25">
      <c r="A358" s="139"/>
      <c r="B358" s="141">
        <v>23</v>
      </c>
      <c r="C358" s="149">
        <v>87.6937</v>
      </c>
      <c r="D358" s="149">
        <v>87.7041</v>
      </c>
      <c r="E358" s="214">
        <f t="shared" si="26"/>
        <v>0.010399999999989973</v>
      </c>
      <c r="F358" s="187">
        <f t="shared" si="27"/>
        <v>35.16364619958741</v>
      </c>
      <c r="G358" s="214">
        <f t="shared" si="28"/>
        <v>295.76000000000005</v>
      </c>
      <c r="H358" s="141">
        <v>65</v>
      </c>
      <c r="I358" s="158">
        <v>668.34</v>
      </c>
      <c r="J358" s="158">
        <v>372.58</v>
      </c>
    </row>
    <row r="359" spans="1:10" ht="23.25">
      <c r="A359" s="139"/>
      <c r="B359" s="141">
        <v>24</v>
      </c>
      <c r="C359" s="149">
        <v>88.0444</v>
      </c>
      <c r="D359" s="149">
        <v>88.0596</v>
      </c>
      <c r="E359" s="214">
        <f t="shared" si="26"/>
        <v>0.015200000000007208</v>
      </c>
      <c r="F359" s="187">
        <f t="shared" si="27"/>
        <v>54.94902754684118</v>
      </c>
      <c r="G359" s="214">
        <f t="shared" si="28"/>
        <v>276.62</v>
      </c>
      <c r="H359" s="141">
        <v>66</v>
      </c>
      <c r="I359" s="158">
        <v>811.95</v>
      </c>
      <c r="J359" s="158">
        <v>535.33</v>
      </c>
    </row>
    <row r="360" spans="1:10" ht="23.25">
      <c r="A360" s="139">
        <v>22247</v>
      </c>
      <c r="B360" s="141">
        <v>25</v>
      </c>
      <c r="C360" s="149">
        <v>87.0543</v>
      </c>
      <c r="D360" s="149">
        <v>87.0641</v>
      </c>
      <c r="E360" s="214">
        <f t="shared" si="26"/>
        <v>0.009799999999998477</v>
      </c>
      <c r="F360" s="187">
        <f t="shared" si="27"/>
        <v>32.230480826147726</v>
      </c>
      <c r="G360" s="214">
        <f t="shared" si="28"/>
        <v>304.05999999999995</v>
      </c>
      <c r="H360" s="141">
        <v>67</v>
      </c>
      <c r="I360" s="158">
        <v>640.42</v>
      </c>
      <c r="J360" s="158">
        <v>336.36</v>
      </c>
    </row>
    <row r="361" spans="1:10" ht="23.25">
      <c r="A361" s="139"/>
      <c r="B361" s="141">
        <v>26</v>
      </c>
      <c r="C361" s="149">
        <v>85.7862</v>
      </c>
      <c r="D361" s="149">
        <v>85.7946</v>
      </c>
      <c r="E361" s="214">
        <f t="shared" si="26"/>
        <v>0.008400000000008845</v>
      </c>
      <c r="F361" s="187">
        <f t="shared" si="27"/>
        <v>29.268292682957643</v>
      </c>
      <c r="G361" s="214">
        <f t="shared" si="28"/>
        <v>287</v>
      </c>
      <c r="H361" s="141">
        <v>68</v>
      </c>
      <c r="I361" s="158">
        <v>825.8</v>
      </c>
      <c r="J361" s="158">
        <v>538.8</v>
      </c>
    </row>
    <row r="362" spans="1:10" ht="23.25">
      <c r="A362" s="139"/>
      <c r="B362" s="141">
        <v>27</v>
      </c>
      <c r="C362" s="149">
        <v>86.295</v>
      </c>
      <c r="D362" s="149">
        <v>86.31</v>
      </c>
      <c r="E362" s="214">
        <f t="shared" si="26"/>
        <v>0.015000000000000568</v>
      </c>
      <c r="F362" s="187">
        <f t="shared" si="27"/>
        <v>54.5375218150108</v>
      </c>
      <c r="G362" s="214">
        <f t="shared" si="28"/>
        <v>275.03999999999996</v>
      </c>
      <c r="H362" s="141">
        <v>69</v>
      </c>
      <c r="I362" s="158">
        <v>721.93</v>
      </c>
      <c r="J362" s="158">
        <v>446.89</v>
      </c>
    </row>
    <row r="363" spans="1:10" ht="23.25">
      <c r="A363" s="139">
        <v>22257</v>
      </c>
      <c r="B363" s="141">
        <v>19</v>
      </c>
      <c r="C363" s="149">
        <v>89.004</v>
      </c>
      <c r="D363" s="149">
        <v>89.019</v>
      </c>
      <c r="E363" s="214">
        <f t="shared" si="26"/>
        <v>0.015000000000000568</v>
      </c>
      <c r="F363" s="187">
        <f t="shared" si="27"/>
        <v>48.22996045143426</v>
      </c>
      <c r="G363" s="214">
        <f t="shared" si="28"/>
        <v>311.01</v>
      </c>
      <c r="H363" s="141">
        <v>70</v>
      </c>
      <c r="I363" s="158">
        <v>866.04</v>
      </c>
      <c r="J363" s="158">
        <v>555.03</v>
      </c>
    </row>
    <row r="364" spans="2:10" ht="23.25">
      <c r="B364" s="141">
        <v>20</v>
      </c>
      <c r="C364" s="149">
        <v>84.6791</v>
      </c>
      <c r="D364" s="149">
        <v>84.6896</v>
      </c>
      <c r="E364" s="214">
        <f t="shared" si="26"/>
        <v>0.010499999999993292</v>
      </c>
      <c r="F364" s="187">
        <f t="shared" si="27"/>
        <v>37.06841770808901</v>
      </c>
      <c r="G364" s="214">
        <f t="shared" si="28"/>
        <v>283.26</v>
      </c>
      <c r="H364" s="141">
        <v>71</v>
      </c>
      <c r="I364" s="158">
        <v>827.66</v>
      </c>
      <c r="J364" s="158">
        <v>544.4</v>
      </c>
    </row>
    <row r="365" spans="1:10" ht="23.25">
      <c r="A365" s="139"/>
      <c r="B365" s="141">
        <v>21</v>
      </c>
      <c r="C365" s="149">
        <v>86.3844</v>
      </c>
      <c r="D365" s="149">
        <v>86.3962</v>
      </c>
      <c r="E365" s="214">
        <f t="shared" si="26"/>
        <v>0.011799999999993815</v>
      </c>
      <c r="F365" s="187">
        <f t="shared" si="27"/>
        <v>36.10218754778588</v>
      </c>
      <c r="G365" s="214">
        <f t="shared" si="28"/>
        <v>326.85</v>
      </c>
      <c r="H365" s="141">
        <v>72</v>
      </c>
      <c r="I365" s="158">
        <v>670.23</v>
      </c>
      <c r="J365" s="158">
        <v>343.38</v>
      </c>
    </row>
    <row r="366" spans="1:10" ht="23.25">
      <c r="A366" s="139">
        <v>22270</v>
      </c>
      <c r="B366" s="141">
        <v>22</v>
      </c>
      <c r="C366" s="149">
        <v>85.1676</v>
      </c>
      <c r="D366" s="149">
        <v>85.1816</v>
      </c>
      <c r="E366" s="214">
        <f t="shared" si="26"/>
        <v>0.014000000000010004</v>
      </c>
      <c r="F366" s="187">
        <f t="shared" si="27"/>
        <v>51.359184122711774</v>
      </c>
      <c r="G366" s="214">
        <f t="shared" si="28"/>
        <v>272.59000000000003</v>
      </c>
      <c r="H366" s="141">
        <v>73</v>
      </c>
      <c r="I366" s="158">
        <v>824.65</v>
      </c>
      <c r="J366" s="158">
        <v>552.06</v>
      </c>
    </row>
    <row r="367" spans="2:10" ht="23.25">
      <c r="B367" s="141">
        <v>23</v>
      </c>
      <c r="C367" s="149">
        <v>87.7141</v>
      </c>
      <c r="D367" s="149">
        <v>87.7251</v>
      </c>
      <c r="E367" s="214">
        <f t="shared" si="26"/>
        <v>0.01099999999999568</v>
      </c>
      <c r="F367" s="187">
        <f t="shared" si="27"/>
        <v>34.80572079482242</v>
      </c>
      <c r="G367" s="214">
        <f t="shared" si="28"/>
        <v>316.0400000000001</v>
      </c>
      <c r="H367" s="141">
        <v>74</v>
      </c>
      <c r="I367" s="158">
        <v>699.82</v>
      </c>
      <c r="J367" s="158">
        <v>383.78</v>
      </c>
    </row>
    <row r="368" spans="1:10" ht="23.25">
      <c r="A368" s="139"/>
      <c r="B368" s="141">
        <v>24</v>
      </c>
      <c r="C368" s="149">
        <v>88.1017</v>
      </c>
      <c r="D368" s="149">
        <v>88.1153</v>
      </c>
      <c r="E368" s="214">
        <f t="shared" si="26"/>
        <v>0.013600000000010937</v>
      </c>
      <c r="F368" s="187">
        <f t="shared" si="27"/>
        <v>36.99170406639721</v>
      </c>
      <c r="G368" s="214">
        <f t="shared" si="28"/>
        <v>367.65000000000003</v>
      </c>
      <c r="H368" s="141">
        <v>75</v>
      </c>
      <c r="I368" s="158">
        <v>641.22</v>
      </c>
      <c r="J368" s="158">
        <v>273.57</v>
      </c>
    </row>
    <row r="369" spans="1:10" ht="23.25">
      <c r="A369" s="139">
        <v>22277</v>
      </c>
      <c r="B369" s="141">
        <v>25</v>
      </c>
      <c r="C369" s="149">
        <v>87.1071</v>
      </c>
      <c r="D369" s="149">
        <v>87.1178</v>
      </c>
      <c r="E369" s="214">
        <f t="shared" si="26"/>
        <v>0.010699999999999932</v>
      </c>
      <c r="F369" s="187">
        <f t="shared" si="27"/>
        <v>38.00930695179543</v>
      </c>
      <c r="G369" s="214">
        <f t="shared" si="28"/>
        <v>281.51</v>
      </c>
      <c r="H369" s="141">
        <v>76</v>
      </c>
      <c r="I369" s="158">
        <v>856.59</v>
      </c>
      <c r="J369" s="158">
        <v>575.08</v>
      </c>
    </row>
    <row r="370" spans="2:10" ht="23.25">
      <c r="B370" s="141">
        <v>26</v>
      </c>
      <c r="C370" s="149">
        <v>85.8474</v>
      </c>
      <c r="D370" s="149">
        <v>85.8597</v>
      </c>
      <c r="E370" s="214">
        <f t="shared" si="26"/>
        <v>0.012300000000010414</v>
      </c>
      <c r="F370" s="187">
        <f t="shared" si="27"/>
        <v>48.46908618044061</v>
      </c>
      <c r="G370" s="214">
        <f t="shared" si="28"/>
        <v>253.76999999999998</v>
      </c>
      <c r="H370" s="141">
        <v>77</v>
      </c>
      <c r="I370" s="158">
        <v>876.59</v>
      </c>
      <c r="J370" s="158">
        <v>622.82</v>
      </c>
    </row>
    <row r="371" spans="1:10" ht="23.25">
      <c r="A371" s="139"/>
      <c r="B371" s="141">
        <v>27</v>
      </c>
      <c r="C371" s="149">
        <v>86.3691</v>
      </c>
      <c r="D371" s="149">
        <v>86.389</v>
      </c>
      <c r="E371" s="214">
        <f t="shared" si="26"/>
        <v>0.0198999999999927</v>
      </c>
      <c r="F371" s="187">
        <f t="shared" si="27"/>
        <v>61.980253527245466</v>
      </c>
      <c r="G371" s="214">
        <f t="shared" si="28"/>
        <v>321.07</v>
      </c>
      <c r="H371" s="141">
        <v>78</v>
      </c>
      <c r="I371" s="158">
        <v>783.65</v>
      </c>
      <c r="J371" s="158">
        <v>462.58</v>
      </c>
    </row>
    <row r="372" spans="1:10" ht="23.25">
      <c r="A372" s="139">
        <v>22285</v>
      </c>
      <c r="B372" s="141">
        <v>19</v>
      </c>
      <c r="C372" s="149">
        <v>88.9503</v>
      </c>
      <c r="D372" s="149">
        <v>88.9564</v>
      </c>
      <c r="E372" s="214">
        <f t="shared" si="26"/>
        <v>0.006100000000003547</v>
      </c>
      <c r="F372" s="187">
        <f t="shared" si="27"/>
        <v>21.50310208687094</v>
      </c>
      <c r="G372" s="214">
        <f t="shared" si="28"/>
        <v>283.67999999999995</v>
      </c>
      <c r="H372" s="141">
        <v>79</v>
      </c>
      <c r="I372" s="158">
        <v>824.53</v>
      </c>
      <c r="J372" s="158">
        <v>540.85</v>
      </c>
    </row>
    <row r="373" spans="1:10" ht="23.25">
      <c r="A373" s="139"/>
      <c r="B373" s="141">
        <v>20</v>
      </c>
      <c r="C373" s="149">
        <v>84.6501</v>
      </c>
      <c r="D373" s="149">
        <v>84.6543</v>
      </c>
      <c r="E373" s="214">
        <f t="shared" si="26"/>
        <v>0.004200000000011528</v>
      </c>
      <c r="F373" s="187">
        <f t="shared" si="27"/>
        <v>15.432665809338703</v>
      </c>
      <c r="G373" s="214">
        <f t="shared" si="28"/>
        <v>272.15</v>
      </c>
      <c r="H373" s="141">
        <v>80</v>
      </c>
      <c r="I373" s="158">
        <v>828.61</v>
      </c>
      <c r="J373" s="158">
        <v>556.46</v>
      </c>
    </row>
    <row r="374" spans="1:10" ht="23.25">
      <c r="A374" s="139"/>
      <c r="B374" s="141">
        <v>21</v>
      </c>
      <c r="C374" s="149">
        <v>86.3601</v>
      </c>
      <c r="D374" s="149">
        <v>86.368</v>
      </c>
      <c r="E374" s="214">
        <f t="shared" si="26"/>
        <v>0.007899999999992247</v>
      </c>
      <c r="F374" s="187">
        <f t="shared" si="27"/>
        <v>27.66784576048838</v>
      </c>
      <c r="G374" s="214">
        <f t="shared" si="28"/>
        <v>285.53</v>
      </c>
      <c r="H374" s="141">
        <v>81</v>
      </c>
      <c r="I374" s="158">
        <v>840.5</v>
      </c>
      <c r="J374" s="158">
        <v>554.97</v>
      </c>
    </row>
    <row r="375" spans="1:10" ht="23.25">
      <c r="A375" s="139">
        <v>22296</v>
      </c>
      <c r="B375" s="141">
        <v>22</v>
      </c>
      <c r="C375" s="149">
        <v>85.1764</v>
      </c>
      <c r="D375" s="149">
        <v>85.1853</v>
      </c>
      <c r="E375" s="214">
        <f t="shared" si="26"/>
        <v>0.008899999999997021</v>
      </c>
      <c r="F375" s="187">
        <f t="shared" si="27"/>
        <v>29.581865319407765</v>
      </c>
      <c r="G375" s="214">
        <f t="shared" si="28"/>
        <v>300.86</v>
      </c>
      <c r="H375" s="141">
        <v>82</v>
      </c>
      <c r="I375" s="158">
        <v>665.47</v>
      </c>
      <c r="J375" s="158">
        <v>364.61</v>
      </c>
    </row>
    <row r="376" spans="1:10" ht="23.25">
      <c r="A376" s="139"/>
      <c r="B376" s="141">
        <v>23</v>
      </c>
      <c r="C376" s="149">
        <v>87.7398</v>
      </c>
      <c r="D376" s="149">
        <v>87.7472</v>
      </c>
      <c r="E376" s="214">
        <f t="shared" si="26"/>
        <v>0.00740000000000407</v>
      </c>
      <c r="F376" s="187">
        <f t="shared" si="27"/>
        <v>24.66502233185811</v>
      </c>
      <c r="G376" s="214">
        <f t="shared" si="28"/>
        <v>300.02</v>
      </c>
      <c r="H376" s="141">
        <v>83</v>
      </c>
      <c r="I376" s="158">
        <v>677.89</v>
      </c>
      <c r="J376" s="158">
        <v>377.87</v>
      </c>
    </row>
    <row r="377" spans="1:10" ht="23.25">
      <c r="A377" s="139"/>
      <c r="B377" s="141">
        <v>24</v>
      </c>
      <c r="C377" s="149">
        <v>88.11</v>
      </c>
      <c r="D377" s="149">
        <v>88.1197</v>
      </c>
      <c r="E377" s="214">
        <f t="shared" si="26"/>
        <v>0.009699999999995157</v>
      </c>
      <c r="F377" s="187">
        <f t="shared" si="27"/>
        <v>31.88272416511687</v>
      </c>
      <c r="G377" s="214">
        <f t="shared" si="28"/>
        <v>304.24000000000007</v>
      </c>
      <c r="H377" s="141">
        <v>84</v>
      </c>
      <c r="I377" s="158">
        <v>812.57</v>
      </c>
      <c r="J377" s="158">
        <v>508.33</v>
      </c>
    </row>
    <row r="378" spans="1:10" ht="23.25">
      <c r="A378" s="139">
        <v>22304</v>
      </c>
      <c r="B378" s="141">
        <v>25</v>
      </c>
      <c r="C378" s="149">
        <v>87.0987</v>
      </c>
      <c r="D378" s="149">
        <v>87.1073</v>
      </c>
      <c r="E378" s="214">
        <f t="shared" si="26"/>
        <v>0.008600000000001273</v>
      </c>
      <c r="F378" s="187">
        <f t="shared" si="27"/>
        <v>26.711392719596446</v>
      </c>
      <c r="G378" s="214">
        <f t="shared" si="28"/>
        <v>321.96000000000004</v>
      </c>
      <c r="H378" s="141">
        <v>85</v>
      </c>
      <c r="I378" s="158">
        <v>641.86</v>
      </c>
      <c r="J378" s="158">
        <v>319.9</v>
      </c>
    </row>
    <row r="379" spans="1:10" ht="23.25">
      <c r="A379" s="139"/>
      <c r="B379" s="141">
        <v>26</v>
      </c>
      <c r="C379" s="149">
        <v>85.8645</v>
      </c>
      <c r="D379" s="149">
        <v>85.8725</v>
      </c>
      <c r="E379" s="214">
        <f t="shared" si="26"/>
        <v>0.007999999999995566</v>
      </c>
      <c r="F379" s="187">
        <f t="shared" si="27"/>
        <v>27.82511912627584</v>
      </c>
      <c r="G379" s="214">
        <f t="shared" si="28"/>
        <v>287.51</v>
      </c>
      <c r="H379" s="141">
        <v>86</v>
      </c>
      <c r="I379" s="158">
        <v>875.95</v>
      </c>
      <c r="J379" s="158">
        <v>588.44</v>
      </c>
    </row>
    <row r="380" spans="1:10" ht="23.25">
      <c r="A380" s="139"/>
      <c r="B380" s="141">
        <v>27</v>
      </c>
      <c r="C380" s="149">
        <v>86.369</v>
      </c>
      <c r="D380" s="149">
        <v>86.3757</v>
      </c>
      <c r="E380" s="214">
        <f t="shared" si="26"/>
        <v>0.006699999999995043</v>
      </c>
      <c r="F380" s="187">
        <f t="shared" si="27"/>
        <v>24.981357196103822</v>
      </c>
      <c r="G380" s="214">
        <f t="shared" si="28"/>
        <v>268.19999999999993</v>
      </c>
      <c r="H380" s="141">
        <v>87</v>
      </c>
      <c r="I380" s="158">
        <v>824.43</v>
      </c>
      <c r="J380" s="158">
        <v>556.23</v>
      </c>
    </row>
    <row r="381" spans="1:10" ht="23.25">
      <c r="A381" s="139">
        <v>22318</v>
      </c>
      <c r="B381" s="141">
        <v>28</v>
      </c>
      <c r="C381" s="149">
        <v>87.2103</v>
      </c>
      <c r="D381" s="149">
        <v>87.2148</v>
      </c>
      <c r="E381" s="214">
        <f t="shared" si="26"/>
        <v>0.004499999999993065</v>
      </c>
      <c r="F381" s="187">
        <f t="shared" si="27"/>
        <v>16.21913858350357</v>
      </c>
      <c r="G381" s="214">
        <f t="shared" si="28"/>
        <v>277.44999999999993</v>
      </c>
      <c r="H381" s="141">
        <v>88</v>
      </c>
      <c r="I381" s="158">
        <v>648.92</v>
      </c>
      <c r="J381" s="158">
        <v>371.47</v>
      </c>
    </row>
    <row r="382" spans="1:10" ht="23.25">
      <c r="A382" s="139"/>
      <c r="B382" s="141">
        <v>29</v>
      </c>
      <c r="C382" s="149">
        <v>85.2237</v>
      </c>
      <c r="D382" s="149">
        <v>85.2302</v>
      </c>
      <c r="E382" s="214">
        <f t="shared" si="26"/>
        <v>0.006500000000002615</v>
      </c>
      <c r="F382" s="187">
        <f t="shared" si="27"/>
        <v>20.743577469291893</v>
      </c>
      <c r="G382" s="214">
        <f t="shared" si="28"/>
        <v>313.35</v>
      </c>
      <c r="H382" s="141">
        <v>89</v>
      </c>
      <c r="I382" s="158">
        <v>613.49</v>
      </c>
      <c r="J382" s="158">
        <v>300.14</v>
      </c>
    </row>
    <row r="383" spans="1:10" ht="23.25">
      <c r="A383" s="139"/>
      <c r="B383" s="141">
        <v>30</v>
      </c>
      <c r="C383" s="149">
        <v>84.9633</v>
      </c>
      <c r="D383" s="149">
        <v>84.9697</v>
      </c>
      <c r="E383" s="214">
        <f t="shared" si="26"/>
        <v>0.006399999999999295</v>
      </c>
      <c r="F383" s="187">
        <f t="shared" si="27"/>
        <v>18.90917685989273</v>
      </c>
      <c r="G383" s="214">
        <f t="shared" si="28"/>
        <v>338.46000000000004</v>
      </c>
      <c r="H383" s="141">
        <v>90</v>
      </c>
      <c r="I383" s="158">
        <v>708.57</v>
      </c>
      <c r="J383" s="158">
        <v>370.11</v>
      </c>
    </row>
    <row r="384" spans="1:10" ht="23.25">
      <c r="A384" s="139">
        <v>22325</v>
      </c>
      <c r="B384" s="141">
        <v>31</v>
      </c>
      <c r="C384" s="149">
        <v>84.8712</v>
      </c>
      <c r="D384" s="149">
        <v>84.8747</v>
      </c>
      <c r="E384" s="214">
        <f t="shared" si="26"/>
        <v>0.003500000000002501</v>
      </c>
      <c r="F384" s="187">
        <f t="shared" si="27"/>
        <v>10.541533642559186</v>
      </c>
      <c r="G384" s="214">
        <f t="shared" si="28"/>
        <v>332.02000000000004</v>
      </c>
      <c r="H384" s="141">
        <v>91</v>
      </c>
      <c r="I384" s="158">
        <v>700.84</v>
      </c>
      <c r="J384" s="158">
        <v>368.82</v>
      </c>
    </row>
    <row r="385" spans="1:10" ht="23.25">
      <c r="A385" s="139"/>
      <c r="B385" s="141">
        <v>32</v>
      </c>
      <c r="C385" s="149">
        <v>84.9786</v>
      </c>
      <c r="D385" s="149">
        <v>84.989</v>
      </c>
      <c r="E385" s="214">
        <f t="shared" si="26"/>
        <v>0.010400000000004184</v>
      </c>
      <c r="F385" s="187">
        <f t="shared" si="27"/>
        <v>36.25082784343888</v>
      </c>
      <c r="G385" s="214">
        <f t="shared" si="28"/>
        <v>286.8900000000001</v>
      </c>
      <c r="H385" s="141">
        <v>92</v>
      </c>
      <c r="I385" s="158">
        <v>839.7</v>
      </c>
      <c r="J385" s="158">
        <v>552.81</v>
      </c>
    </row>
    <row r="386" spans="1:10" ht="23.25">
      <c r="A386" s="139"/>
      <c r="B386" s="141">
        <v>33</v>
      </c>
      <c r="C386" s="149">
        <v>85.9314</v>
      </c>
      <c r="D386" s="149">
        <v>85.9407</v>
      </c>
      <c r="E386" s="214">
        <f t="shared" si="26"/>
        <v>0.0093000000000103</v>
      </c>
      <c r="F386" s="187">
        <f t="shared" si="27"/>
        <v>29.64048954618275</v>
      </c>
      <c r="G386" s="214">
        <f t="shared" si="28"/>
        <v>313.76</v>
      </c>
      <c r="H386" s="141">
        <v>93</v>
      </c>
      <c r="I386" s="158">
        <v>833.62</v>
      </c>
      <c r="J386" s="158">
        <v>519.86</v>
      </c>
    </row>
    <row r="387" spans="1:10" ht="23.25">
      <c r="A387" s="139">
        <v>22333</v>
      </c>
      <c r="B387" s="141">
        <v>34</v>
      </c>
      <c r="C387" s="149">
        <v>83.693</v>
      </c>
      <c r="D387" s="149">
        <v>83.7001</v>
      </c>
      <c r="E387" s="214">
        <f t="shared" si="26"/>
        <v>0.007100000000008322</v>
      </c>
      <c r="F387" s="187">
        <f t="shared" si="27"/>
        <v>21.85287780858209</v>
      </c>
      <c r="G387" s="214">
        <f t="shared" si="28"/>
        <v>324.90000000000003</v>
      </c>
      <c r="H387" s="141">
        <v>94</v>
      </c>
      <c r="I387" s="158">
        <v>831.34</v>
      </c>
      <c r="J387" s="158">
        <v>506.44</v>
      </c>
    </row>
    <row r="388" spans="1:10" ht="23.25">
      <c r="A388" s="139"/>
      <c r="B388" s="141">
        <v>35</v>
      </c>
      <c r="C388" s="149">
        <v>84.9724</v>
      </c>
      <c r="D388" s="149">
        <v>84.9757</v>
      </c>
      <c r="E388" s="214">
        <f t="shared" si="26"/>
        <v>0.0033000000000100727</v>
      </c>
      <c r="F388" s="187">
        <f t="shared" si="27"/>
        <v>9.043325751582781</v>
      </c>
      <c r="G388" s="214">
        <f t="shared" si="28"/>
        <v>364.90999999999997</v>
      </c>
      <c r="H388" s="141">
        <v>95</v>
      </c>
      <c r="I388" s="158">
        <v>780.18</v>
      </c>
      <c r="J388" s="158">
        <v>415.27</v>
      </c>
    </row>
    <row r="389" spans="1:10" ht="23.25">
      <c r="A389" s="139"/>
      <c r="B389" s="141">
        <v>36</v>
      </c>
      <c r="C389" s="149">
        <v>84.5676</v>
      </c>
      <c r="D389" s="149">
        <v>84.5744</v>
      </c>
      <c r="E389" s="214">
        <f t="shared" si="26"/>
        <v>0.006799999999998363</v>
      </c>
      <c r="F389" s="187">
        <f t="shared" si="27"/>
        <v>21.87198456094681</v>
      </c>
      <c r="G389" s="214">
        <f t="shared" si="28"/>
        <v>310.9</v>
      </c>
      <c r="H389" s="141">
        <v>96</v>
      </c>
      <c r="I389" s="158">
        <v>827.26</v>
      </c>
      <c r="J389" s="158">
        <v>516.36</v>
      </c>
    </row>
    <row r="390" spans="1:10" ht="23.25">
      <c r="A390" s="139">
        <v>22354</v>
      </c>
      <c r="B390" s="141">
        <v>1</v>
      </c>
      <c r="C390" s="149">
        <v>85.3702</v>
      </c>
      <c r="D390" s="149">
        <v>85.3789</v>
      </c>
      <c r="E390" s="214">
        <f t="shared" si="26"/>
        <v>0.008700000000004593</v>
      </c>
      <c r="F390" s="187">
        <f t="shared" si="27"/>
        <v>26.955848179719887</v>
      </c>
      <c r="G390" s="214">
        <f t="shared" si="28"/>
        <v>322.75</v>
      </c>
      <c r="H390" s="141">
        <v>97</v>
      </c>
      <c r="I390" s="158">
        <v>637.13</v>
      </c>
      <c r="J390" s="158">
        <v>314.38</v>
      </c>
    </row>
    <row r="391" spans="1:10" ht="23.25">
      <c r="A391" s="139"/>
      <c r="B391" s="141">
        <v>2</v>
      </c>
      <c r="C391" s="149">
        <v>87.4525</v>
      </c>
      <c r="D391" s="149">
        <v>87.4644</v>
      </c>
      <c r="E391" s="214">
        <f t="shared" si="26"/>
        <v>0.011899999999997135</v>
      </c>
      <c r="F391" s="187">
        <f t="shared" si="27"/>
        <v>41.189297705157784</v>
      </c>
      <c r="G391" s="214">
        <f t="shared" si="28"/>
        <v>288.90999999999997</v>
      </c>
      <c r="H391" s="141">
        <v>98</v>
      </c>
      <c r="I391" s="158">
        <v>636.06</v>
      </c>
      <c r="J391" s="158">
        <v>347.15</v>
      </c>
    </row>
    <row r="392" spans="1:10" ht="23.25">
      <c r="A392" s="139"/>
      <c r="B392" s="141">
        <v>3</v>
      </c>
      <c r="C392" s="149">
        <v>85.8464</v>
      </c>
      <c r="D392" s="149">
        <v>85.8517</v>
      </c>
      <c r="E392" s="214">
        <f t="shared" si="26"/>
        <v>0.005299999999991201</v>
      </c>
      <c r="F392" s="187">
        <f t="shared" si="27"/>
        <v>17.130482562433176</v>
      </c>
      <c r="G392" s="214">
        <f t="shared" si="28"/>
        <v>309.39000000000004</v>
      </c>
      <c r="H392" s="141">
        <v>99</v>
      </c>
      <c r="I392" s="158">
        <v>794.48</v>
      </c>
      <c r="J392" s="158">
        <v>485.09</v>
      </c>
    </row>
    <row r="393" spans="1:10" ht="23.25">
      <c r="A393" s="139">
        <v>22366</v>
      </c>
      <c r="B393" s="141">
        <v>4</v>
      </c>
      <c r="C393" s="149">
        <v>84.9985</v>
      </c>
      <c r="D393" s="149">
        <v>85.0083</v>
      </c>
      <c r="E393" s="214">
        <f t="shared" si="26"/>
        <v>0.009799999999998477</v>
      </c>
      <c r="F393" s="187">
        <f t="shared" si="27"/>
        <v>33.40149965916318</v>
      </c>
      <c r="G393" s="214">
        <f t="shared" si="28"/>
        <v>293.4</v>
      </c>
      <c r="H393" s="141">
        <v>100</v>
      </c>
      <c r="I393" s="158">
        <v>625.89</v>
      </c>
      <c r="J393" s="158">
        <v>332.49</v>
      </c>
    </row>
    <row r="394" spans="1:10" ht="23.25">
      <c r="A394" s="139"/>
      <c r="B394" s="141">
        <v>5</v>
      </c>
      <c r="C394" s="149">
        <v>84.9992</v>
      </c>
      <c r="D394" s="149">
        <v>85.0092</v>
      </c>
      <c r="E394" s="214">
        <f t="shared" si="26"/>
        <v>0.010000000000005116</v>
      </c>
      <c r="F394" s="187">
        <f t="shared" si="27"/>
        <v>35.49875754350414</v>
      </c>
      <c r="G394" s="214">
        <f t="shared" si="28"/>
        <v>281.69999999999993</v>
      </c>
      <c r="H394" s="141">
        <v>101</v>
      </c>
      <c r="I394" s="158">
        <v>790.17</v>
      </c>
      <c r="J394" s="158">
        <v>508.47</v>
      </c>
    </row>
    <row r="395" spans="1:10" ht="24" thickBot="1">
      <c r="A395" s="218"/>
      <c r="B395" s="219">
        <v>6</v>
      </c>
      <c r="C395" s="220">
        <v>87.3681</v>
      </c>
      <c r="D395" s="220">
        <v>87.3781</v>
      </c>
      <c r="E395" s="221">
        <f t="shared" si="26"/>
        <v>0.010000000000005116</v>
      </c>
      <c r="F395" s="222">
        <f t="shared" si="27"/>
        <v>32.05333675237232</v>
      </c>
      <c r="G395" s="221">
        <f t="shared" si="28"/>
        <v>311.98</v>
      </c>
      <c r="H395" s="219">
        <v>102</v>
      </c>
      <c r="I395" s="223">
        <v>718.58</v>
      </c>
      <c r="J395" s="223">
        <v>406.6</v>
      </c>
    </row>
    <row r="396" spans="1:10" ht="23.25">
      <c r="A396" s="198">
        <v>22373</v>
      </c>
      <c r="B396" s="199">
        <v>25</v>
      </c>
      <c r="C396" s="200">
        <v>87.1344</v>
      </c>
      <c r="D396" s="200">
        <v>87.1811</v>
      </c>
      <c r="E396" s="217">
        <f t="shared" si="26"/>
        <v>0.046700000000001296</v>
      </c>
      <c r="F396" s="202">
        <f aca="true" t="shared" si="29" ref="F396:F459">((10^6)*E396/G396)</f>
        <v>131.16135374245556</v>
      </c>
      <c r="G396" s="217">
        <f aca="true" t="shared" si="30" ref="G396:G506">I396-J396</f>
        <v>356.04999999999995</v>
      </c>
      <c r="H396" s="141">
        <v>1</v>
      </c>
      <c r="I396" s="204">
        <v>728.27</v>
      </c>
      <c r="J396" s="204">
        <v>372.22</v>
      </c>
    </row>
    <row r="397" spans="1:10" ht="23.25">
      <c r="A397" s="139"/>
      <c r="B397" s="141">
        <v>26</v>
      </c>
      <c r="C397" s="149">
        <v>85.8894</v>
      </c>
      <c r="D397" s="149">
        <v>85.9188</v>
      </c>
      <c r="E397" s="214">
        <f t="shared" si="26"/>
        <v>0.02940000000000964</v>
      </c>
      <c r="F397" s="187">
        <f t="shared" si="29"/>
        <v>91.37813141048562</v>
      </c>
      <c r="G397" s="214">
        <f t="shared" si="30"/>
        <v>321.73999999999995</v>
      </c>
      <c r="H397" s="141">
        <v>2</v>
      </c>
      <c r="I397" s="158">
        <v>661.18</v>
      </c>
      <c r="J397" s="158">
        <v>339.44</v>
      </c>
    </row>
    <row r="398" spans="1:10" ht="23.25">
      <c r="A398" s="139"/>
      <c r="B398" s="141">
        <v>27</v>
      </c>
      <c r="C398" s="149">
        <v>86.3725</v>
      </c>
      <c r="D398" s="149">
        <v>86.4065</v>
      </c>
      <c r="E398" s="214">
        <f t="shared" si="26"/>
        <v>0.033999999999991815</v>
      </c>
      <c r="F398" s="187">
        <f t="shared" si="29"/>
        <v>103.88975463681918</v>
      </c>
      <c r="G398" s="214">
        <f t="shared" si="30"/>
        <v>327.27000000000004</v>
      </c>
      <c r="H398" s="141">
        <v>3</v>
      </c>
      <c r="I398" s="158">
        <v>686.96</v>
      </c>
      <c r="J398" s="158">
        <v>359.69</v>
      </c>
    </row>
    <row r="399" spans="1:10" ht="23.25">
      <c r="A399" s="139">
        <v>22390</v>
      </c>
      <c r="B399" s="141">
        <v>28</v>
      </c>
      <c r="C399" s="149">
        <v>87.257</v>
      </c>
      <c r="D399" s="149">
        <v>87.2841</v>
      </c>
      <c r="E399" s="214">
        <f t="shared" si="26"/>
        <v>0.027099999999990132</v>
      </c>
      <c r="F399" s="187">
        <f t="shared" si="29"/>
        <v>94.96443214069501</v>
      </c>
      <c r="G399" s="214">
        <f t="shared" si="30"/>
        <v>285.37</v>
      </c>
      <c r="H399" s="141">
        <v>4</v>
      </c>
      <c r="I399" s="158">
        <v>821.55</v>
      </c>
      <c r="J399" s="158">
        <v>536.18</v>
      </c>
    </row>
    <row r="400" spans="1:10" ht="23.25">
      <c r="A400" s="139"/>
      <c r="B400" s="141">
        <v>29</v>
      </c>
      <c r="C400" s="149">
        <v>85.3075</v>
      </c>
      <c r="D400" s="149">
        <v>85.3436</v>
      </c>
      <c r="E400" s="214">
        <f t="shared" si="26"/>
        <v>0.03609999999999047</v>
      </c>
      <c r="F400" s="187">
        <f t="shared" si="29"/>
        <v>117.55894229513638</v>
      </c>
      <c r="G400" s="214">
        <f t="shared" si="30"/>
        <v>307.08</v>
      </c>
      <c r="H400" s="141">
        <v>5</v>
      </c>
      <c r="I400" s="158">
        <v>662.02</v>
      </c>
      <c r="J400" s="158">
        <v>354.94</v>
      </c>
    </row>
    <row r="401" spans="1:10" ht="23.25">
      <c r="A401" s="139"/>
      <c r="B401" s="141">
        <v>30</v>
      </c>
      <c r="C401" s="149">
        <v>85.0433</v>
      </c>
      <c r="D401" s="149">
        <v>85.0748</v>
      </c>
      <c r="E401" s="214">
        <f t="shared" si="26"/>
        <v>0.03149999999999409</v>
      </c>
      <c r="F401" s="187">
        <f t="shared" si="29"/>
        <v>106.92464358450133</v>
      </c>
      <c r="G401" s="214">
        <f t="shared" si="30"/>
        <v>294.59999999999997</v>
      </c>
      <c r="H401" s="141">
        <v>6</v>
      </c>
      <c r="I401" s="158">
        <v>726.06</v>
      </c>
      <c r="J401" s="158">
        <v>431.46</v>
      </c>
    </row>
    <row r="402" spans="1:10" ht="23.25">
      <c r="A402" s="139">
        <v>22405</v>
      </c>
      <c r="B402" s="141">
        <v>25</v>
      </c>
      <c r="C402" s="149">
        <v>87.0592</v>
      </c>
      <c r="D402" s="149">
        <v>87.0708</v>
      </c>
      <c r="E402" s="214">
        <f t="shared" si="26"/>
        <v>0.011600000000001387</v>
      </c>
      <c r="F402" s="187">
        <f t="shared" si="29"/>
        <v>36.91563504439864</v>
      </c>
      <c r="G402" s="214">
        <f t="shared" si="30"/>
        <v>314.23</v>
      </c>
      <c r="H402" s="141">
        <v>7</v>
      </c>
      <c r="I402" s="158">
        <v>644.38</v>
      </c>
      <c r="J402" s="158">
        <v>330.15</v>
      </c>
    </row>
    <row r="403" spans="1:10" ht="23.25">
      <c r="A403" s="139"/>
      <c r="B403" s="141">
        <v>26</v>
      </c>
      <c r="C403" s="149">
        <v>85.7992</v>
      </c>
      <c r="D403" s="149">
        <v>85.8109</v>
      </c>
      <c r="E403" s="214">
        <f t="shared" si="26"/>
        <v>0.011700000000004707</v>
      </c>
      <c r="F403" s="187">
        <f t="shared" si="29"/>
        <v>41.705282669154876</v>
      </c>
      <c r="G403" s="214">
        <f t="shared" si="30"/>
        <v>280.53999999999996</v>
      </c>
      <c r="H403" s="141">
        <v>8</v>
      </c>
      <c r="I403" s="158">
        <v>816.98</v>
      </c>
      <c r="J403" s="158">
        <v>536.44</v>
      </c>
    </row>
    <row r="404" spans="1:10" ht="23.25">
      <c r="A404" s="139"/>
      <c r="B404" s="141">
        <v>27</v>
      </c>
      <c r="C404" s="149">
        <v>86.2902</v>
      </c>
      <c r="D404" s="149">
        <v>86.3042</v>
      </c>
      <c r="E404" s="214">
        <f t="shared" si="26"/>
        <v>0.013999999999995794</v>
      </c>
      <c r="F404" s="187">
        <f t="shared" si="29"/>
        <v>41.54919127465736</v>
      </c>
      <c r="G404" s="214">
        <f t="shared" si="30"/>
        <v>336.94999999999993</v>
      </c>
      <c r="H404" s="141">
        <v>9</v>
      </c>
      <c r="I404" s="158">
        <v>684.3</v>
      </c>
      <c r="J404" s="158">
        <v>347.35</v>
      </c>
    </row>
    <row r="405" spans="1:10" ht="23.25">
      <c r="A405" s="139">
        <v>22422</v>
      </c>
      <c r="B405" s="141">
        <v>28</v>
      </c>
      <c r="C405" s="149">
        <v>87.1763</v>
      </c>
      <c r="D405" s="149">
        <v>87.1904</v>
      </c>
      <c r="E405" s="214">
        <f t="shared" si="26"/>
        <v>0.014099999999999113</v>
      </c>
      <c r="F405" s="187">
        <f t="shared" si="29"/>
        <v>46.77858138145814</v>
      </c>
      <c r="G405" s="214">
        <f t="shared" si="30"/>
        <v>301.42</v>
      </c>
      <c r="H405" s="141">
        <v>10</v>
      </c>
      <c r="I405" s="158">
        <v>661.34</v>
      </c>
      <c r="J405" s="158">
        <v>359.92</v>
      </c>
    </row>
    <row r="406" spans="1:10" ht="23.25">
      <c r="A406" s="139"/>
      <c r="B406" s="141">
        <v>29</v>
      </c>
      <c r="C406" s="149">
        <v>85.209</v>
      </c>
      <c r="D406" s="149">
        <v>85.2178</v>
      </c>
      <c r="E406" s="214">
        <f t="shared" si="26"/>
        <v>0.008799999999993702</v>
      </c>
      <c r="F406" s="187">
        <f t="shared" si="29"/>
        <v>32.00349128993601</v>
      </c>
      <c r="G406" s="214">
        <f t="shared" si="30"/>
        <v>274.96999999999997</v>
      </c>
      <c r="H406" s="141">
        <v>11</v>
      </c>
      <c r="I406" s="158">
        <v>719.15</v>
      </c>
      <c r="J406" s="158">
        <v>444.18</v>
      </c>
    </row>
    <row r="407" spans="1:10" ht="23.25">
      <c r="A407" s="139"/>
      <c r="B407" s="141">
        <v>30</v>
      </c>
      <c r="C407" s="149">
        <v>84.9416</v>
      </c>
      <c r="D407" s="149">
        <v>84.9598</v>
      </c>
      <c r="E407" s="214">
        <f t="shared" si="26"/>
        <v>0.01820000000000732</v>
      </c>
      <c r="F407" s="187">
        <f t="shared" si="29"/>
        <v>55.60817623516551</v>
      </c>
      <c r="G407" s="214">
        <f t="shared" si="30"/>
        <v>327.29</v>
      </c>
      <c r="H407" s="141">
        <v>12</v>
      </c>
      <c r="I407" s="158">
        <v>741.35</v>
      </c>
      <c r="J407" s="158">
        <v>414.06</v>
      </c>
    </row>
    <row r="408" spans="1:10" ht="23.25">
      <c r="A408" s="139">
        <v>22437</v>
      </c>
      <c r="B408" s="141">
        <v>7</v>
      </c>
      <c r="C408" s="149">
        <v>86.4673</v>
      </c>
      <c r="D408" s="149">
        <v>86.4927</v>
      </c>
      <c r="E408" s="214">
        <f t="shared" si="26"/>
        <v>0.025400000000004752</v>
      </c>
      <c r="F408" s="187">
        <f t="shared" si="29"/>
        <v>81.08021834202046</v>
      </c>
      <c r="G408" s="214">
        <f t="shared" si="30"/>
        <v>313.27000000000004</v>
      </c>
      <c r="H408" s="141">
        <v>13</v>
      </c>
      <c r="I408" s="158">
        <v>689.6</v>
      </c>
      <c r="J408" s="158">
        <v>376.33</v>
      </c>
    </row>
    <row r="409" spans="1:10" ht="23.25">
      <c r="A409" s="139"/>
      <c r="B409" s="141">
        <v>8</v>
      </c>
      <c r="C409" s="149">
        <v>84.8345</v>
      </c>
      <c r="D409" s="149">
        <v>84.8537</v>
      </c>
      <c r="E409" s="214">
        <f t="shared" si="26"/>
        <v>0.019199999999997885</v>
      </c>
      <c r="F409" s="187">
        <f t="shared" si="29"/>
        <v>74.71398552415708</v>
      </c>
      <c r="G409" s="214">
        <f t="shared" si="30"/>
        <v>256.98</v>
      </c>
      <c r="H409" s="141">
        <v>14</v>
      </c>
      <c r="I409" s="158">
        <v>832.16</v>
      </c>
      <c r="J409" s="158">
        <v>575.18</v>
      </c>
    </row>
    <row r="410" spans="1:10" ht="23.25">
      <c r="A410" s="139"/>
      <c r="B410" s="141">
        <v>9</v>
      </c>
      <c r="C410" s="149">
        <v>87.6522</v>
      </c>
      <c r="D410" s="149">
        <v>87.668</v>
      </c>
      <c r="E410" s="214">
        <f t="shared" si="26"/>
        <v>0.015800000000012915</v>
      </c>
      <c r="F410" s="187">
        <f t="shared" si="29"/>
        <v>52.25213307762721</v>
      </c>
      <c r="G410" s="214">
        <f t="shared" si="30"/>
        <v>302.38</v>
      </c>
      <c r="H410" s="141">
        <v>15</v>
      </c>
      <c r="I410" s="158">
        <v>837.92</v>
      </c>
      <c r="J410" s="158">
        <v>535.54</v>
      </c>
    </row>
    <row r="411" spans="1:10" ht="23.25">
      <c r="A411" s="139">
        <v>22453</v>
      </c>
      <c r="B411" s="141">
        <v>10</v>
      </c>
      <c r="C411" s="149">
        <v>85.114</v>
      </c>
      <c r="D411" s="149">
        <v>85.1339</v>
      </c>
      <c r="E411" s="214">
        <f t="shared" si="26"/>
        <v>0.0198999999999927</v>
      </c>
      <c r="F411" s="187">
        <f t="shared" si="29"/>
        <v>67.91113537860525</v>
      </c>
      <c r="G411" s="214">
        <f t="shared" si="30"/>
        <v>293.0300000000001</v>
      </c>
      <c r="H411" s="141">
        <v>16</v>
      </c>
      <c r="I411" s="158">
        <v>808.19</v>
      </c>
      <c r="J411" s="158">
        <v>515.16</v>
      </c>
    </row>
    <row r="412" spans="1:10" ht="23.25">
      <c r="A412" s="139"/>
      <c r="B412" s="141">
        <v>11</v>
      </c>
      <c r="C412" s="149">
        <v>86.1191</v>
      </c>
      <c r="D412" s="149">
        <v>86.1425</v>
      </c>
      <c r="E412" s="214">
        <f t="shared" si="26"/>
        <v>0.023399999999995202</v>
      </c>
      <c r="F412" s="187">
        <f t="shared" si="29"/>
        <v>75.5984880302239</v>
      </c>
      <c r="G412" s="214">
        <f t="shared" si="30"/>
        <v>309.53</v>
      </c>
      <c r="H412" s="141">
        <v>17</v>
      </c>
      <c r="I412" s="158">
        <v>676</v>
      </c>
      <c r="J412" s="158">
        <v>366.47</v>
      </c>
    </row>
    <row r="413" spans="1:10" ht="23.25">
      <c r="A413" s="139"/>
      <c r="B413" s="141">
        <v>12</v>
      </c>
      <c r="C413" s="149">
        <v>84.851</v>
      </c>
      <c r="D413" s="149">
        <v>84.8701</v>
      </c>
      <c r="E413" s="214">
        <f t="shared" si="26"/>
        <v>0.019099999999994566</v>
      </c>
      <c r="F413" s="187">
        <f t="shared" si="29"/>
        <v>76.49179014815603</v>
      </c>
      <c r="G413" s="214">
        <f t="shared" si="30"/>
        <v>249.70000000000005</v>
      </c>
      <c r="H413" s="141">
        <v>18</v>
      </c>
      <c r="I413" s="158">
        <v>758.58</v>
      </c>
      <c r="J413" s="158">
        <v>508.88</v>
      </c>
    </row>
    <row r="414" spans="1:10" ht="23.25">
      <c r="A414" s="139">
        <v>22465</v>
      </c>
      <c r="B414" s="141">
        <v>19</v>
      </c>
      <c r="C414" s="149">
        <v>89.01</v>
      </c>
      <c r="D414" s="149">
        <v>89.0394</v>
      </c>
      <c r="E414" s="214">
        <f t="shared" si="26"/>
        <v>0.02939999999999543</v>
      </c>
      <c r="F414" s="187">
        <f t="shared" si="29"/>
        <v>92.07930094896625</v>
      </c>
      <c r="G414" s="214">
        <f t="shared" si="30"/>
        <v>319.28999999999996</v>
      </c>
      <c r="H414" s="141">
        <v>19</v>
      </c>
      <c r="I414" s="158">
        <v>795.16</v>
      </c>
      <c r="J414" s="158">
        <v>475.87</v>
      </c>
    </row>
    <row r="415" spans="1:10" ht="23.25">
      <c r="A415" s="139"/>
      <c r="B415" s="141">
        <v>20</v>
      </c>
      <c r="C415" s="149">
        <v>84.7137</v>
      </c>
      <c r="D415" s="149">
        <v>84.7403</v>
      </c>
      <c r="E415" s="214">
        <f t="shared" si="26"/>
        <v>0.026600000000001955</v>
      </c>
      <c r="F415" s="187">
        <f t="shared" si="29"/>
        <v>87.78877887789425</v>
      </c>
      <c r="G415" s="214">
        <f t="shared" si="30"/>
        <v>303</v>
      </c>
      <c r="H415" s="141">
        <v>20</v>
      </c>
      <c r="I415" s="158">
        <v>818.15</v>
      </c>
      <c r="J415" s="158">
        <v>515.15</v>
      </c>
    </row>
    <row r="416" spans="1:10" ht="23.25">
      <c r="A416" s="139"/>
      <c r="B416" s="141">
        <v>21</v>
      </c>
      <c r="C416" s="149">
        <v>86.4066</v>
      </c>
      <c r="D416" s="149">
        <v>86.4331</v>
      </c>
      <c r="E416" s="214">
        <f t="shared" si="26"/>
        <v>0.026499999999998636</v>
      </c>
      <c r="F416" s="187">
        <f t="shared" si="29"/>
        <v>84.50794055742915</v>
      </c>
      <c r="G416" s="214">
        <f t="shared" si="30"/>
        <v>313.58000000000004</v>
      </c>
      <c r="H416" s="141">
        <v>21</v>
      </c>
      <c r="I416" s="158">
        <v>877.45</v>
      </c>
      <c r="J416" s="158">
        <v>563.87</v>
      </c>
    </row>
    <row r="417" spans="1:10" ht="23.25">
      <c r="A417" s="139">
        <v>22472</v>
      </c>
      <c r="B417" s="141">
        <v>22</v>
      </c>
      <c r="C417" s="149">
        <v>85.1698</v>
      </c>
      <c r="D417" s="149">
        <v>85.2012</v>
      </c>
      <c r="E417" s="214">
        <f t="shared" si="26"/>
        <v>0.03140000000000498</v>
      </c>
      <c r="F417" s="187">
        <f t="shared" si="29"/>
        <v>100.47678474290417</v>
      </c>
      <c r="G417" s="214">
        <f t="shared" si="30"/>
        <v>312.51</v>
      </c>
      <c r="H417" s="141">
        <v>22</v>
      </c>
      <c r="I417" s="158">
        <v>678.64</v>
      </c>
      <c r="J417" s="158">
        <v>366.13</v>
      </c>
    </row>
    <row r="418" spans="1:10" ht="23.25">
      <c r="A418" s="139"/>
      <c r="B418" s="141">
        <v>23</v>
      </c>
      <c r="C418" s="149">
        <v>87.7057</v>
      </c>
      <c r="D418" s="149">
        <v>87.7329</v>
      </c>
      <c r="E418" s="214">
        <f t="shared" si="26"/>
        <v>0.027200000000007662</v>
      </c>
      <c r="F418" s="187">
        <f t="shared" si="29"/>
        <v>87.35868448101125</v>
      </c>
      <c r="G418" s="214">
        <f t="shared" si="30"/>
        <v>311.35999999999996</v>
      </c>
      <c r="H418" s="141">
        <v>23</v>
      </c>
      <c r="I418" s="158">
        <v>728.06</v>
      </c>
      <c r="J418" s="158">
        <v>416.7</v>
      </c>
    </row>
    <row r="419" spans="1:10" ht="23.25">
      <c r="A419" s="139"/>
      <c r="B419" s="141">
        <v>24</v>
      </c>
      <c r="C419" s="149">
        <v>88.1138</v>
      </c>
      <c r="D419" s="149">
        <v>88.1442</v>
      </c>
      <c r="E419" s="214">
        <f t="shared" si="26"/>
        <v>0.030400000000000205</v>
      </c>
      <c r="F419" s="187">
        <f t="shared" si="29"/>
        <v>86.42501776830191</v>
      </c>
      <c r="G419" s="214">
        <f t="shared" si="30"/>
        <v>351.75000000000006</v>
      </c>
      <c r="H419" s="141">
        <v>24</v>
      </c>
      <c r="I419" s="158">
        <v>701.95</v>
      </c>
      <c r="J419" s="158">
        <v>350.2</v>
      </c>
    </row>
    <row r="420" spans="1:10" ht="23.25">
      <c r="A420" s="139">
        <v>22480</v>
      </c>
      <c r="B420" s="141">
        <v>25</v>
      </c>
      <c r="C420" s="149">
        <v>87.0957</v>
      </c>
      <c r="D420" s="149">
        <v>87.1281</v>
      </c>
      <c r="E420" s="214">
        <f t="shared" si="26"/>
        <v>0.032400000000009754</v>
      </c>
      <c r="F420" s="187">
        <f t="shared" si="29"/>
        <v>91.34479842122852</v>
      </c>
      <c r="G420" s="214">
        <f t="shared" si="30"/>
        <v>354.7</v>
      </c>
      <c r="H420" s="141">
        <v>25</v>
      </c>
      <c r="I420" s="158">
        <v>724.9</v>
      </c>
      <c r="J420" s="158">
        <v>370.2</v>
      </c>
    </row>
    <row r="421" spans="1:10" ht="23.25">
      <c r="A421" s="139"/>
      <c r="B421" s="141">
        <v>26</v>
      </c>
      <c r="C421" s="149">
        <v>85.8616</v>
      </c>
      <c r="D421" s="149">
        <v>85.886</v>
      </c>
      <c r="E421" s="214">
        <f t="shared" si="26"/>
        <v>0.024399999999999977</v>
      </c>
      <c r="F421" s="187">
        <f t="shared" si="29"/>
        <v>86.82347080382867</v>
      </c>
      <c r="G421" s="214">
        <f t="shared" si="30"/>
        <v>281.0300000000001</v>
      </c>
      <c r="H421" s="141">
        <v>26</v>
      </c>
      <c r="I421" s="158">
        <v>826.57</v>
      </c>
      <c r="J421" s="158">
        <v>545.54</v>
      </c>
    </row>
    <row r="422" spans="1:10" ht="23.25">
      <c r="A422" s="139"/>
      <c r="B422" s="141">
        <v>27</v>
      </c>
      <c r="C422" s="149">
        <v>86.3598</v>
      </c>
      <c r="D422" s="149">
        <v>86.3871</v>
      </c>
      <c r="E422" s="214">
        <f t="shared" si="26"/>
        <v>0.02729999999999677</v>
      </c>
      <c r="F422" s="187">
        <f t="shared" si="29"/>
        <v>94.78508436912982</v>
      </c>
      <c r="G422" s="214">
        <f t="shared" si="30"/>
        <v>288.02</v>
      </c>
      <c r="H422" s="141">
        <v>27</v>
      </c>
      <c r="I422" s="158">
        <v>837.54</v>
      </c>
      <c r="J422" s="158">
        <v>549.52</v>
      </c>
    </row>
    <row r="423" spans="1:10" ht="23.25">
      <c r="A423" s="139">
        <v>22499</v>
      </c>
      <c r="B423" s="141">
        <v>10</v>
      </c>
      <c r="C423" s="149">
        <v>85.1458</v>
      </c>
      <c r="D423" s="149">
        <v>85.1522</v>
      </c>
      <c r="E423" s="214">
        <f t="shared" si="26"/>
        <v>0.006399999999999295</v>
      </c>
      <c r="F423" s="187">
        <f t="shared" si="29"/>
        <v>20.227560050566673</v>
      </c>
      <c r="G423" s="214">
        <f t="shared" si="30"/>
        <v>316.4</v>
      </c>
      <c r="H423" s="141">
        <v>28</v>
      </c>
      <c r="I423" s="158">
        <v>616.68</v>
      </c>
      <c r="J423" s="158">
        <v>300.28</v>
      </c>
    </row>
    <row r="424" spans="1:10" ht="23.25">
      <c r="A424" s="139"/>
      <c r="B424" s="141">
        <v>11</v>
      </c>
      <c r="C424" s="149">
        <v>86.1383</v>
      </c>
      <c r="D424" s="149">
        <v>86.1454</v>
      </c>
      <c r="E424" s="214">
        <f t="shared" si="26"/>
        <v>0.007099999999994111</v>
      </c>
      <c r="F424" s="187">
        <f t="shared" si="29"/>
        <v>27.64689848523855</v>
      </c>
      <c r="G424" s="214">
        <f t="shared" si="30"/>
        <v>256.80999999999995</v>
      </c>
      <c r="H424" s="141">
        <v>29</v>
      </c>
      <c r="I424" s="158">
        <v>831.88</v>
      </c>
      <c r="J424" s="158">
        <v>575.07</v>
      </c>
    </row>
    <row r="425" spans="1:10" ht="23.25">
      <c r="A425" s="139"/>
      <c r="B425" s="141">
        <v>12</v>
      </c>
      <c r="C425" s="149">
        <v>84.902</v>
      </c>
      <c r="D425" s="149">
        <v>84.913</v>
      </c>
      <c r="E425" s="214">
        <f t="shared" si="26"/>
        <v>0.01099999999999568</v>
      </c>
      <c r="F425" s="187">
        <f t="shared" si="29"/>
        <v>39.22127932680483</v>
      </c>
      <c r="G425" s="214">
        <f t="shared" si="30"/>
        <v>280.4599999999999</v>
      </c>
      <c r="H425" s="141">
        <v>30</v>
      </c>
      <c r="I425" s="158">
        <v>818.03</v>
      </c>
      <c r="J425" s="158">
        <v>537.57</v>
      </c>
    </row>
    <row r="426" spans="1:10" ht="23.25">
      <c r="A426" s="139">
        <v>22509</v>
      </c>
      <c r="B426" s="141">
        <v>13</v>
      </c>
      <c r="C426" s="149">
        <v>86.8029</v>
      </c>
      <c r="D426" s="149">
        <v>86.8098</v>
      </c>
      <c r="E426" s="214">
        <f t="shared" si="26"/>
        <v>0.0069000000000016826</v>
      </c>
      <c r="F426" s="187">
        <f t="shared" si="29"/>
        <v>21.510069206314864</v>
      </c>
      <c r="G426" s="214">
        <f t="shared" si="30"/>
        <v>320.78000000000003</v>
      </c>
      <c r="H426" s="141">
        <v>31</v>
      </c>
      <c r="I426" s="158">
        <v>742.7</v>
      </c>
      <c r="J426" s="158">
        <v>421.92</v>
      </c>
    </row>
    <row r="427" spans="1:10" ht="23.25">
      <c r="A427" s="139"/>
      <c r="B427" s="141">
        <v>14</v>
      </c>
      <c r="C427" s="149">
        <v>86.0354</v>
      </c>
      <c r="D427" s="149">
        <v>86.0402</v>
      </c>
      <c r="E427" s="214">
        <f t="shared" si="26"/>
        <v>0.004800000000003024</v>
      </c>
      <c r="F427" s="187">
        <f t="shared" si="29"/>
        <v>16.961730096480526</v>
      </c>
      <c r="G427" s="214">
        <f t="shared" si="30"/>
        <v>282.99</v>
      </c>
      <c r="H427" s="141">
        <v>32</v>
      </c>
      <c r="I427" s="158">
        <v>871.59</v>
      </c>
      <c r="J427" s="158">
        <v>588.6</v>
      </c>
    </row>
    <row r="428" spans="1:10" ht="23.25">
      <c r="A428" s="139"/>
      <c r="B428" s="141">
        <v>15</v>
      </c>
      <c r="C428" s="149">
        <v>87.0704</v>
      </c>
      <c r="D428" s="149">
        <v>87.0816</v>
      </c>
      <c r="E428" s="214">
        <f t="shared" si="26"/>
        <v>0.011199999999988108</v>
      </c>
      <c r="F428" s="187">
        <f t="shared" si="29"/>
        <v>37.890321052769394</v>
      </c>
      <c r="G428" s="214">
        <f t="shared" si="30"/>
        <v>295.59000000000003</v>
      </c>
      <c r="H428" s="141">
        <v>33</v>
      </c>
      <c r="I428" s="158">
        <v>832.95</v>
      </c>
      <c r="J428" s="158">
        <v>537.36</v>
      </c>
    </row>
    <row r="429" spans="1:10" ht="23.25">
      <c r="A429" s="139">
        <v>22516</v>
      </c>
      <c r="B429" s="141">
        <v>16</v>
      </c>
      <c r="C429" s="149">
        <v>86.1927</v>
      </c>
      <c r="D429" s="149">
        <v>86.2006</v>
      </c>
      <c r="E429" s="214">
        <f t="shared" si="26"/>
        <v>0.007899999999992247</v>
      </c>
      <c r="F429" s="187">
        <f t="shared" si="29"/>
        <v>22.752145613709597</v>
      </c>
      <c r="G429" s="214">
        <f t="shared" si="30"/>
        <v>347.22</v>
      </c>
      <c r="H429" s="141">
        <v>34</v>
      </c>
      <c r="I429" s="158">
        <v>714.7</v>
      </c>
      <c r="J429" s="158">
        <v>367.48</v>
      </c>
    </row>
    <row r="430" spans="1:10" ht="23.25">
      <c r="A430" s="139"/>
      <c r="B430" s="141">
        <v>17</v>
      </c>
      <c r="C430" s="149">
        <v>87.2767</v>
      </c>
      <c r="D430" s="149">
        <v>87.2866</v>
      </c>
      <c r="E430" s="214">
        <f t="shared" si="26"/>
        <v>0.009900000000001796</v>
      </c>
      <c r="F430" s="187">
        <f t="shared" si="29"/>
        <v>32.25911564404769</v>
      </c>
      <c r="G430" s="214">
        <f t="shared" si="30"/>
        <v>306.89000000000004</v>
      </c>
      <c r="H430" s="141">
        <v>35</v>
      </c>
      <c r="I430" s="158">
        <v>803.19</v>
      </c>
      <c r="J430" s="158">
        <v>496.3</v>
      </c>
    </row>
    <row r="431" spans="1:10" ht="23.25">
      <c r="A431" s="139"/>
      <c r="B431" s="141">
        <v>18</v>
      </c>
      <c r="C431" s="149">
        <v>85.2172</v>
      </c>
      <c r="D431" s="149">
        <v>85.2311</v>
      </c>
      <c r="E431" s="214">
        <f t="shared" si="26"/>
        <v>0.013899999999992474</v>
      </c>
      <c r="F431" s="187">
        <f t="shared" si="29"/>
        <v>48.232069121039835</v>
      </c>
      <c r="G431" s="214">
        <f t="shared" si="30"/>
        <v>288.19000000000005</v>
      </c>
      <c r="H431" s="141">
        <v>36</v>
      </c>
      <c r="I431" s="158">
        <v>818.84</v>
      </c>
      <c r="J431" s="158">
        <v>530.65</v>
      </c>
    </row>
    <row r="432" spans="1:10" ht="23.25">
      <c r="A432" s="139">
        <v>22530</v>
      </c>
      <c r="B432" s="141">
        <v>19</v>
      </c>
      <c r="C432" s="149">
        <v>89.0215</v>
      </c>
      <c r="D432" s="149">
        <v>89.0349</v>
      </c>
      <c r="E432" s="214">
        <f t="shared" si="26"/>
        <v>0.013399999999990087</v>
      </c>
      <c r="F432" s="187">
        <f t="shared" si="29"/>
        <v>41.23965161724091</v>
      </c>
      <c r="G432" s="214">
        <f t="shared" si="30"/>
        <v>324.92999999999995</v>
      </c>
      <c r="H432" s="141">
        <v>37</v>
      </c>
      <c r="I432" s="158">
        <v>816.03</v>
      </c>
      <c r="J432" s="158">
        <v>491.1</v>
      </c>
    </row>
    <row r="433" spans="1:10" ht="23.25">
      <c r="A433" s="139"/>
      <c r="B433" s="141">
        <v>20</v>
      </c>
      <c r="C433" s="149">
        <v>84.716</v>
      </c>
      <c r="D433" s="149">
        <v>84.729</v>
      </c>
      <c r="E433" s="214">
        <f t="shared" si="26"/>
        <v>0.01300000000000523</v>
      </c>
      <c r="F433" s="187">
        <f t="shared" si="29"/>
        <v>44.926734863164334</v>
      </c>
      <c r="G433" s="214">
        <f t="shared" si="30"/>
        <v>289.35999999999996</v>
      </c>
      <c r="H433" s="141">
        <v>38</v>
      </c>
      <c r="I433" s="158">
        <v>767.31</v>
      </c>
      <c r="J433" s="158">
        <v>477.95</v>
      </c>
    </row>
    <row r="434" spans="1:10" ht="23.25">
      <c r="A434" s="139"/>
      <c r="B434" s="141">
        <v>21</v>
      </c>
      <c r="C434" s="149">
        <v>86.381</v>
      </c>
      <c r="D434" s="149">
        <v>86.3959</v>
      </c>
      <c r="E434" s="214">
        <f t="shared" si="26"/>
        <v>0.014899999999997249</v>
      </c>
      <c r="F434" s="187">
        <f t="shared" si="29"/>
        <v>48.12195200722556</v>
      </c>
      <c r="G434" s="214">
        <f t="shared" si="30"/>
        <v>309.63</v>
      </c>
      <c r="H434" s="141">
        <v>39</v>
      </c>
      <c r="I434" s="158">
        <v>822.06</v>
      </c>
      <c r="J434" s="158">
        <v>512.43</v>
      </c>
    </row>
    <row r="435" spans="1:10" ht="23.25">
      <c r="A435" s="139">
        <v>22542</v>
      </c>
      <c r="B435" s="141">
        <v>22</v>
      </c>
      <c r="C435" s="149">
        <v>85.1523</v>
      </c>
      <c r="D435" s="149">
        <v>85.1708</v>
      </c>
      <c r="E435" s="214">
        <f t="shared" si="26"/>
        <v>0.01850000000000307</v>
      </c>
      <c r="F435" s="187">
        <f t="shared" si="29"/>
        <v>62.388291235298524</v>
      </c>
      <c r="G435" s="214">
        <f t="shared" si="30"/>
        <v>296.53</v>
      </c>
      <c r="H435" s="141">
        <v>40</v>
      </c>
      <c r="I435" s="158">
        <v>757.75</v>
      </c>
      <c r="J435" s="158">
        <v>461.22</v>
      </c>
    </row>
    <row r="436" spans="1:10" ht="23.25">
      <c r="A436" s="139"/>
      <c r="B436" s="141">
        <v>23</v>
      </c>
      <c r="C436" s="149">
        <v>87.7433</v>
      </c>
      <c r="D436" s="149">
        <v>87.7556</v>
      </c>
      <c r="E436" s="214">
        <f t="shared" si="26"/>
        <v>0.012299999999996203</v>
      </c>
      <c r="F436" s="187">
        <f t="shared" si="29"/>
        <v>44.486238200282834</v>
      </c>
      <c r="G436" s="214">
        <f t="shared" si="30"/>
        <v>276.49</v>
      </c>
      <c r="H436" s="141">
        <v>41</v>
      </c>
      <c r="I436" s="158">
        <v>835.2</v>
      </c>
      <c r="J436" s="158">
        <v>558.71</v>
      </c>
    </row>
    <row r="437" spans="1:10" ht="23.25">
      <c r="A437" s="139"/>
      <c r="B437" s="141">
        <v>24</v>
      </c>
      <c r="C437" s="149">
        <v>88.0874</v>
      </c>
      <c r="D437" s="149">
        <v>88.0976</v>
      </c>
      <c r="E437" s="214">
        <f t="shared" si="26"/>
        <v>0.010199999999997544</v>
      </c>
      <c r="F437" s="187">
        <f t="shared" si="29"/>
        <v>30.267062314532772</v>
      </c>
      <c r="G437" s="214">
        <f t="shared" si="30"/>
        <v>337</v>
      </c>
      <c r="H437" s="141">
        <v>42</v>
      </c>
      <c r="I437" s="158">
        <v>709.86</v>
      </c>
      <c r="J437" s="158">
        <v>372.86</v>
      </c>
    </row>
    <row r="438" spans="1:10" ht="23.25">
      <c r="A438" s="139">
        <v>22548</v>
      </c>
      <c r="B438" s="141">
        <v>25</v>
      </c>
      <c r="C438" s="149">
        <v>87.1428</v>
      </c>
      <c r="D438" s="149">
        <v>87.1565</v>
      </c>
      <c r="E438" s="214">
        <f t="shared" si="26"/>
        <v>0.013700000000000045</v>
      </c>
      <c r="F438" s="187">
        <f t="shared" si="29"/>
        <v>42.941323971915885</v>
      </c>
      <c r="G438" s="214">
        <f t="shared" si="30"/>
        <v>319.04</v>
      </c>
      <c r="H438" s="141">
        <v>43</v>
      </c>
      <c r="I438" s="158">
        <v>820.34</v>
      </c>
      <c r="J438" s="158">
        <v>501.3</v>
      </c>
    </row>
    <row r="439" spans="1:10" ht="23.25">
      <c r="A439" s="139"/>
      <c r="B439" s="141">
        <v>26</v>
      </c>
      <c r="C439" s="149">
        <v>85.8465</v>
      </c>
      <c r="D439" s="149">
        <v>85.8603</v>
      </c>
      <c r="E439" s="214">
        <f t="shared" si="26"/>
        <v>0.013799999999989154</v>
      </c>
      <c r="F439" s="187">
        <f t="shared" si="29"/>
        <v>36.85208427908552</v>
      </c>
      <c r="G439" s="214">
        <f t="shared" si="30"/>
        <v>374.47</v>
      </c>
      <c r="H439" s="141">
        <v>44</v>
      </c>
      <c r="I439" s="158">
        <v>674.09</v>
      </c>
      <c r="J439" s="158">
        <v>299.62</v>
      </c>
    </row>
    <row r="440" spans="1:10" ht="23.25">
      <c r="A440" s="139"/>
      <c r="B440" s="141">
        <v>27</v>
      </c>
      <c r="C440" s="149">
        <v>86.3853</v>
      </c>
      <c r="D440" s="149">
        <v>86.4001</v>
      </c>
      <c r="E440" s="214">
        <f t="shared" si="26"/>
        <v>0.014799999999993929</v>
      </c>
      <c r="F440" s="187">
        <f t="shared" si="29"/>
        <v>43.633361832583304</v>
      </c>
      <c r="G440" s="214">
        <f t="shared" si="30"/>
        <v>339.18999999999994</v>
      </c>
      <c r="H440" s="141">
        <v>45</v>
      </c>
      <c r="I440" s="158">
        <v>705.17</v>
      </c>
      <c r="J440" s="158">
        <v>365.98</v>
      </c>
    </row>
    <row r="441" spans="1:10" ht="23.25">
      <c r="A441" s="139">
        <v>22558</v>
      </c>
      <c r="B441" s="141">
        <v>13</v>
      </c>
      <c r="C441" s="149">
        <v>86.715</v>
      </c>
      <c r="D441" s="149">
        <v>86.7733</v>
      </c>
      <c r="E441" s="214">
        <f t="shared" si="26"/>
        <v>0.05830000000000268</v>
      </c>
      <c r="F441" s="187">
        <f t="shared" si="29"/>
        <v>199.41850521635942</v>
      </c>
      <c r="G441" s="214">
        <f t="shared" si="30"/>
        <v>292.35</v>
      </c>
      <c r="H441" s="141">
        <v>46</v>
      </c>
      <c r="I441" s="158">
        <v>848.12</v>
      </c>
      <c r="J441" s="158">
        <v>555.77</v>
      </c>
    </row>
    <row r="442" spans="1:10" ht="23.25">
      <c r="A442" s="139"/>
      <c r="B442" s="141">
        <v>14</v>
      </c>
      <c r="C442" s="149">
        <v>85.9312</v>
      </c>
      <c r="D442" s="149">
        <v>85.9915</v>
      </c>
      <c r="E442" s="214">
        <f t="shared" si="26"/>
        <v>0.06029999999999802</v>
      </c>
      <c r="F442" s="187">
        <f t="shared" si="29"/>
        <v>187.34271600334927</v>
      </c>
      <c r="G442" s="214">
        <f t="shared" si="30"/>
        <v>321.86999999999995</v>
      </c>
      <c r="H442" s="141">
        <v>47</v>
      </c>
      <c r="I442" s="158">
        <v>812.04</v>
      </c>
      <c r="J442" s="158">
        <v>490.17</v>
      </c>
    </row>
    <row r="443" spans="1:10" ht="23.25">
      <c r="A443" s="139"/>
      <c r="B443" s="141">
        <v>15</v>
      </c>
      <c r="C443" s="149">
        <v>86.9905</v>
      </c>
      <c r="D443" s="149">
        <v>87.0515</v>
      </c>
      <c r="E443" s="214">
        <f t="shared" si="26"/>
        <v>0.06100000000000705</v>
      </c>
      <c r="F443" s="187">
        <f t="shared" si="29"/>
        <v>188.79019528955172</v>
      </c>
      <c r="G443" s="214">
        <f t="shared" si="30"/>
        <v>323.10999999999996</v>
      </c>
      <c r="H443" s="141">
        <v>48</v>
      </c>
      <c r="I443" s="158">
        <v>741.04</v>
      </c>
      <c r="J443" s="158">
        <v>417.93</v>
      </c>
    </row>
    <row r="444" spans="1:10" ht="23.25">
      <c r="A444" s="139">
        <v>22570</v>
      </c>
      <c r="B444" s="141">
        <v>16</v>
      </c>
      <c r="C444" s="149">
        <v>86.1388</v>
      </c>
      <c r="D444" s="149">
        <v>86.1742</v>
      </c>
      <c r="E444" s="214">
        <f t="shared" si="26"/>
        <v>0.03539999999999566</v>
      </c>
      <c r="F444" s="187">
        <f t="shared" si="29"/>
        <v>109.0976331360813</v>
      </c>
      <c r="G444" s="214">
        <f t="shared" si="30"/>
        <v>324.47999999999996</v>
      </c>
      <c r="H444" s="141">
        <v>49</v>
      </c>
      <c r="I444" s="158">
        <v>722.54</v>
      </c>
      <c r="J444" s="158">
        <v>398.06</v>
      </c>
    </row>
    <row r="445" spans="2:10" ht="23.25">
      <c r="B445" s="141">
        <v>17</v>
      </c>
      <c r="C445" s="149">
        <v>87.226</v>
      </c>
      <c r="D445" s="149">
        <v>87.261</v>
      </c>
      <c r="E445" s="214">
        <f t="shared" si="26"/>
        <v>0.03499999999999659</v>
      </c>
      <c r="F445" s="187">
        <f t="shared" si="29"/>
        <v>124.97768255667414</v>
      </c>
      <c r="G445" s="214">
        <f t="shared" si="30"/>
        <v>280.04999999999995</v>
      </c>
      <c r="H445" s="141">
        <v>50</v>
      </c>
      <c r="I445" s="158">
        <v>799.27</v>
      </c>
      <c r="J445" s="158">
        <v>519.22</v>
      </c>
    </row>
    <row r="446" spans="1:10" ht="23.25">
      <c r="A446" s="139"/>
      <c r="B446" s="141">
        <v>18</v>
      </c>
      <c r="C446" s="149">
        <v>85.1503</v>
      </c>
      <c r="D446" s="149">
        <v>85.1858</v>
      </c>
      <c r="E446" s="214">
        <f t="shared" si="26"/>
        <v>0.03549999999999898</v>
      </c>
      <c r="F446" s="187">
        <f t="shared" si="29"/>
        <v>117.92452830188337</v>
      </c>
      <c r="G446" s="214">
        <f t="shared" si="30"/>
        <v>301.04</v>
      </c>
      <c r="H446" s="141">
        <v>51</v>
      </c>
      <c r="I446" s="158">
        <v>688.96</v>
      </c>
      <c r="J446" s="158">
        <v>387.92</v>
      </c>
    </row>
    <row r="447" spans="1:10" ht="23.25">
      <c r="A447" s="139">
        <v>22583</v>
      </c>
      <c r="B447" s="141">
        <v>19</v>
      </c>
      <c r="C447" s="149">
        <v>88.956</v>
      </c>
      <c r="D447" s="149">
        <v>88.9924</v>
      </c>
      <c r="E447" s="214">
        <f t="shared" si="26"/>
        <v>0.03640000000000043</v>
      </c>
      <c r="F447" s="187">
        <f t="shared" si="29"/>
        <v>122.2994993784243</v>
      </c>
      <c r="G447" s="214">
        <f t="shared" si="30"/>
        <v>297.63000000000005</v>
      </c>
      <c r="H447" s="141">
        <v>52</v>
      </c>
      <c r="I447" s="158">
        <v>801.71</v>
      </c>
      <c r="J447" s="158">
        <v>504.08</v>
      </c>
    </row>
    <row r="448" spans="1:10" ht="23.25">
      <c r="A448" s="139"/>
      <c r="B448" s="141">
        <v>20</v>
      </c>
      <c r="C448" s="149">
        <v>84.6416</v>
      </c>
      <c r="D448" s="149">
        <v>84.684</v>
      </c>
      <c r="E448" s="214">
        <f t="shared" si="26"/>
        <v>0.04240000000000066</v>
      </c>
      <c r="F448" s="187">
        <f t="shared" si="29"/>
        <v>127.5418120563129</v>
      </c>
      <c r="G448" s="214">
        <f t="shared" si="30"/>
        <v>332.44</v>
      </c>
      <c r="H448" s="141">
        <v>53</v>
      </c>
      <c r="I448" s="158">
        <v>681.03</v>
      </c>
      <c r="J448" s="158">
        <v>348.59</v>
      </c>
    </row>
    <row r="449" spans="1:10" ht="23.25">
      <c r="A449" s="139"/>
      <c r="B449" s="141">
        <v>21</v>
      </c>
      <c r="C449" s="149">
        <v>86.3513</v>
      </c>
      <c r="D449" s="149">
        <v>86.3922</v>
      </c>
      <c r="E449" s="214">
        <f t="shared" si="26"/>
        <v>0.04090000000000771</v>
      </c>
      <c r="F449" s="187">
        <f t="shared" si="29"/>
        <v>133.55974267709797</v>
      </c>
      <c r="G449" s="214">
        <f t="shared" si="30"/>
        <v>306.22999999999996</v>
      </c>
      <c r="H449" s="141">
        <v>54</v>
      </c>
      <c r="I449" s="158">
        <v>797.52</v>
      </c>
      <c r="J449" s="158">
        <v>491.29</v>
      </c>
    </row>
    <row r="450" spans="1:10" ht="23.25">
      <c r="A450" s="139">
        <v>22593</v>
      </c>
      <c r="B450" s="141">
        <v>1</v>
      </c>
      <c r="C450" s="149">
        <v>85.4018</v>
      </c>
      <c r="D450" s="149">
        <v>85.4154</v>
      </c>
      <c r="E450" s="214">
        <f t="shared" si="26"/>
        <v>0.013600000000010937</v>
      </c>
      <c r="F450" s="187">
        <f t="shared" si="29"/>
        <v>42.408556549973305</v>
      </c>
      <c r="G450" s="214">
        <f t="shared" si="30"/>
        <v>320.68999999999994</v>
      </c>
      <c r="H450" s="141">
        <v>55</v>
      </c>
      <c r="I450" s="158">
        <v>829.42</v>
      </c>
      <c r="J450" s="158">
        <v>508.73</v>
      </c>
    </row>
    <row r="451" spans="1:10" ht="23.25">
      <c r="A451" s="139"/>
      <c r="B451" s="141">
        <v>2</v>
      </c>
      <c r="C451" s="149">
        <v>87.476</v>
      </c>
      <c r="D451" s="149">
        <v>87.4917</v>
      </c>
      <c r="E451" s="214">
        <f t="shared" si="26"/>
        <v>0.015699999999995384</v>
      </c>
      <c r="F451" s="187">
        <f t="shared" si="29"/>
        <v>47.646505417120515</v>
      </c>
      <c r="G451" s="214">
        <f t="shared" si="30"/>
        <v>329.51000000000005</v>
      </c>
      <c r="H451" s="141">
        <v>56</v>
      </c>
      <c r="I451" s="158">
        <v>699.84</v>
      </c>
      <c r="J451" s="158">
        <v>370.33</v>
      </c>
    </row>
    <row r="452" spans="1:10" ht="23.25">
      <c r="A452" s="139"/>
      <c r="B452" s="141">
        <v>3</v>
      </c>
      <c r="C452" s="149">
        <v>85.8842</v>
      </c>
      <c r="D452" s="149">
        <v>85.9008</v>
      </c>
      <c r="E452" s="214">
        <f t="shared" si="26"/>
        <v>0.01659999999999684</v>
      </c>
      <c r="F452" s="187">
        <f t="shared" si="29"/>
        <v>46.257593490488865</v>
      </c>
      <c r="G452" s="214">
        <f t="shared" si="30"/>
        <v>358.86000000000007</v>
      </c>
      <c r="H452" s="141">
        <v>57</v>
      </c>
      <c r="I452" s="158">
        <v>651.95</v>
      </c>
      <c r="J452" s="158">
        <v>293.09</v>
      </c>
    </row>
    <row r="453" spans="1:10" ht="23.25">
      <c r="A453" s="139">
        <v>22604</v>
      </c>
      <c r="B453" s="141">
        <v>4</v>
      </c>
      <c r="C453" s="149">
        <v>85.0308</v>
      </c>
      <c r="D453" s="225">
        <v>85.0388</v>
      </c>
      <c r="E453" s="214">
        <f t="shared" si="26"/>
        <v>0.007999999999995566</v>
      </c>
      <c r="F453" s="187">
        <f t="shared" si="29"/>
        <v>27.887196290987443</v>
      </c>
      <c r="G453" s="214">
        <f t="shared" si="30"/>
        <v>286.86999999999995</v>
      </c>
      <c r="H453" s="141">
        <v>58</v>
      </c>
      <c r="I453" s="158">
        <v>673.29</v>
      </c>
      <c r="J453" s="158">
        <v>386.42</v>
      </c>
    </row>
    <row r="454" spans="1:10" ht="23.25">
      <c r="A454" s="139"/>
      <c r="B454" s="141">
        <v>5</v>
      </c>
      <c r="C454" s="226">
        <v>85.0495</v>
      </c>
      <c r="D454" s="149">
        <v>85.0519</v>
      </c>
      <c r="E454" s="214">
        <f aca="true" t="shared" si="31" ref="E454:E575">D454-C454</f>
        <v>0.0024000000000086175</v>
      </c>
      <c r="F454" s="187">
        <f t="shared" si="29"/>
        <v>9.264978381750373</v>
      </c>
      <c r="G454" s="214">
        <f t="shared" si="30"/>
        <v>259.0400000000001</v>
      </c>
      <c r="H454" s="141">
        <v>59</v>
      </c>
      <c r="I454" s="158">
        <v>847.32</v>
      </c>
      <c r="J454" s="158">
        <v>588.28</v>
      </c>
    </row>
    <row r="455" spans="1:10" ht="23.25">
      <c r="A455" s="139"/>
      <c r="B455" s="141">
        <v>6</v>
      </c>
      <c r="C455" s="149">
        <v>87.4175</v>
      </c>
      <c r="D455" s="149">
        <v>87.425</v>
      </c>
      <c r="E455" s="214">
        <f t="shared" si="31"/>
        <v>0.007499999999993179</v>
      </c>
      <c r="F455" s="187">
        <f t="shared" si="29"/>
        <v>28.19548872177887</v>
      </c>
      <c r="G455" s="214">
        <f t="shared" si="30"/>
        <v>266</v>
      </c>
      <c r="H455" s="141">
        <v>60</v>
      </c>
      <c r="I455" s="158">
        <v>809.13</v>
      </c>
      <c r="J455" s="158">
        <v>543.13</v>
      </c>
    </row>
    <row r="456" spans="1:10" ht="23.25">
      <c r="A456" s="139">
        <v>22612</v>
      </c>
      <c r="B456" s="141">
        <v>7</v>
      </c>
      <c r="C456" s="149">
        <v>86.4487</v>
      </c>
      <c r="D456" s="149">
        <v>86.4677</v>
      </c>
      <c r="E456" s="214">
        <f t="shared" si="31"/>
        <v>0.018999999999991246</v>
      </c>
      <c r="F456" s="187">
        <f t="shared" si="29"/>
        <v>86.3754148292551</v>
      </c>
      <c r="G456" s="214">
        <f t="shared" si="30"/>
        <v>219.97000000000003</v>
      </c>
      <c r="H456" s="141">
        <v>61</v>
      </c>
      <c r="I456" s="158">
        <v>801.24</v>
      </c>
      <c r="J456" s="158">
        <v>581.27</v>
      </c>
    </row>
    <row r="457" spans="1:10" ht="23.25">
      <c r="A457" s="139"/>
      <c r="B457" s="141">
        <v>8</v>
      </c>
      <c r="C457" s="149">
        <v>84.785</v>
      </c>
      <c r="D457" s="149">
        <v>84.7985</v>
      </c>
      <c r="E457" s="214">
        <f t="shared" si="31"/>
        <v>0.013500000000007617</v>
      </c>
      <c r="F457" s="187">
        <f t="shared" si="29"/>
        <v>48.13177410156737</v>
      </c>
      <c r="G457" s="214">
        <f t="shared" si="30"/>
        <v>280.48</v>
      </c>
      <c r="H457" s="141">
        <v>62</v>
      </c>
      <c r="I457" s="158">
        <v>797.83</v>
      </c>
      <c r="J457" s="158">
        <v>517.35</v>
      </c>
    </row>
    <row r="458" spans="1:10" ht="23.25">
      <c r="A458" s="139"/>
      <c r="B458" s="141">
        <v>9</v>
      </c>
      <c r="C458" s="149">
        <v>87.654</v>
      </c>
      <c r="D458" s="149">
        <v>87.6649</v>
      </c>
      <c r="E458" s="214">
        <f t="shared" si="31"/>
        <v>0.010900000000006571</v>
      </c>
      <c r="F458" s="187">
        <f t="shared" si="29"/>
        <v>35.50488599350674</v>
      </c>
      <c r="G458" s="214">
        <f t="shared" si="30"/>
        <v>307</v>
      </c>
      <c r="H458" s="141">
        <v>63</v>
      </c>
      <c r="I458" s="158">
        <v>871.7</v>
      </c>
      <c r="J458" s="158">
        <v>564.7</v>
      </c>
    </row>
    <row r="459" spans="1:10" ht="23.25">
      <c r="A459" s="139">
        <v>22626</v>
      </c>
      <c r="B459" s="141">
        <v>25</v>
      </c>
      <c r="C459" s="149">
        <v>87.062</v>
      </c>
      <c r="D459" s="149">
        <v>87.0839</v>
      </c>
      <c r="E459" s="214">
        <f t="shared" si="31"/>
        <v>0.02190000000000225</v>
      </c>
      <c r="F459" s="187">
        <f t="shared" si="29"/>
        <v>64.05381690553452</v>
      </c>
      <c r="G459" s="214">
        <f t="shared" si="30"/>
        <v>341.9</v>
      </c>
      <c r="H459" s="141">
        <v>64</v>
      </c>
      <c r="I459" s="158">
        <v>708.04</v>
      </c>
      <c r="J459" s="158">
        <v>366.14</v>
      </c>
    </row>
    <row r="460" spans="1:10" ht="23.25">
      <c r="A460" s="139"/>
      <c r="B460" s="141">
        <v>26</v>
      </c>
      <c r="C460" s="149">
        <v>85.8212</v>
      </c>
      <c r="D460" s="149">
        <v>85.8322</v>
      </c>
      <c r="E460" s="214">
        <f t="shared" si="31"/>
        <v>0.01099999999999568</v>
      </c>
      <c r="F460" s="187">
        <f aca="true" t="shared" si="32" ref="F460:F523">((10^6)*E460/G460)</f>
        <v>32.113975418198926</v>
      </c>
      <c r="G460" s="214">
        <f t="shared" si="30"/>
        <v>342.53000000000003</v>
      </c>
      <c r="H460" s="141">
        <v>65</v>
      </c>
      <c r="I460" s="158">
        <v>696.61</v>
      </c>
      <c r="J460" s="158">
        <v>354.08</v>
      </c>
    </row>
    <row r="461" spans="1:10" ht="23.25">
      <c r="A461" s="139"/>
      <c r="B461" s="141">
        <v>27</v>
      </c>
      <c r="C461" s="149">
        <v>86.3503</v>
      </c>
      <c r="D461" s="149">
        <v>86.3811</v>
      </c>
      <c r="E461" s="214">
        <f t="shared" si="31"/>
        <v>0.030799999999999272</v>
      </c>
      <c r="F461" s="187">
        <f t="shared" si="32"/>
        <v>91.97324414715501</v>
      </c>
      <c r="G461" s="214">
        <f t="shared" si="30"/>
        <v>334.88</v>
      </c>
      <c r="H461" s="141">
        <v>66</v>
      </c>
      <c r="I461" s="158">
        <v>682.14</v>
      </c>
      <c r="J461" s="158">
        <v>347.26</v>
      </c>
    </row>
    <row r="462" spans="1:10" ht="23.25">
      <c r="A462" s="139">
        <v>22634</v>
      </c>
      <c r="B462" s="141">
        <v>28</v>
      </c>
      <c r="C462" s="149">
        <v>87.2342</v>
      </c>
      <c r="D462" s="149">
        <v>87.2464</v>
      </c>
      <c r="E462" s="214">
        <f t="shared" si="31"/>
        <v>0.012199999999992883</v>
      </c>
      <c r="F462" s="187">
        <f t="shared" si="32"/>
        <v>40.29328225111593</v>
      </c>
      <c r="G462" s="214">
        <f t="shared" si="30"/>
        <v>302.78000000000003</v>
      </c>
      <c r="H462" s="141">
        <v>67</v>
      </c>
      <c r="I462" s="158">
        <v>651.35</v>
      </c>
      <c r="J462" s="158">
        <v>348.57</v>
      </c>
    </row>
    <row r="463" spans="1:10" ht="23.25">
      <c r="A463" s="139"/>
      <c r="B463" s="141">
        <v>29</v>
      </c>
      <c r="C463" s="149">
        <v>85.2352</v>
      </c>
      <c r="D463" s="149">
        <v>85.2458</v>
      </c>
      <c r="E463" s="214">
        <f t="shared" si="31"/>
        <v>0.010599999999996612</v>
      </c>
      <c r="F463" s="187">
        <f t="shared" si="32"/>
        <v>40.586591109226234</v>
      </c>
      <c r="G463" s="214">
        <f t="shared" si="30"/>
        <v>261.16999999999996</v>
      </c>
      <c r="H463" s="141">
        <v>68</v>
      </c>
      <c r="I463" s="158">
        <v>803.55</v>
      </c>
      <c r="J463" s="158">
        <v>542.38</v>
      </c>
    </row>
    <row r="464" spans="1:10" ht="23.25">
      <c r="A464" s="139"/>
      <c r="B464" s="141">
        <v>30</v>
      </c>
      <c r="C464" s="149">
        <v>84.9925</v>
      </c>
      <c r="D464" s="149">
        <v>85.0024</v>
      </c>
      <c r="E464" s="214">
        <f t="shared" si="31"/>
        <v>0.009899999999987585</v>
      </c>
      <c r="F464" s="187">
        <f t="shared" si="32"/>
        <v>39.69686033917794</v>
      </c>
      <c r="G464" s="214">
        <f t="shared" si="30"/>
        <v>249.39</v>
      </c>
      <c r="H464" s="141">
        <v>69</v>
      </c>
      <c r="I464" s="158">
        <v>827.75</v>
      </c>
      <c r="J464" s="158">
        <v>578.36</v>
      </c>
    </row>
    <row r="465" spans="1:10" ht="23.25">
      <c r="A465" s="139">
        <v>22653</v>
      </c>
      <c r="B465" s="141">
        <v>19</v>
      </c>
      <c r="C465" s="149">
        <v>88.981</v>
      </c>
      <c r="D465" s="149">
        <v>88.9891</v>
      </c>
      <c r="E465" s="214">
        <f t="shared" si="31"/>
        <v>0.008099999999998886</v>
      </c>
      <c r="F465" s="187">
        <f t="shared" si="32"/>
        <v>28.252528775719863</v>
      </c>
      <c r="G465" s="214">
        <f t="shared" si="30"/>
        <v>286.70000000000005</v>
      </c>
      <c r="H465" s="141">
        <v>70</v>
      </c>
      <c r="I465" s="158">
        <v>843.98</v>
      </c>
      <c r="J465" s="158">
        <v>557.28</v>
      </c>
    </row>
    <row r="466" spans="1:10" ht="23.25">
      <c r="A466" s="139"/>
      <c r="B466" s="141">
        <v>20</v>
      </c>
      <c r="C466" s="149">
        <v>84.6367</v>
      </c>
      <c r="D466" s="149">
        <v>84.6495</v>
      </c>
      <c r="E466" s="214">
        <f t="shared" si="31"/>
        <v>0.01279999999999859</v>
      </c>
      <c r="F466" s="187">
        <f t="shared" si="32"/>
        <v>40.21489836312353</v>
      </c>
      <c r="G466" s="214">
        <f t="shared" si="30"/>
        <v>318.29</v>
      </c>
      <c r="H466" s="141">
        <v>71</v>
      </c>
      <c r="I466" s="158">
        <v>765.46</v>
      </c>
      <c r="J466" s="158">
        <v>447.17</v>
      </c>
    </row>
    <row r="467" spans="1:10" ht="23.25">
      <c r="A467" s="139"/>
      <c r="B467" s="141">
        <v>21</v>
      </c>
      <c r="C467" s="149">
        <v>86.3607</v>
      </c>
      <c r="D467" s="149">
        <v>86.3726</v>
      </c>
      <c r="E467" s="214">
        <f t="shared" si="31"/>
        <v>0.011900000000011346</v>
      </c>
      <c r="F467" s="187">
        <f t="shared" si="32"/>
        <v>39.87000368550054</v>
      </c>
      <c r="G467" s="214">
        <f t="shared" si="30"/>
        <v>298.47</v>
      </c>
      <c r="H467" s="141">
        <v>72</v>
      </c>
      <c r="I467" s="158">
        <v>843.57</v>
      </c>
      <c r="J467" s="158">
        <v>545.1</v>
      </c>
    </row>
    <row r="468" spans="1:10" ht="23.25">
      <c r="A468" s="227">
        <v>22660</v>
      </c>
      <c r="B468" s="141">
        <v>22</v>
      </c>
      <c r="C468" s="149">
        <v>85.1606</v>
      </c>
      <c r="D468" s="149">
        <v>85.1685</v>
      </c>
      <c r="E468" s="214">
        <f t="shared" si="31"/>
        <v>0.007899999999992247</v>
      </c>
      <c r="F468" s="187">
        <f t="shared" si="32"/>
        <v>27.812984086721052</v>
      </c>
      <c r="G468" s="214">
        <f t="shared" si="30"/>
        <v>284.03999999999996</v>
      </c>
      <c r="H468" s="141">
        <v>73</v>
      </c>
      <c r="I468" s="158">
        <v>831.14</v>
      </c>
      <c r="J468" s="158">
        <v>547.1</v>
      </c>
    </row>
    <row r="469" spans="1:10" ht="23.25">
      <c r="A469" s="139"/>
      <c r="B469" s="141">
        <v>23</v>
      </c>
      <c r="C469" s="149">
        <v>87.6892</v>
      </c>
      <c r="D469" s="149">
        <v>87.6963</v>
      </c>
      <c r="E469" s="214">
        <f t="shared" si="31"/>
        <v>0.007099999999994111</v>
      </c>
      <c r="F469" s="187">
        <f t="shared" si="32"/>
        <v>24.572575621215865</v>
      </c>
      <c r="G469" s="214">
        <f t="shared" si="30"/>
        <v>288.93999999999994</v>
      </c>
      <c r="H469" s="141">
        <v>74</v>
      </c>
      <c r="I469" s="158">
        <v>681.81</v>
      </c>
      <c r="J469" s="158">
        <v>392.87</v>
      </c>
    </row>
    <row r="470" spans="1:10" ht="23.25">
      <c r="A470" s="139"/>
      <c r="B470" s="141">
        <v>24</v>
      </c>
      <c r="C470" s="149">
        <v>88.0502</v>
      </c>
      <c r="D470" s="149">
        <v>88.0599</v>
      </c>
      <c r="E470" s="214">
        <f t="shared" si="31"/>
        <v>0.009699999999995157</v>
      </c>
      <c r="F470" s="187">
        <f t="shared" si="32"/>
        <v>31.849225111620566</v>
      </c>
      <c r="G470" s="214">
        <f t="shared" si="30"/>
        <v>304.55999999999995</v>
      </c>
      <c r="H470" s="141">
        <v>75</v>
      </c>
      <c r="I470" s="158">
        <v>833.06</v>
      </c>
      <c r="J470" s="158">
        <v>528.5</v>
      </c>
    </row>
    <row r="471" spans="1:10" ht="23.25">
      <c r="A471" s="139">
        <v>22684</v>
      </c>
      <c r="B471" s="141">
        <v>1</v>
      </c>
      <c r="C471" s="149">
        <v>85.4058</v>
      </c>
      <c r="D471" s="149">
        <v>85.414</v>
      </c>
      <c r="E471" s="214">
        <f t="shared" si="31"/>
        <v>0.008200000000002206</v>
      </c>
      <c r="F471" s="187">
        <f t="shared" si="32"/>
        <v>30.419943611820027</v>
      </c>
      <c r="G471" s="214">
        <f t="shared" si="30"/>
        <v>269.55999999999995</v>
      </c>
      <c r="H471" s="141">
        <v>76</v>
      </c>
      <c r="I471" s="158">
        <v>804.56</v>
      </c>
      <c r="J471" s="158">
        <v>535</v>
      </c>
    </row>
    <row r="472" spans="1:10" ht="23.25">
      <c r="A472" s="139"/>
      <c r="B472" s="141">
        <v>2</v>
      </c>
      <c r="C472" s="149">
        <v>87.4817</v>
      </c>
      <c r="D472" s="149">
        <v>87.4869</v>
      </c>
      <c r="E472" s="214">
        <f t="shared" si="31"/>
        <v>0.005200000000002092</v>
      </c>
      <c r="F472" s="187">
        <f t="shared" si="32"/>
        <v>16.72886372410916</v>
      </c>
      <c r="G472" s="214">
        <f t="shared" si="30"/>
        <v>310.84000000000003</v>
      </c>
      <c r="H472" s="141">
        <v>77</v>
      </c>
      <c r="I472" s="158">
        <v>697.23</v>
      </c>
      <c r="J472" s="158">
        <v>386.39</v>
      </c>
    </row>
    <row r="473" spans="1:10" ht="23.25">
      <c r="A473" s="139"/>
      <c r="B473" s="141">
        <v>3</v>
      </c>
      <c r="C473" s="149">
        <v>85.8904</v>
      </c>
      <c r="D473" s="149">
        <v>85.8997</v>
      </c>
      <c r="E473" s="214">
        <f t="shared" si="31"/>
        <v>0.00929999999999609</v>
      </c>
      <c r="F473" s="187">
        <f t="shared" si="32"/>
        <v>30.091244418546843</v>
      </c>
      <c r="G473" s="214">
        <f t="shared" si="30"/>
        <v>309.06000000000006</v>
      </c>
      <c r="H473" s="141">
        <v>78</v>
      </c>
      <c r="I473" s="158">
        <v>752.58</v>
      </c>
      <c r="J473" s="158">
        <v>443.52</v>
      </c>
    </row>
    <row r="474" spans="1:10" ht="23.25">
      <c r="A474" s="139">
        <v>22692</v>
      </c>
      <c r="B474" s="141">
        <v>4</v>
      </c>
      <c r="C474" s="149">
        <v>85.0278</v>
      </c>
      <c r="D474" s="149">
        <v>85.0363</v>
      </c>
      <c r="E474" s="214">
        <f t="shared" si="31"/>
        <v>0.008499999999997954</v>
      </c>
      <c r="F474" s="187">
        <f t="shared" si="32"/>
        <v>26.95759728520489</v>
      </c>
      <c r="G474" s="214">
        <f t="shared" si="30"/>
        <v>315.31</v>
      </c>
      <c r="H474" s="141">
        <v>79</v>
      </c>
      <c r="I474" s="158">
        <v>809.99</v>
      </c>
      <c r="J474" s="158">
        <v>494.68</v>
      </c>
    </row>
    <row r="475" spans="1:10" ht="23.25">
      <c r="A475" s="139"/>
      <c r="B475" s="141">
        <v>5</v>
      </c>
      <c r="C475" s="149">
        <v>85.0371</v>
      </c>
      <c r="D475" s="149">
        <v>85.0437</v>
      </c>
      <c r="E475" s="214">
        <f t="shared" si="31"/>
        <v>0.0066000000000059345</v>
      </c>
      <c r="F475" s="187">
        <f t="shared" si="32"/>
        <v>24.767337136017474</v>
      </c>
      <c r="G475" s="214">
        <f t="shared" si="30"/>
        <v>266.4799999999999</v>
      </c>
      <c r="H475" s="141">
        <v>80</v>
      </c>
      <c r="I475" s="158">
        <v>889.31</v>
      </c>
      <c r="J475" s="158">
        <v>622.83</v>
      </c>
    </row>
    <row r="476" spans="1:10" ht="23.25">
      <c r="A476" s="139"/>
      <c r="B476" s="141">
        <v>6</v>
      </c>
      <c r="C476" s="149">
        <v>87.3985</v>
      </c>
      <c r="D476" s="149">
        <v>87.4098</v>
      </c>
      <c r="E476" s="214">
        <f t="shared" si="31"/>
        <v>0.011300000000005639</v>
      </c>
      <c r="F476" s="187">
        <f t="shared" si="32"/>
        <v>34.280860358600975</v>
      </c>
      <c r="G476" s="214">
        <f t="shared" si="30"/>
        <v>329.63</v>
      </c>
      <c r="H476" s="141">
        <v>81</v>
      </c>
      <c r="I476" s="158">
        <v>702.76</v>
      </c>
      <c r="J476" s="158">
        <v>373.13</v>
      </c>
    </row>
    <row r="477" spans="1:10" ht="23.25">
      <c r="A477" s="139">
        <v>22702</v>
      </c>
      <c r="B477" s="141">
        <v>7</v>
      </c>
      <c r="C477" s="149">
        <v>86.444</v>
      </c>
      <c r="D477" s="149">
        <v>86.4556</v>
      </c>
      <c r="E477" s="214">
        <f t="shared" si="31"/>
        <v>0.011600000000001387</v>
      </c>
      <c r="F477" s="187">
        <f t="shared" si="32"/>
        <v>37.793633727564554</v>
      </c>
      <c r="G477" s="214">
        <f t="shared" si="30"/>
        <v>306.92999999999995</v>
      </c>
      <c r="H477" s="141">
        <v>82</v>
      </c>
      <c r="I477" s="158">
        <v>849.15</v>
      </c>
      <c r="J477" s="158">
        <v>542.22</v>
      </c>
    </row>
    <row r="478" spans="1:10" ht="23.25">
      <c r="A478" s="139"/>
      <c r="B478" s="141">
        <v>8</v>
      </c>
      <c r="C478" s="149">
        <v>84.808</v>
      </c>
      <c r="D478" s="149">
        <v>84.8162</v>
      </c>
      <c r="E478" s="214">
        <f t="shared" si="31"/>
        <v>0.008199999999987995</v>
      </c>
      <c r="F478" s="187">
        <f t="shared" si="32"/>
        <v>28.817431031410987</v>
      </c>
      <c r="G478" s="214">
        <f t="shared" si="30"/>
        <v>284.54999999999995</v>
      </c>
      <c r="H478" s="141">
        <v>83</v>
      </c>
      <c r="I478" s="158">
        <v>844.38</v>
      </c>
      <c r="J478" s="158">
        <v>559.83</v>
      </c>
    </row>
    <row r="479" spans="1:10" ht="23.25">
      <c r="A479" s="139"/>
      <c r="B479" s="141">
        <v>9</v>
      </c>
      <c r="C479" s="149">
        <v>87.6622</v>
      </c>
      <c r="D479" s="149">
        <v>87.6669</v>
      </c>
      <c r="E479" s="214">
        <f t="shared" si="31"/>
        <v>0.004699999999999704</v>
      </c>
      <c r="F479" s="187">
        <f t="shared" si="32"/>
        <v>14.155773748568473</v>
      </c>
      <c r="G479" s="214">
        <f t="shared" si="30"/>
        <v>332.02</v>
      </c>
      <c r="H479" s="141">
        <v>84</v>
      </c>
      <c r="I479" s="158">
        <v>724.78</v>
      </c>
      <c r="J479" s="158">
        <v>392.76</v>
      </c>
    </row>
    <row r="480" spans="1:10" ht="23.25">
      <c r="A480" s="139">
        <v>22712</v>
      </c>
      <c r="B480" s="141">
        <v>19</v>
      </c>
      <c r="C480" s="149">
        <v>88.9914</v>
      </c>
      <c r="D480" s="149">
        <v>88.9921</v>
      </c>
      <c r="E480" s="214">
        <f t="shared" si="31"/>
        <v>0.0006999999999948159</v>
      </c>
      <c r="F480" s="187">
        <f t="shared" si="32"/>
        <v>2.217435377581145</v>
      </c>
      <c r="G480" s="214">
        <f t="shared" si="30"/>
        <v>315.68</v>
      </c>
      <c r="H480" s="141">
        <v>85</v>
      </c>
      <c r="I480" s="158">
        <v>635.59</v>
      </c>
      <c r="J480" s="158">
        <v>319.91</v>
      </c>
    </row>
    <row r="481" spans="1:10" ht="23.25">
      <c r="A481" s="139"/>
      <c r="B481" s="141">
        <v>20</v>
      </c>
      <c r="C481" s="149">
        <v>84.6914</v>
      </c>
      <c r="D481" s="149">
        <v>84.6924</v>
      </c>
      <c r="E481" s="214">
        <f t="shared" si="31"/>
        <v>0.0010000000000047748</v>
      </c>
      <c r="F481" s="187">
        <f t="shared" si="32"/>
        <v>3.4438819437434125</v>
      </c>
      <c r="G481" s="214">
        <f t="shared" si="30"/>
        <v>290.37000000000006</v>
      </c>
      <c r="H481" s="141">
        <v>86</v>
      </c>
      <c r="I481" s="158">
        <v>659.44</v>
      </c>
      <c r="J481" s="158">
        <v>369.07</v>
      </c>
    </row>
    <row r="482" spans="1:10" ht="23.25">
      <c r="A482" s="139"/>
      <c r="B482" s="141">
        <v>21</v>
      </c>
      <c r="C482" s="149">
        <v>86.373</v>
      </c>
      <c r="D482" s="149">
        <v>86.3757</v>
      </c>
      <c r="E482" s="214">
        <f t="shared" si="31"/>
        <v>0.0026999999999901547</v>
      </c>
      <c r="F482" s="187">
        <f t="shared" si="32"/>
        <v>8.71276904704945</v>
      </c>
      <c r="G482" s="214">
        <f t="shared" si="30"/>
        <v>309.89000000000004</v>
      </c>
      <c r="H482" s="141">
        <v>87</v>
      </c>
      <c r="I482" s="158">
        <v>800.69</v>
      </c>
      <c r="J482" s="158">
        <v>490.8</v>
      </c>
    </row>
    <row r="483" spans="1:10" ht="23.25">
      <c r="A483" s="139">
        <v>22723</v>
      </c>
      <c r="B483" s="141">
        <v>22</v>
      </c>
      <c r="C483" s="149">
        <v>85.1468</v>
      </c>
      <c r="D483" s="149">
        <v>85.1477</v>
      </c>
      <c r="E483" s="214">
        <f t="shared" si="31"/>
        <v>0.0009000000000014552</v>
      </c>
      <c r="F483" s="187">
        <f t="shared" si="32"/>
        <v>3.1614444288374854</v>
      </c>
      <c r="G483" s="214">
        <f t="shared" si="30"/>
        <v>284.67999999999995</v>
      </c>
      <c r="H483" s="141">
        <v>88</v>
      </c>
      <c r="I483" s="158">
        <v>839.41</v>
      </c>
      <c r="J483" s="158">
        <v>554.73</v>
      </c>
    </row>
    <row r="484" spans="1:10" ht="23.25">
      <c r="A484" s="139"/>
      <c r="B484" s="141">
        <v>23</v>
      </c>
      <c r="C484" s="149">
        <v>87.667</v>
      </c>
      <c r="D484" s="149">
        <v>87.6695</v>
      </c>
      <c r="E484" s="214">
        <f t="shared" si="31"/>
        <v>0.0024999999999977263</v>
      </c>
      <c r="F484" s="187">
        <f t="shared" si="32"/>
        <v>8.466253513487509</v>
      </c>
      <c r="G484" s="214">
        <f t="shared" si="30"/>
        <v>295.28999999999996</v>
      </c>
      <c r="H484" s="141">
        <v>89</v>
      </c>
      <c r="I484" s="158">
        <v>824.43</v>
      </c>
      <c r="J484" s="158">
        <v>529.14</v>
      </c>
    </row>
    <row r="485" spans="1:10" ht="23.25">
      <c r="A485" s="139"/>
      <c r="B485" s="141">
        <v>24</v>
      </c>
      <c r="C485" s="149">
        <v>88.0712</v>
      </c>
      <c r="D485" s="149">
        <v>88.0745</v>
      </c>
      <c r="E485" s="214">
        <f t="shared" si="31"/>
        <v>0.003299999999995862</v>
      </c>
      <c r="F485" s="187">
        <f t="shared" si="32"/>
        <v>10.29352132005322</v>
      </c>
      <c r="G485" s="214">
        <f t="shared" si="30"/>
        <v>320.59000000000003</v>
      </c>
      <c r="H485" s="141">
        <v>90</v>
      </c>
      <c r="I485" s="158">
        <v>817.94</v>
      </c>
      <c r="J485" s="158">
        <v>497.35</v>
      </c>
    </row>
    <row r="486" spans="1:10" ht="23.25">
      <c r="A486" s="139">
        <v>22732</v>
      </c>
      <c r="B486" s="141">
        <v>25</v>
      </c>
      <c r="C486" s="149">
        <v>87.0708</v>
      </c>
      <c r="D486" s="149">
        <v>87.076</v>
      </c>
      <c r="E486" s="214">
        <f t="shared" si="31"/>
        <v>0.005199999999987881</v>
      </c>
      <c r="F486" s="187">
        <f t="shared" si="32"/>
        <v>16.983473773557648</v>
      </c>
      <c r="G486" s="214">
        <f t="shared" si="30"/>
        <v>306.18</v>
      </c>
      <c r="H486" s="141">
        <v>91</v>
      </c>
      <c r="I486" s="158">
        <v>795.49</v>
      </c>
      <c r="J486" s="158">
        <v>489.31</v>
      </c>
    </row>
    <row r="487" spans="1:10" ht="23.25">
      <c r="A487" s="139"/>
      <c r="B487" s="141">
        <v>26</v>
      </c>
      <c r="C487" s="149">
        <v>85.8241</v>
      </c>
      <c r="D487" s="149">
        <v>85.8333</v>
      </c>
      <c r="E487" s="214">
        <f t="shared" si="31"/>
        <v>0.00919999999999277</v>
      </c>
      <c r="F487" s="187">
        <f t="shared" si="32"/>
        <v>29.143436391259407</v>
      </c>
      <c r="G487" s="214">
        <f t="shared" si="30"/>
        <v>315.68</v>
      </c>
      <c r="H487" s="141">
        <v>92</v>
      </c>
      <c r="I487" s="158">
        <v>824.48</v>
      </c>
      <c r="J487" s="158">
        <v>508.8</v>
      </c>
    </row>
    <row r="488" spans="1:10" ht="24" thickBot="1">
      <c r="A488" s="218"/>
      <c r="B488" s="219">
        <v>27</v>
      </c>
      <c r="C488" s="220">
        <v>86.3321</v>
      </c>
      <c r="D488" s="220">
        <v>86.3359</v>
      </c>
      <c r="E488" s="221">
        <f t="shared" si="31"/>
        <v>0.0037999999999982492</v>
      </c>
      <c r="F488" s="222">
        <f t="shared" si="32"/>
        <v>14.232742799349223</v>
      </c>
      <c r="G488" s="221">
        <f t="shared" si="30"/>
        <v>266.99</v>
      </c>
      <c r="H488" s="219">
        <v>93</v>
      </c>
      <c r="I488" s="223">
        <v>808.22</v>
      </c>
      <c r="J488" s="223">
        <v>541.23</v>
      </c>
    </row>
    <row r="489" spans="1:10" ht="23.25">
      <c r="A489" s="198">
        <v>22741</v>
      </c>
      <c r="B489" s="199">
        <v>25</v>
      </c>
      <c r="C489" s="200">
        <v>87.0705</v>
      </c>
      <c r="D489" s="200">
        <v>87.0705</v>
      </c>
      <c r="E489" s="217">
        <f t="shared" si="31"/>
        <v>0</v>
      </c>
      <c r="F489" s="202">
        <f t="shared" si="32"/>
        <v>0</v>
      </c>
      <c r="G489" s="217">
        <f t="shared" si="30"/>
        <v>316.36</v>
      </c>
      <c r="H489" s="141">
        <v>1</v>
      </c>
      <c r="I489" s="204">
        <v>868.01</v>
      </c>
      <c r="J489" s="204">
        <v>551.65</v>
      </c>
    </row>
    <row r="490" spans="1:10" ht="23.25">
      <c r="A490" s="139"/>
      <c r="B490" s="141">
        <v>26</v>
      </c>
      <c r="C490" s="149">
        <v>85.8262</v>
      </c>
      <c r="D490" s="149">
        <v>85.8305</v>
      </c>
      <c r="E490" s="214">
        <f t="shared" si="31"/>
        <v>0.004300000000000637</v>
      </c>
      <c r="F490" s="187">
        <f t="shared" si="32"/>
        <v>13.654261399722582</v>
      </c>
      <c r="G490" s="214">
        <f t="shared" si="30"/>
        <v>314.9200000000001</v>
      </c>
      <c r="H490" s="141">
        <v>2</v>
      </c>
      <c r="I490" s="158">
        <v>812.32</v>
      </c>
      <c r="J490" s="158">
        <v>497.4</v>
      </c>
    </row>
    <row r="491" spans="1:10" ht="23.25">
      <c r="A491" s="139"/>
      <c r="B491" s="141">
        <v>27</v>
      </c>
      <c r="C491" s="149">
        <v>86.3086</v>
      </c>
      <c r="D491" s="149">
        <v>86.3036</v>
      </c>
      <c r="E491" s="214">
        <f t="shared" si="31"/>
        <v>-0.0049999999999954525</v>
      </c>
      <c r="F491" s="187">
        <f t="shared" si="32"/>
        <v>-15.279305708334716</v>
      </c>
      <c r="G491" s="214">
        <f t="shared" si="30"/>
        <v>327.24</v>
      </c>
      <c r="H491" s="141">
        <v>3</v>
      </c>
      <c r="I491" s="158">
        <v>696.38</v>
      </c>
      <c r="J491" s="158">
        <v>369.14</v>
      </c>
    </row>
    <row r="492" spans="1:10" ht="23.25">
      <c r="A492" s="139">
        <v>22762</v>
      </c>
      <c r="B492" s="141">
        <v>28</v>
      </c>
      <c r="C492" s="149">
        <v>87.2245</v>
      </c>
      <c r="D492" s="149">
        <v>87.2302</v>
      </c>
      <c r="E492" s="214">
        <f t="shared" si="31"/>
        <v>0.005699999999990268</v>
      </c>
      <c r="F492" s="187">
        <f t="shared" si="32"/>
        <v>20.0337410375027</v>
      </c>
      <c r="G492" s="214">
        <f t="shared" si="30"/>
        <v>284.52</v>
      </c>
      <c r="H492" s="141">
        <v>4</v>
      </c>
      <c r="I492" s="158">
        <v>907.27</v>
      </c>
      <c r="J492" s="158">
        <v>622.75</v>
      </c>
    </row>
    <row r="493" spans="1:10" ht="23.25">
      <c r="A493" s="139"/>
      <c r="B493" s="141">
        <v>29</v>
      </c>
      <c r="C493" s="149">
        <v>85.259</v>
      </c>
      <c r="D493" s="149">
        <v>85.261</v>
      </c>
      <c r="E493" s="214">
        <f t="shared" si="31"/>
        <v>0.001999999999995339</v>
      </c>
      <c r="F493" s="187">
        <f t="shared" si="32"/>
        <v>6.404098623103869</v>
      </c>
      <c r="G493" s="214">
        <f t="shared" si="30"/>
        <v>312.30000000000007</v>
      </c>
      <c r="H493" s="141">
        <v>5</v>
      </c>
      <c r="I493" s="158">
        <v>853.59</v>
      </c>
      <c r="J493" s="158">
        <v>541.29</v>
      </c>
    </row>
    <row r="494" spans="1:10" ht="23.25">
      <c r="A494" s="139"/>
      <c r="B494" s="141">
        <v>30</v>
      </c>
      <c r="C494" s="149">
        <v>84.9915</v>
      </c>
      <c r="D494" s="149">
        <v>84.9915</v>
      </c>
      <c r="E494" s="214">
        <f t="shared" si="31"/>
        <v>0</v>
      </c>
      <c r="F494" s="187">
        <f t="shared" si="32"/>
        <v>0</v>
      </c>
      <c r="G494" s="214">
        <f t="shared" si="30"/>
        <v>325.05000000000007</v>
      </c>
      <c r="H494" s="141">
        <v>6</v>
      </c>
      <c r="I494" s="158">
        <v>698.08</v>
      </c>
      <c r="J494" s="158">
        <v>373.03</v>
      </c>
    </row>
    <row r="495" spans="1:10" ht="23.25">
      <c r="A495" s="139">
        <v>22773</v>
      </c>
      <c r="B495" s="141">
        <v>25</v>
      </c>
      <c r="C495" s="149">
        <v>87.0805</v>
      </c>
      <c r="D495" s="149">
        <v>87.0844</v>
      </c>
      <c r="E495" s="214">
        <f t="shared" si="31"/>
        <v>0.003900000000001569</v>
      </c>
      <c r="F495" s="187">
        <f t="shared" si="32"/>
        <v>11.922594845775334</v>
      </c>
      <c r="G495" s="214">
        <f t="shared" si="30"/>
        <v>327.10999999999996</v>
      </c>
      <c r="H495" s="141">
        <v>7</v>
      </c>
      <c r="I495" s="158">
        <v>710.77</v>
      </c>
      <c r="J495" s="158">
        <v>383.66</v>
      </c>
    </row>
    <row r="496" spans="1:10" ht="23.25">
      <c r="A496" s="139"/>
      <c r="B496" s="141">
        <v>26</v>
      </c>
      <c r="C496" s="149">
        <v>85.8149</v>
      </c>
      <c r="D496" s="149">
        <v>85.8185</v>
      </c>
      <c r="E496" s="214">
        <f t="shared" si="31"/>
        <v>0.0036000000000058208</v>
      </c>
      <c r="F496" s="187">
        <f t="shared" si="32"/>
        <v>12.545739675922013</v>
      </c>
      <c r="G496" s="214">
        <f t="shared" si="30"/>
        <v>286.94999999999993</v>
      </c>
      <c r="H496" s="141">
        <v>8</v>
      </c>
      <c r="I496" s="158">
        <v>841.66</v>
      </c>
      <c r="J496" s="158">
        <v>554.71</v>
      </c>
    </row>
    <row r="497" spans="1:10" ht="23.25">
      <c r="A497" s="139"/>
      <c r="B497" s="141">
        <v>27</v>
      </c>
      <c r="C497" s="149">
        <v>86.3243</v>
      </c>
      <c r="D497" s="149">
        <v>86.3282</v>
      </c>
      <c r="E497" s="214">
        <f t="shared" si="31"/>
        <v>0.003900000000001569</v>
      </c>
      <c r="F497" s="187">
        <f t="shared" si="32"/>
        <v>11.98230306010068</v>
      </c>
      <c r="G497" s="214">
        <f t="shared" si="30"/>
        <v>325.47999999999996</v>
      </c>
      <c r="H497" s="141">
        <v>9</v>
      </c>
      <c r="I497" s="158">
        <v>694.15</v>
      </c>
      <c r="J497" s="158">
        <v>368.67</v>
      </c>
    </row>
    <row r="498" spans="1:10" ht="23.25">
      <c r="A498" s="139">
        <v>22782</v>
      </c>
      <c r="B498" s="141">
        <v>28</v>
      </c>
      <c r="C498" s="149">
        <v>87.238</v>
      </c>
      <c r="D498" s="149">
        <v>87.2423</v>
      </c>
      <c r="E498" s="214">
        <f t="shared" si="31"/>
        <v>0.004300000000000637</v>
      </c>
      <c r="F498" s="187">
        <f t="shared" si="32"/>
        <v>14.98675589014581</v>
      </c>
      <c r="G498" s="214">
        <f t="shared" si="30"/>
        <v>286.9200000000001</v>
      </c>
      <c r="H498" s="141">
        <v>10</v>
      </c>
      <c r="I498" s="158">
        <v>829.71</v>
      </c>
      <c r="J498" s="158">
        <v>542.79</v>
      </c>
    </row>
    <row r="499" spans="1:10" ht="23.25">
      <c r="A499" s="139"/>
      <c r="B499" s="141">
        <v>29</v>
      </c>
      <c r="C499" s="149">
        <v>85.2346</v>
      </c>
      <c r="D499" s="149">
        <v>85.235</v>
      </c>
      <c r="E499" s="214">
        <f t="shared" si="31"/>
        <v>0.00039999999999906777</v>
      </c>
      <c r="F499" s="187">
        <f t="shared" si="32"/>
        <v>1.2854296548591422</v>
      </c>
      <c r="G499" s="214">
        <f t="shared" si="30"/>
        <v>311.17999999999995</v>
      </c>
      <c r="H499" s="141">
        <v>11</v>
      </c>
      <c r="I499" s="158">
        <v>672.17</v>
      </c>
      <c r="J499" s="158">
        <v>360.99</v>
      </c>
    </row>
    <row r="500" spans="1:10" ht="23.25">
      <c r="A500" s="139"/>
      <c r="B500" s="141">
        <v>30</v>
      </c>
      <c r="C500" s="149">
        <v>84.9805</v>
      </c>
      <c r="D500" s="149">
        <v>84.988</v>
      </c>
      <c r="E500" s="214">
        <f t="shared" si="31"/>
        <v>0.007499999999993179</v>
      </c>
      <c r="F500" s="187">
        <f t="shared" si="32"/>
        <v>22.91615741870319</v>
      </c>
      <c r="G500" s="214">
        <f t="shared" si="30"/>
        <v>327.28</v>
      </c>
      <c r="H500" s="141">
        <v>12</v>
      </c>
      <c r="I500" s="158">
        <v>697.16</v>
      </c>
      <c r="J500" s="158">
        <v>369.88</v>
      </c>
    </row>
    <row r="501" spans="1:10" ht="23.25">
      <c r="A501" s="139">
        <v>22801</v>
      </c>
      <c r="B501" s="141">
        <v>22</v>
      </c>
      <c r="C501" s="149">
        <v>85.1501</v>
      </c>
      <c r="D501" s="149">
        <v>85.1972</v>
      </c>
      <c r="E501" s="214">
        <f t="shared" si="31"/>
        <v>0.047100000000000364</v>
      </c>
      <c r="F501" s="187">
        <f t="shared" si="32"/>
        <v>168.42481673520604</v>
      </c>
      <c r="G501" s="214">
        <f t="shared" si="30"/>
        <v>279.65</v>
      </c>
      <c r="H501" s="141">
        <v>13</v>
      </c>
      <c r="I501" s="158">
        <v>822.73</v>
      </c>
      <c r="J501" s="158">
        <v>543.08</v>
      </c>
    </row>
    <row r="502" spans="1:10" ht="23.25">
      <c r="A502" s="139"/>
      <c r="B502" s="141">
        <v>23</v>
      </c>
      <c r="C502" s="149">
        <v>87.704</v>
      </c>
      <c r="D502" s="149">
        <v>87.7373</v>
      </c>
      <c r="E502" s="214">
        <f t="shared" si="31"/>
        <v>0.03330000000001121</v>
      </c>
      <c r="F502" s="187">
        <f t="shared" si="32"/>
        <v>117.79271312349206</v>
      </c>
      <c r="G502" s="214">
        <f t="shared" si="30"/>
        <v>282.70000000000005</v>
      </c>
      <c r="H502" s="141">
        <v>14</v>
      </c>
      <c r="I502" s="158">
        <v>829.49</v>
      </c>
      <c r="J502" s="158">
        <v>546.79</v>
      </c>
    </row>
    <row r="503" spans="1:10" ht="23.25">
      <c r="A503" s="139"/>
      <c r="B503" s="141">
        <v>24</v>
      </c>
      <c r="C503" s="149">
        <v>88.0969</v>
      </c>
      <c r="D503" s="149">
        <v>88.1325</v>
      </c>
      <c r="E503" s="214">
        <f t="shared" si="31"/>
        <v>0.035599999999988086</v>
      </c>
      <c r="F503" s="187">
        <f t="shared" si="32"/>
        <v>121.55148866425868</v>
      </c>
      <c r="G503" s="214">
        <f t="shared" si="30"/>
        <v>292.88</v>
      </c>
      <c r="H503" s="141">
        <v>15</v>
      </c>
      <c r="I503" s="158">
        <v>843.93</v>
      </c>
      <c r="J503" s="158">
        <v>551.05</v>
      </c>
    </row>
    <row r="504" spans="1:10" ht="23.25">
      <c r="A504" s="139">
        <v>22809</v>
      </c>
      <c r="B504" s="141">
        <v>25</v>
      </c>
      <c r="C504" s="149">
        <v>87.0663</v>
      </c>
      <c r="D504" s="149">
        <v>87.103</v>
      </c>
      <c r="E504" s="214">
        <f t="shared" si="31"/>
        <v>0.03669999999999618</v>
      </c>
      <c r="F504" s="187">
        <f t="shared" si="32"/>
        <v>124.63069243045534</v>
      </c>
      <c r="G504" s="214">
        <f t="shared" si="30"/>
        <v>294.46999999999997</v>
      </c>
      <c r="H504" s="141">
        <v>16</v>
      </c>
      <c r="I504" s="158">
        <v>804.29</v>
      </c>
      <c r="J504" s="158">
        <v>509.82</v>
      </c>
    </row>
    <row r="505" spans="1:10" ht="23.25">
      <c r="A505" s="139"/>
      <c r="B505" s="141">
        <v>26</v>
      </c>
      <c r="C505" s="149">
        <v>85.8291</v>
      </c>
      <c r="D505" s="149">
        <v>85.8681</v>
      </c>
      <c r="E505" s="214">
        <f t="shared" si="31"/>
        <v>0.03900000000000148</v>
      </c>
      <c r="F505" s="187">
        <f t="shared" si="32"/>
        <v>120.99776619509021</v>
      </c>
      <c r="G505" s="214">
        <f t="shared" si="30"/>
        <v>322.32</v>
      </c>
      <c r="H505" s="141">
        <v>17</v>
      </c>
      <c r="I505" s="158">
        <v>665.88</v>
      </c>
      <c r="J505" s="158">
        <v>343.56</v>
      </c>
    </row>
    <row r="506" spans="1:10" ht="23.25">
      <c r="A506" s="139"/>
      <c r="B506" s="141">
        <v>27</v>
      </c>
      <c r="C506" s="149">
        <v>86.3353</v>
      </c>
      <c r="D506" s="149">
        <v>86.3725</v>
      </c>
      <c r="E506" s="214">
        <f t="shared" si="31"/>
        <v>0.03719999999999857</v>
      </c>
      <c r="F506" s="187">
        <f t="shared" si="32"/>
        <v>120.05034369251162</v>
      </c>
      <c r="G506" s="214">
        <f t="shared" si="30"/>
        <v>309.86999999999995</v>
      </c>
      <c r="H506" s="141">
        <v>18</v>
      </c>
      <c r="I506" s="158">
        <v>662.68</v>
      </c>
      <c r="J506" s="158">
        <v>352.81</v>
      </c>
    </row>
    <row r="507" spans="1:10" ht="23.25">
      <c r="A507" s="139">
        <v>22832</v>
      </c>
      <c r="B507" s="141">
        <v>19</v>
      </c>
      <c r="C507" s="149">
        <v>88.9779</v>
      </c>
      <c r="D507" s="149">
        <v>88.986</v>
      </c>
      <c r="E507" s="214">
        <f t="shared" si="31"/>
        <v>0.008099999999998886</v>
      </c>
      <c r="F507" s="187">
        <f t="shared" si="32"/>
        <v>27.134769354456754</v>
      </c>
      <c r="G507" s="214">
        <f aca="true" t="shared" si="33" ref="G507:G575">I507-J507</f>
        <v>298.51</v>
      </c>
      <c r="H507" s="141">
        <v>19</v>
      </c>
      <c r="I507" s="158">
        <v>675.9</v>
      </c>
      <c r="J507" s="158">
        <v>377.39</v>
      </c>
    </row>
    <row r="508" spans="1:10" ht="23.25">
      <c r="A508" s="139"/>
      <c r="B508" s="141">
        <v>20</v>
      </c>
      <c r="C508" s="149">
        <v>84.6672</v>
      </c>
      <c r="D508" s="149">
        <v>84.6748</v>
      </c>
      <c r="E508" s="214">
        <f t="shared" si="31"/>
        <v>0.007600000000010709</v>
      </c>
      <c r="F508" s="187">
        <f t="shared" si="32"/>
        <v>24.709018791893843</v>
      </c>
      <c r="G508" s="214">
        <f t="shared" si="33"/>
        <v>307.58000000000004</v>
      </c>
      <c r="H508" s="141">
        <v>20</v>
      </c>
      <c r="I508" s="158">
        <v>676.21</v>
      </c>
      <c r="J508" s="158">
        <v>368.63</v>
      </c>
    </row>
    <row r="509" spans="1:10" ht="23.25">
      <c r="A509" s="139"/>
      <c r="B509" s="141">
        <v>21</v>
      </c>
      <c r="C509" s="149">
        <v>86.3748</v>
      </c>
      <c r="D509" s="149">
        <v>86.3822</v>
      </c>
      <c r="E509" s="214">
        <f t="shared" si="31"/>
        <v>0.00740000000000407</v>
      </c>
      <c r="F509" s="187">
        <f t="shared" si="32"/>
        <v>24.883150072309327</v>
      </c>
      <c r="G509" s="214">
        <f t="shared" si="33"/>
        <v>297.39</v>
      </c>
      <c r="H509" s="141">
        <v>21</v>
      </c>
      <c r="I509" s="158">
        <v>699.39</v>
      </c>
      <c r="J509" s="158">
        <v>402</v>
      </c>
    </row>
    <row r="510" spans="1:10" ht="23.25">
      <c r="A510" s="139">
        <v>22839</v>
      </c>
      <c r="B510" s="141">
        <v>22</v>
      </c>
      <c r="C510" s="149">
        <v>85.1372</v>
      </c>
      <c r="D510" s="149">
        <v>85.1465</v>
      </c>
      <c r="E510" s="214">
        <f t="shared" si="31"/>
        <v>0.00929999999999609</v>
      </c>
      <c r="F510" s="187">
        <f t="shared" si="32"/>
        <v>27.74049217001071</v>
      </c>
      <c r="G510" s="214">
        <f t="shared" si="33"/>
        <v>335.24999999999994</v>
      </c>
      <c r="H510" s="141">
        <v>22</v>
      </c>
      <c r="I510" s="158">
        <v>705.55</v>
      </c>
      <c r="J510" s="158">
        <v>370.3</v>
      </c>
    </row>
    <row r="511" spans="1:10" ht="23.25">
      <c r="A511" s="139"/>
      <c r="B511" s="141">
        <v>23</v>
      </c>
      <c r="C511" s="149">
        <v>87.6907</v>
      </c>
      <c r="D511" s="149">
        <v>87.6973</v>
      </c>
      <c r="E511" s="214">
        <f t="shared" si="31"/>
        <v>0.006599999999991724</v>
      </c>
      <c r="F511" s="187">
        <f t="shared" si="32"/>
        <v>19.271198318125794</v>
      </c>
      <c r="G511" s="214">
        <f t="shared" si="33"/>
        <v>342.4800000000001</v>
      </c>
      <c r="H511" s="141">
        <v>23</v>
      </c>
      <c r="I511" s="158">
        <v>708.94</v>
      </c>
      <c r="J511" s="158">
        <v>366.46</v>
      </c>
    </row>
    <row r="512" spans="1:10" ht="23.25">
      <c r="A512" s="139"/>
      <c r="B512" s="141">
        <v>24</v>
      </c>
      <c r="C512" s="149">
        <v>88.0724</v>
      </c>
      <c r="D512" s="149">
        <v>88.0797</v>
      </c>
      <c r="E512" s="214">
        <f t="shared" si="31"/>
        <v>0.00730000000000075</v>
      </c>
      <c r="F512" s="187">
        <f t="shared" si="32"/>
        <v>29.18015749290782</v>
      </c>
      <c r="G512" s="214">
        <f t="shared" si="33"/>
        <v>250.17000000000002</v>
      </c>
      <c r="H512" s="141">
        <v>24</v>
      </c>
      <c r="I512" s="158">
        <v>730.62</v>
      </c>
      <c r="J512" s="158">
        <v>480.45</v>
      </c>
    </row>
    <row r="513" spans="1:10" ht="23.25">
      <c r="A513" s="139">
        <v>22866</v>
      </c>
      <c r="B513" s="141">
        <v>19</v>
      </c>
      <c r="C513" s="149">
        <v>88.9973</v>
      </c>
      <c r="D513" s="149">
        <v>89.0209</v>
      </c>
      <c r="E513" s="214">
        <f t="shared" si="31"/>
        <v>0.02360000000000184</v>
      </c>
      <c r="F513" s="187">
        <f t="shared" si="32"/>
        <v>76.59353498637492</v>
      </c>
      <c r="G513" s="214">
        <f t="shared" si="33"/>
        <v>308.12</v>
      </c>
      <c r="H513" s="141">
        <v>25</v>
      </c>
      <c r="I513" s="158">
        <v>836.47</v>
      </c>
      <c r="J513" s="158">
        <v>528.35</v>
      </c>
    </row>
    <row r="514" spans="1:10" ht="23.25">
      <c r="A514" s="139"/>
      <c r="B514" s="141">
        <v>20</v>
      </c>
      <c r="C514" s="149">
        <v>84.6743</v>
      </c>
      <c r="D514" s="149">
        <v>84.6969</v>
      </c>
      <c r="E514" s="214">
        <f t="shared" si="31"/>
        <v>0.022599999999997067</v>
      </c>
      <c r="F514" s="187">
        <f t="shared" si="32"/>
        <v>81.10241871814064</v>
      </c>
      <c r="G514" s="214">
        <f t="shared" si="33"/>
        <v>278.65999999999997</v>
      </c>
      <c r="H514" s="141">
        <v>26</v>
      </c>
      <c r="I514" s="158">
        <v>820.27</v>
      </c>
      <c r="J514" s="158">
        <v>541.61</v>
      </c>
    </row>
    <row r="515" spans="1:10" ht="23.25">
      <c r="A515" s="139"/>
      <c r="B515" s="141">
        <v>21</v>
      </c>
      <c r="C515" s="149">
        <v>86.386</v>
      </c>
      <c r="D515" s="149">
        <v>86.4109</v>
      </c>
      <c r="E515" s="214">
        <f t="shared" si="31"/>
        <v>0.024900000000002365</v>
      </c>
      <c r="F515" s="187">
        <f t="shared" si="32"/>
        <v>72.51652736116249</v>
      </c>
      <c r="G515" s="214">
        <f t="shared" si="33"/>
        <v>343.37</v>
      </c>
      <c r="H515" s="141">
        <v>27</v>
      </c>
      <c r="I515" s="158">
        <v>649.02</v>
      </c>
      <c r="J515" s="158">
        <v>305.65</v>
      </c>
    </row>
    <row r="516" spans="1:10" ht="23.25">
      <c r="A516" s="139">
        <v>22869</v>
      </c>
      <c r="B516" s="141">
        <v>22</v>
      </c>
      <c r="C516" s="149">
        <v>85.154</v>
      </c>
      <c r="D516" s="149">
        <v>85.3619</v>
      </c>
      <c r="E516" s="214">
        <f t="shared" si="31"/>
        <v>0.2079000000000093</v>
      </c>
      <c r="F516" s="187">
        <f t="shared" si="32"/>
        <v>727.8137580956042</v>
      </c>
      <c r="G516" s="214">
        <f t="shared" si="33"/>
        <v>285.65</v>
      </c>
      <c r="H516" s="141">
        <v>28</v>
      </c>
      <c r="I516" s="158">
        <v>832.18</v>
      </c>
      <c r="J516" s="158">
        <v>546.53</v>
      </c>
    </row>
    <row r="517" spans="1:10" ht="23.25">
      <c r="A517" s="139"/>
      <c r="B517" s="141">
        <v>23</v>
      </c>
      <c r="C517" s="149">
        <v>87.7374</v>
      </c>
      <c r="D517" s="149">
        <v>88.0004</v>
      </c>
      <c r="E517" s="214">
        <f t="shared" si="31"/>
        <v>0.26300000000000523</v>
      </c>
      <c r="F517" s="187">
        <f t="shared" si="32"/>
        <v>782.1328733718113</v>
      </c>
      <c r="G517" s="214">
        <f t="shared" si="33"/>
        <v>336.25999999999993</v>
      </c>
      <c r="H517" s="141">
        <v>29</v>
      </c>
      <c r="I517" s="158">
        <v>676.05</v>
      </c>
      <c r="J517" s="158">
        <v>339.79</v>
      </c>
    </row>
    <row r="518" spans="1:10" ht="23.25">
      <c r="A518" s="139"/>
      <c r="B518" s="141">
        <v>24</v>
      </c>
      <c r="C518" s="149">
        <v>88.1085</v>
      </c>
      <c r="D518" s="149">
        <v>88.31</v>
      </c>
      <c r="E518" s="214">
        <f t="shared" si="31"/>
        <v>0.2014999999999958</v>
      </c>
      <c r="F518" s="187">
        <f t="shared" si="32"/>
        <v>663.1998156863898</v>
      </c>
      <c r="G518" s="214">
        <f t="shared" si="33"/>
        <v>303.8299999999999</v>
      </c>
      <c r="H518" s="141">
        <v>30</v>
      </c>
      <c r="I518" s="158">
        <v>842.03</v>
      </c>
      <c r="J518" s="158">
        <v>538.2</v>
      </c>
    </row>
    <row r="519" spans="1:10" ht="23.25">
      <c r="A519" s="139">
        <v>22874</v>
      </c>
      <c r="B519" s="141">
        <v>25</v>
      </c>
      <c r="C519" s="149">
        <v>87.101</v>
      </c>
      <c r="D519" s="149">
        <v>87.1241</v>
      </c>
      <c r="E519" s="214">
        <f t="shared" si="31"/>
        <v>0.023099999999999454</v>
      </c>
      <c r="F519" s="187">
        <f t="shared" si="32"/>
        <v>73.47795661301436</v>
      </c>
      <c r="G519" s="214">
        <f t="shared" si="33"/>
        <v>314.38</v>
      </c>
      <c r="H519" s="141">
        <v>31</v>
      </c>
      <c r="I519" s="158">
        <v>826.68</v>
      </c>
      <c r="J519" s="158">
        <v>512.3</v>
      </c>
    </row>
    <row r="520" spans="1:10" ht="23.25">
      <c r="A520" s="139"/>
      <c r="B520" s="141">
        <v>26</v>
      </c>
      <c r="C520" s="149">
        <v>85.8455</v>
      </c>
      <c r="D520" s="149">
        <v>85.8655</v>
      </c>
      <c r="E520" s="214">
        <f t="shared" si="31"/>
        <v>0.01999999999999602</v>
      </c>
      <c r="F520" s="187">
        <f t="shared" si="32"/>
        <v>72.0409192421152</v>
      </c>
      <c r="G520" s="214">
        <f t="shared" si="33"/>
        <v>277.62</v>
      </c>
      <c r="H520" s="141">
        <v>32</v>
      </c>
      <c r="I520" s="158">
        <v>828.07</v>
      </c>
      <c r="J520" s="158">
        <v>550.45</v>
      </c>
    </row>
    <row r="521" spans="1:10" ht="23.25">
      <c r="A521" s="139"/>
      <c r="B521" s="141">
        <v>27</v>
      </c>
      <c r="C521" s="149">
        <v>86.3737</v>
      </c>
      <c r="D521" s="149">
        <v>86.4005</v>
      </c>
      <c r="E521" s="214">
        <f t="shared" si="31"/>
        <v>0.026799999999994384</v>
      </c>
      <c r="F521" s="187">
        <f t="shared" si="32"/>
        <v>102.30569552601305</v>
      </c>
      <c r="G521" s="214">
        <f t="shared" si="33"/>
        <v>261.96000000000004</v>
      </c>
      <c r="H521" s="141">
        <v>33</v>
      </c>
      <c r="I521" s="158">
        <v>893.08</v>
      </c>
      <c r="J521" s="158">
        <v>631.12</v>
      </c>
    </row>
    <row r="522" spans="1:10" ht="23.25">
      <c r="A522" s="139">
        <v>22889</v>
      </c>
      <c r="B522" s="141">
        <v>28</v>
      </c>
      <c r="C522" s="149">
        <v>87.256</v>
      </c>
      <c r="D522" s="149">
        <v>87.7694</v>
      </c>
      <c r="E522" s="214">
        <f t="shared" si="31"/>
        <v>0.5134000000000043</v>
      </c>
      <c r="F522" s="187">
        <f t="shared" si="32"/>
        <v>1445.7084929038192</v>
      </c>
      <c r="G522" s="214">
        <f t="shared" si="33"/>
        <v>355.12</v>
      </c>
      <c r="H522" s="141">
        <v>34</v>
      </c>
      <c r="I522" s="158">
        <v>739.47</v>
      </c>
      <c r="J522" s="158">
        <v>384.35</v>
      </c>
    </row>
    <row r="523" spans="1:10" ht="23.25">
      <c r="A523" s="139"/>
      <c r="B523" s="141">
        <v>29</v>
      </c>
      <c r="C523" s="149">
        <v>85.2816</v>
      </c>
      <c r="D523" s="149">
        <v>85.7083</v>
      </c>
      <c r="E523" s="214">
        <f t="shared" si="31"/>
        <v>0.42669999999999675</v>
      </c>
      <c r="F523" s="187">
        <f t="shared" si="32"/>
        <v>1363.9996164050656</v>
      </c>
      <c r="G523" s="214">
        <f t="shared" si="33"/>
        <v>312.83000000000004</v>
      </c>
      <c r="H523" s="141">
        <v>35</v>
      </c>
      <c r="I523" s="158">
        <v>834.87</v>
      </c>
      <c r="J523" s="158">
        <v>522.04</v>
      </c>
    </row>
    <row r="524" spans="1:10" ht="23.25">
      <c r="A524" s="139"/>
      <c r="B524" s="141">
        <v>30</v>
      </c>
      <c r="C524" s="149">
        <v>85.0145</v>
      </c>
      <c r="D524" s="149">
        <v>85.4251</v>
      </c>
      <c r="E524" s="214">
        <f t="shared" si="31"/>
        <v>0.4106000000000023</v>
      </c>
      <c r="F524" s="187">
        <f aca="true" t="shared" si="34" ref="F524:F565">((10^6)*E524/G524)</f>
        <v>1470.4197106431825</v>
      </c>
      <c r="G524" s="214">
        <f t="shared" si="33"/>
        <v>279.24</v>
      </c>
      <c r="H524" s="141">
        <v>36</v>
      </c>
      <c r="I524" s="158">
        <v>832.72</v>
      </c>
      <c r="J524" s="158">
        <v>553.48</v>
      </c>
    </row>
    <row r="525" spans="1:10" ht="23.25">
      <c r="A525" s="139">
        <v>22894</v>
      </c>
      <c r="B525" s="141">
        <v>1</v>
      </c>
      <c r="C525" s="149">
        <v>85.3717</v>
      </c>
      <c r="D525" s="149">
        <v>85.3841</v>
      </c>
      <c r="E525" s="214">
        <f t="shared" si="31"/>
        <v>0.012399999999999523</v>
      </c>
      <c r="F525" s="187">
        <f t="shared" si="34"/>
        <v>46.700813498039786</v>
      </c>
      <c r="G525" s="214">
        <f t="shared" si="33"/>
        <v>265.52</v>
      </c>
      <c r="H525" s="141">
        <v>37</v>
      </c>
      <c r="I525" s="158">
        <v>821.72</v>
      </c>
      <c r="J525" s="158">
        <v>556.2</v>
      </c>
    </row>
    <row r="526" spans="1:10" ht="23.25">
      <c r="A526" s="139"/>
      <c r="B526" s="141">
        <v>2</v>
      </c>
      <c r="C526" s="149">
        <v>87.46</v>
      </c>
      <c r="D526" s="149">
        <v>87.4724</v>
      </c>
      <c r="E526" s="214">
        <f t="shared" si="31"/>
        <v>0.012399999999999523</v>
      </c>
      <c r="F526" s="187">
        <f t="shared" si="34"/>
        <v>42.196964540936236</v>
      </c>
      <c r="G526" s="214">
        <f t="shared" si="33"/>
        <v>293.86</v>
      </c>
      <c r="H526" s="141">
        <v>38</v>
      </c>
      <c r="I526" s="158">
        <v>759.21</v>
      </c>
      <c r="J526" s="158">
        <v>465.35</v>
      </c>
    </row>
    <row r="527" spans="1:10" ht="23.25">
      <c r="A527" s="139"/>
      <c r="B527" s="141">
        <v>3</v>
      </c>
      <c r="C527" s="149">
        <v>85.8641</v>
      </c>
      <c r="D527" s="149">
        <v>85.8773</v>
      </c>
      <c r="E527" s="214">
        <f t="shared" si="31"/>
        <v>0.013200000000011869</v>
      </c>
      <c r="F527" s="187">
        <f t="shared" si="34"/>
        <v>40.86307773275506</v>
      </c>
      <c r="G527" s="214">
        <f t="shared" si="33"/>
        <v>323.03000000000003</v>
      </c>
      <c r="H527" s="141">
        <v>39</v>
      </c>
      <c r="I527" s="158">
        <v>724.74</v>
      </c>
      <c r="J527" s="158">
        <v>401.71</v>
      </c>
    </row>
    <row r="528" spans="1:10" ht="23.25">
      <c r="A528" s="139">
        <v>22905</v>
      </c>
      <c r="B528" s="141">
        <v>4</v>
      </c>
      <c r="C528" s="149">
        <v>85.0088</v>
      </c>
      <c r="D528" s="149">
        <v>85.015</v>
      </c>
      <c r="E528" s="214">
        <f t="shared" si="31"/>
        <v>0.006200000000006867</v>
      </c>
      <c r="F528" s="187">
        <f t="shared" si="34"/>
        <v>21.012675388079938</v>
      </c>
      <c r="G528" s="214">
        <f t="shared" si="33"/>
        <v>295.06</v>
      </c>
      <c r="H528" s="141">
        <v>40</v>
      </c>
      <c r="I528" s="158">
        <v>772.74</v>
      </c>
      <c r="J528" s="158">
        <v>477.68</v>
      </c>
    </row>
    <row r="529" spans="1:10" ht="23.25">
      <c r="A529" s="139"/>
      <c r="B529" s="141">
        <v>5</v>
      </c>
      <c r="C529" s="149">
        <v>84.9996</v>
      </c>
      <c r="D529" s="149">
        <v>85.004</v>
      </c>
      <c r="E529" s="214">
        <f t="shared" si="31"/>
        <v>0.004400000000003956</v>
      </c>
      <c r="F529" s="187">
        <f t="shared" si="34"/>
        <v>14.56905400484738</v>
      </c>
      <c r="G529" s="214">
        <f t="shared" si="33"/>
        <v>302.00999999999993</v>
      </c>
      <c r="H529" s="141">
        <v>41</v>
      </c>
      <c r="I529" s="158">
        <v>664.55</v>
      </c>
      <c r="J529" s="158">
        <v>362.54</v>
      </c>
    </row>
    <row r="530" spans="1:10" ht="23.25">
      <c r="A530" s="139"/>
      <c r="B530" s="141">
        <v>6</v>
      </c>
      <c r="C530" s="149">
        <v>87.4352</v>
      </c>
      <c r="D530" s="149">
        <v>87.4407</v>
      </c>
      <c r="E530" s="214">
        <f t="shared" si="31"/>
        <v>0.005500000000012051</v>
      </c>
      <c r="F530" s="187">
        <f t="shared" si="34"/>
        <v>16.86961322581373</v>
      </c>
      <c r="G530" s="214">
        <f t="shared" si="33"/>
        <v>326.03000000000003</v>
      </c>
      <c r="H530" s="141">
        <v>42</v>
      </c>
      <c r="I530" s="158">
        <v>679.98</v>
      </c>
      <c r="J530" s="158">
        <v>353.95</v>
      </c>
    </row>
    <row r="531" spans="1:10" ht="23.25">
      <c r="A531" s="139">
        <v>22914</v>
      </c>
      <c r="B531" s="141">
        <v>7</v>
      </c>
      <c r="C531" s="149">
        <v>86.3714</v>
      </c>
      <c r="D531" s="149">
        <v>86.3772</v>
      </c>
      <c r="E531" s="214">
        <f t="shared" si="31"/>
        <v>0.005800000000007799</v>
      </c>
      <c r="F531" s="187">
        <f t="shared" si="34"/>
        <v>16.689206687214913</v>
      </c>
      <c r="G531" s="214">
        <f t="shared" si="33"/>
        <v>347.53000000000003</v>
      </c>
      <c r="H531" s="141">
        <v>43</v>
      </c>
      <c r="I531" s="158">
        <v>682.57</v>
      </c>
      <c r="J531" s="158">
        <v>335.04</v>
      </c>
    </row>
    <row r="532" spans="1:10" ht="23.25">
      <c r="A532" s="139"/>
      <c r="B532" s="141">
        <v>8</v>
      </c>
      <c r="C532" s="149">
        <v>84.7567</v>
      </c>
      <c r="D532" s="149">
        <v>84.7644</v>
      </c>
      <c r="E532" s="214">
        <f t="shared" si="31"/>
        <v>0.007699999999999818</v>
      </c>
      <c r="F532" s="187">
        <f t="shared" si="34"/>
        <v>25.044722719140736</v>
      </c>
      <c r="G532" s="214">
        <f t="shared" si="33"/>
        <v>307.44999999999993</v>
      </c>
      <c r="H532" s="141">
        <v>44</v>
      </c>
      <c r="I532" s="158">
        <v>739.06</v>
      </c>
      <c r="J532" s="158">
        <v>431.61</v>
      </c>
    </row>
    <row r="533" spans="1:10" ht="23.25">
      <c r="A533" s="139"/>
      <c r="B533" s="141">
        <v>9</v>
      </c>
      <c r="C533" s="149">
        <v>87.6418</v>
      </c>
      <c r="D533" s="149">
        <v>87.6494</v>
      </c>
      <c r="E533" s="214">
        <f t="shared" si="31"/>
        <v>0.0075999999999964984</v>
      </c>
      <c r="F533" s="187">
        <f t="shared" si="34"/>
        <v>21.893814997253187</v>
      </c>
      <c r="G533" s="214">
        <f t="shared" si="33"/>
        <v>347.13</v>
      </c>
      <c r="H533" s="141">
        <v>45</v>
      </c>
      <c r="I533" s="158">
        <v>649.36</v>
      </c>
      <c r="J533" s="158">
        <v>302.23</v>
      </c>
    </row>
    <row r="534" spans="1:10" ht="23.25">
      <c r="A534" s="139">
        <v>22927</v>
      </c>
      <c r="B534" s="141">
        <v>19</v>
      </c>
      <c r="C534" s="149">
        <v>88.9738</v>
      </c>
      <c r="D534" s="149">
        <v>88.9788</v>
      </c>
      <c r="E534" s="214">
        <f t="shared" si="31"/>
        <v>0.005000000000009663</v>
      </c>
      <c r="F534" s="187">
        <f t="shared" si="34"/>
        <v>15.69267465949929</v>
      </c>
      <c r="G534" s="214">
        <f t="shared" si="33"/>
        <v>318.62</v>
      </c>
      <c r="H534" s="141">
        <v>46</v>
      </c>
      <c r="I534" s="158">
        <v>697</v>
      </c>
      <c r="J534" s="158">
        <v>378.38</v>
      </c>
    </row>
    <row r="535" spans="1:10" ht="23.25">
      <c r="A535" s="139"/>
      <c r="B535" s="141">
        <v>20</v>
      </c>
      <c r="C535" s="149">
        <v>84.6699</v>
      </c>
      <c r="D535" s="149">
        <v>84.677</v>
      </c>
      <c r="E535" s="214">
        <f t="shared" si="31"/>
        <v>0.007100000000008322</v>
      </c>
      <c r="F535" s="187">
        <f t="shared" si="34"/>
        <v>21.253030801952647</v>
      </c>
      <c r="G535" s="214">
        <f t="shared" si="33"/>
        <v>334.07000000000005</v>
      </c>
      <c r="H535" s="141">
        <v>47</v>
      </c>
      <c r="I535" s="158">
        <v>705.97</v>
      </c>
      <c r="J535" s="158">
        <v>371.9</v>
      </c>
    </row>
    <row r="536" spans="1:10" ht="23.25">
      <c r="A536" s="139"/>
      <c r="B536" s="141">
        <v>21</v>
      </c>
      <c r="C536" s="149">
        <v>86.373</v>
      </c>
      <c r="D536" s="149">
        <v>86.3799</v>
      </c>
      <c r="E536" s="214">
        <f t="shared" si="31"/>
        <v>0.0069000000000016826</v>
      </c>
      <c r="F536" s="187">
        <f t="shared" si="34"/>
        <v>19.937586685164362</v>
      </c>
      <c r="G536" s="214">
        <f t="shared" si="33"/>
        <v>346.08</v>
      </c>
      <c r="H536" s="141">
        <v>48</v>
      </c>
      <c r="I536" s="158">
        <v>663.03</v>
      </c>
      <c r="J536" s="158">
        <v>316.95</v>
      </c>
    </row>
    <row r="537" spans="1:10" ht="23.25">
      <c r="A537" s="139">
        <v>22947</v>
      </c>
      <c r="B537" s="141">
        <v>22</v>
      </c>
      <c r="C537" s="149">
        <v>85.1339</v>
      </c>
      <c r="D537" s="149">
        <v>85.1368</v>
      </c>
      <c r="E537" s="214">
        <f t="shared" si="31"/>
        <v>0.002899999999996794</v>
      </c>
      <c r="F537" s="187">
        <f t="shared" si="34"/>
        <v>10.053038444194526</v>
      </c>
      <c r="G537" s="214">
        <f t="shared" si="33"/>
        <v>288.4699999999999</v>
      </c>
      <c r="H537" s="141">
        <v>49</v>
      </c>
      <c r="I537" s="158">
        <v>810.42</v>
      </c>
      <c r="J537" s="158">
        <v>521.95</v>
      </c>
    </row>
    <row r="538" spans="1:10" ht="23.25">
      <c r="A538" s="139"/>
      <c r="B538" s="141">
        <v>23</v>
      </c>
      <c r="C538" s="149">
        <v>87.7026</v>
      </c>
      <c r="D538" s="149">
        <v>87.7068</v>
      </c>
      <c r="E538" s="214">
        <f t="shared" si="31"/>
        <v>0.004199999999997317</v>
      </c>
      <c r="F538" s="187">
        <f t="shared" si="34"/>
        <v>14.258555133070741</v>
      </c>
      <c r="G538" s="214">
        <f t="shared" si="33"/>
        <v>294.55999999999995</v>
      </c>
      <c r="H538" s="141">
        <v>50</v>
      </c>
      <c r="I538" s="158">
        <v>862.28</v>
      </c>
      <c r="J538" s="158">
        <v>567.72</v>
      </c>
    </row>
    <row r="539" spans="1:10" ht="23.25">
      <c r="A539" s="139"/>
      <c r="B539" s="141">
        <v>24</v>
      </c>
      <c r="C539" s="149">
        <v>88.0757</v>
      </c>
      <c r="D539" s="149">
        <v>88.0796</v>
      </c>
      <c r="E539" s="214">
        <f t="shared" si="31"/>
        <v>0.003900000000001569</v>
      </c>
      <c r="F539" s="187">
        <f t="shared" si="34"/>
        <v>14.130946773439504</v>
      </c>
      <c r="G539" s="214">
        <f t="shared" si="33"/>
        <v>275.99</v>
      </c>
      <c r="H539" s="141">
        <v>51</v>
      </c>
      <c r="I539" s="158">
        <v>829.4</v>
      </c>
      <c r="J539" s="158">
        <v>553.41</v>
      </c>
    </row>
    <row r="540" spans="1:10" ht="23.25">
      <c r="A540" s="139">
        <v>22956</v>
      </c>
      <c r="B540" s="141">
        <v>19</v>
      </c>
      <c r="C540" s="149">
        <v>88.9431</v>
      </c>
      <c r="D540" s="149">
        <v>88.9579</v>
      </c>
      <c r="E540" s="214">
        <f t="shared" si="31"/>
        <v>0.014799999999993929</v>
      </c>
      <c r="F540" s="187">
        <f t="shared" si="34"/>
        <v>45.95987826841168</v>
      </c>
      <c r="G540" s="214">
        <f t="shared" si="33"/>
        <v>322.02</v>
      </c>
      <c r="H540" s="141">
        <v>52</v>
      </c>
      <c r="I540" s="158">
        <v>696.02</v>
      </c>
      <c r="J540" s="158">
        <v>374</v>
      </c>
    </row>
    <row r="541" spans="1:10" ht="23.25">
      <c r="A541" s="139"/>
      <c r="B541" s="141">
        <v>20</v>
      </c>
      <c r="C541" s="149">
        <v>84.619</v>
      </c>
      <c r="D541" s="149">
        <v>84.6346</v>
      </c>
      <c r="E541" s="214">
        <f t="shared" si="31"/>
        <v>0.015600000000006276</v>
      </c>
      <c r="F541" s="187">
        <f t="shared" si="34"/>
        <v>57.61347268902122</v>
      </c>
      <c r="G541" s="214">
        <f t="shared" si="33"/>
        <v>270.77</v>
      </c>
      <c r="H541" s="141">
        <v>53</v>
      </c>
      <c r="I541" s="158">
        <v>825.65</v>
      </c>
      <c r="J541" s="158">
        <v>554.88</v>
      </c>
    </row>
    <row r="542" spans="1:10" ht="23.25">
      <c r="A542" s="139"/>
      <c r="B542" s="141">
        <v>21</v>
      </c>
      <c r="C542" s="149">
        <v>86.3411</v>
      </c>
      <c r="D542" s="149">
        <v>86.3552</v>
      </c>
      <c r="E542" s="214">
        <f t="shared" si="31"/>
        <v>0.014099999999999113</v>
      </c>
      <c r="F542" s="187">
        <f t="shared" si="34"/>
        <v>51.33059084786164</v>
      </c>
      <c r="G542" s="214">
        <f t="shared" si="33"/>
        <v>274.68999999999994</v>
      </c>
      <c r="H542" s="141">
        <v>54</v>
      </c>
      <c r="I542" s="158">
        <v>805.29</v>
      </c>
      <c r="J542" s="158">
        <v>530.6</v>
      </c>
    </row>
    <row r="543" spans="1:10" ht="23.25">
      <c r="A543" s="139">
        <v>22978</v>
      </c>
      <c r="B543" s="141">
        <v>22</v>
      </c>
      <c r="C543" s="149">
        <v>89.8862</v>
      </c>
      <c r="D543" s="149">
        <v>89.9064</v>
      </c>
      <c r="E543" s="214">
        <f t="shared" si="31"/>
        <v>0.02020000000000266</v>
      </c>
      <c r="F543" s="187">
        <f t="shared" si="34"/>
        <v>60.38322422504009</v>
      </c>
      <c r="G543" s="214">
        <f t="shared" si="33"/>
        <v>334.53</v>
      </c>
      <c r="H543" s="141">
        <v>55</v>
      </c>
      <c r="I543" s="158">
        <v>673.05</v>
      </c>
      <c r="J543" s="158">
        <v>338.52</v>
      </c>
    </row>
    <row r="544" spans="1:10" ht="23.25">
      <c r="A544" s="139"/>
      <c r="B544" s="141">
        <v>23</v>
      </c>
      <c r="C544" s="149">
        <v>87.6936</v>
      </c>
      <c r="D544" s="149">
        <v>87.7078</v>
      </c>
      <c r="E544" s="214">
        <f t="shared" si="31"/>
        <v>0.014200000000002433</v>
      </c>
      <c r="F544" s="187">
        <f t="shared" si="34"/>
        <v>47.31913759206384</v>
      </c>
      <c r="G544" s="214">
        <f t="shared" si="33"/>
        <v>300.0899999999999</v>
      </c>
      <c r="H544" s="141">
        <v>56</v>
      </c>
      <c r="I544" s="158">
        <v>818.31</v>
      </c>
      <c r="J544" s="158">
        <v>518.22</v>
      </c>
    </row>
    <row r="545" spans="1:10" ht="23.25">
      <c r="A545" s="139"/>
      <c r="B545" s="141">
        <v>24</v>
      </c>
      <c r="C545" s="149">
        <v>88.0656</v>
      </c>
      <c r="D545" s="149">
        <v>88.0808</v>
      </c>
      <c r="E545" s="214">
        <f t="shared" si="31"/>
        <v>0.015199999999992997</v>
      </c>
      <c r="F545" s="187">
        <f t="shared" si="34"/>
        <v>53.712145305463075</v>
      </c>
      <c r="G545" s="214">
        <f t="shared" si="33"/>
        <v>282.99</v>
      </c>
      <c r="H545" s="141">
        <v>57</v>
      </c>
      <c r="I545" s="158">
        <v>795.99</v>
      </c>
      <c r="J545" s="158">
        <v>513</v>
      </c>
    </row>
    <row r="546" spans="1:10" ht="23.25">
      <c r="A546" s="139">
        <v>22986</v>
      </c>
      <c r="B546" s="141">
        <v>25</v>
      </c>
      <c r="C546" s="149">
        <v>84.9557</v>
      </c>
      <c r="D546" s="149">
        <v>84.9605</v>
      </c>
      <c r="E546" s="214">
        <f t="shared" si="31"/>
        <v>0.004800000000003024</v>
      </c>
      <c r="F546" s="187">
        <f t="shared" si="34"/>
        <v>17.300414489108032</v>
      </c>
      <c r="G546" s="214">
        <f t="shared" si="33"/>
        <v>277.45000000000005</v>
      </c>
      <c r="H546" s="141">
        <v>58</v>
      </c>
      <c r="I546" s="158">
        <v>832.26</v>
      </c>
      <c r="J546" s="158">
        <v>554.81</v>
      </c>
    </row>
    <row r="547" spans="1:10" ht="23.25">
      <c r="A547" s="139"/>
      <c r="B547" s="141">
        <v>26</v>
      </c>
      <c r="C547" s="149">
        <v>90.8223</v>
      </c>
      <c r="D547" s="149">
        <v>90.8268</v>
      </c>
      <c r="E547" s="214">
        <f t="shared" si="31"/>
        <v>0.004500000000007276</v>
      </c>
      <c r="F547" s="187">
        <f t="shared" si="34"/>
        <v>14.026556947843888</v>
      </c>
      <c r="G547" s="214">
        <f t="shared" si="33"/>
        <v>320.82</v>
      </c>
      <c r="H547" s="141">
        <v>59</v>
      </c>
      <c r="I547" s="158">
        <v>638.13</v>
      </c>
      <c r="J547" s="158">
        <v>317.31</v>
      </c>
    </row>
    <row r="548" spans="1:10" ht="23.25">
      <c r="A548" s="139"/>
      <c r="B548" s="141">
        <v>27</v>
      </c>
      <c r="C548" s="149">
        <v>85.9803</v>
      </c>
      <c r="D548" s="149">
        <v>85.9858</v>
      </c>
      <c r="E548" s="214">
        <f t="shared" si="31"/>
        <v>0.00549999999999784</v>
      </c>
      <c r="F548" s="187">
        <f t="shared" si="34"/>
        <v>21.24618534398671</v>
      </c>
      <c r="G548" s="214">
        <f t="shared" si="33"/>
        <v>258.87</v>
      </c>
      <c r="H548" s="141">
        <v>60</v>
      </c>
      <c r="I548" s="158">
        <v>810.25</v>
      </c>
      <c r="J548" s="158">
        <v>551.38</v>
      </c>
    </row>
    <row r="549" spans="1:10" ht="23.25">
      <c r="A549" s="139">
        <v>22998</v>
      </c>
      <c r="B549" s="141">
        <v>28</v>
      </c>
      <c r="C549" s="149">
        <v>91.7103</v>
      </c>
      <c r="D549" s="149">
        <v>91.7136</v>
      </c>
      <c r="E549" s="214">
        <f t="shared" si="31"/>
        <v>0.003299999999995862</v>
      </c>
      <c r="F549" s="187">
        <f t="shared" si="34"/>
        <v>11.86154343839496</v>
      </c>
      <c r="G549" s="214">
        <f t="shared" si="33"/>
        <v>278.21</v>
      </c>
      <c r="H549" s="141">
        <v>61</v>
      </c>
      <c r="I549" s="158">
        <v>784.88</v>
      </c>
      <c r="J549" s="158">
        <v>506.67</v>
      </c>
    </row>
    <row r="550" spans="1:10" ht="23.25">
      <c r="A550" s="139"/>
      <c r="B550" s="141">
        <v>29</v>
      </c>
      <c r="C550" s="149">
        <v>85.2631</v>
      </c>
      <c r="D550" s="149">
        <v>85.266</v>
      </c>
      <c r="E550" s="214">
        <f t="shared" si="31"/>
        <v>0.002900000000011005</v>
      </c>
      <c r="F550" s="187">
        <f t="shared" si="34"/>
        <v>9.009009009043197</v>
      </c>
      <c r="G550" s="214">
        <f t="shared" si="33"/>
        <v>321.9</v>
      </c>
      <c r="H550" s="141">
        <v>62</v>
      </c>
      <c r="I550" s="158">
        <v>677.79</v>
      </c>
      <c r="J550" s="158">
        <v>355.89</v>
      </c>
    </row>
    <row r="551" spans="1:10" ht="23.25">
      <c r="A551" s="139"/>
      <c r="B551" s="141">
        <v>30</v>
      </c>
      <c r="C551" s="149">
        <v>85.2972</v>
      </c>
      <c r="D551" s="149">
        <v>85.3028</v>
      </c>
      <c r="E551" s="214">
        <f t="shared" si="31"/>
        <v>0.00560000000000116</v>
      </c>
      <c r="F551" s="187">
        <f t="shared" si="34"/>
        <v>19.792182088079304</v>
      </c>
      <c r="G551" s="214">
        <f t="shared" si="33"/>
        <v>282.94000000000005</v>
      </c>
      <c r="H551" s="141">
        <v>63</v>
      </c>
      <c r="I551" s="158">
        <v>834.69</v>
      </c>
      <c r="J551" s="158">
        <v>551.75</v>
      </c>
    </row>
    <row r="552" spans="1:10" ht="23.25">
      <c r="A552" s="139">
        <v>23024</v>
      </c>
      <c r="B552" s="141">
        <v>13</v>
      </c>
      <c r="C552" s="149">
        <v>87.1414</v>
      </c>
      <c r="D552" s="149">
        <v>87.1478</v>
      </c>
      <c r="E552" s="214">
        <f t="shared" si="31"/>
        <v>0.006399999999999295</v>
      </c>
      <c r="F552" s="187">
        <f t="shared" si="34"/>
        <v>18.731524570489935</v>
      </c>
      <c r="G552" s="214">
        <f t="shared" si="33"/>
        <v>341.66999999999996</v>
      </c>
      <c r="H552" s="141">
        <v>64</v>
      </c>
      <c r="I552" s="158">
        <v>709.18</v>
      </c>
      <c r="J552" s="158">
        <v>367.51</v>
      </c>
    </row>
    <row r="553" spans="1:10" ht="23.25">
      <c r="A553" s="139"/>
      <c r="B553" s="141">
        <v>14</v>
      </c>
      <c r="C553" s="149">
        <v>85.9568</v>
      </c>
      <c r="D553" s="149">
        <v>85.9697</v>
      </c>
      <c r="E553" s="214">
        <f t="shared" si="31"/>
        <v>0.01290000000000191</v>
      </c>
      <c r="F553" s="187">
        <f t="shared" si="34"/>
        <v>41.971693509035006</v>
      </c>
      <c r="G553" s="214">
        <f t="shared" si="33"/>
        <v>307.35</v>
      </c>
      <c r="H553" s="141">
        <v>65</v>
      </c>
      <c r="I553" s="158">
        <v>746.34</v>
      </c>
      <c r="J553" s="158">
        <v>438.99</v>
      </c>
    </row>
    <row r="554" spans="1:10" ht="23.25">
      <c r="A554" s="139"/>
      <c r="B554" s="141">
        <v>15</v>
      </c>
      <c r="C554" s="149">
        <v>87.0112</v>
      </c>
      <c r="D554" s="149">
        <v>87.0227</v>
      </c>
      <c r="E554" s="214">
        <f t="shared" si="31"/>
        <v>0.011499999999998067</v>
      </c>
      <c r="F554" s="187">
        <f t="shared" si="34"/>
        <v>34.91938177511331</v>
      </c>
      <c r="G554" s="214">
        <f t="shared" si="33"/>
        <v>329.33000000000004</v>
      </c>
      <c r="H554" s="141">
        <v>66</v>
      </c>
      <c r="I554" s="158">
        <v>723.32</v>
      </c>
      <c r="J554" s="158">
        <v>393.99</v>
      </c>
    </row>
    <row r="555" spans="1:10" ht="23.25">
      <c r="A555" s="139">
        <v>23032</v>
      </c>
      <c r="B555" s="141">
        <v>16</v>
      </c>
      <c r="C555" s="149">
        <v>85.6776</v>
      </c>
      <c r="D555" s="149">
        <v>85.6874</v>
      </c>
      <c r="E555" s="214">
        <f t="shared" si="31"/>
        <v>0.009799999999998477</v>
      </c>
      <c r="F555" s="187">
        <f t="shared" si="34"/>
        <v>33.195582955079175</v>
      </c>
      <c r="G555" s="214">
        <f t="shared" si="33"/>
        <v>295.22</v>
      </c>
      <c r="H555" s="141">
        <v>67</v>
      </c>
      <c r="I555" s="158">
        <v>825.87</v>
      </c>
      <c r="J555" s="158">
        <v>530.65</v>
      </c>
    </row>
    <row r="556" spans="1:10" ht="23.25">
      <c r="A556" s="139"/>
      <c r="B556" s="141">
        <v>17</v>
      </c>
      <c r="C556" s="149">
        <v>89.3894</v>
      </c>
      <c r="D556" s="149">
        <v>89.4024</v>
      </c>
      <c r="E556" s="214">
        <f t="shared" si="31"/>
        <v>0.01300000000000523</v>
      </c>
      <c r="F556" s="187">
        <f t="shared" si="34"/>
        <v>38.95597974290621</v>
      </c>
      <c r="G556" s="214">
        <f t="shared" si="33"/>
        <v>333.71</v>
      </c>
      <c r="H556" s="141">
        <v>68</v>
      </c>
      <c r="I556" s="158">
        <v>798.26</v>
      </c>
      <c r="J556" s="158">
        <v>464.55</v>
      </c>
    </row>
    <row r="557" spans="1:10" ht="23.25">
      <c r="A557" s="139"/>
      <c r="B557" s="141">
        <v>18</v>
      </c>
      <c r="C557" s="149">
        <v>86.8077</v>
      </c>
      <c r="D557" s="149">
        <v>86.8171</v>
      </c>
      <c r="E557" s="214">
        <f t="shared" si="31"/>
        <v>0.009399999999999409</v>
      </c>
      <c r="F557" s="187">
        <f t="shared" si="34"/>
        <v>27.931300885479907</v>
      </c>
      <c r="G557" s="214">
        <f t="shared" si="33"/>
        <v>336.54</v>
      </c>
      <c r="H557" s="141">
        <v>69</v>
      </c>
      <c r="I557" s="158">
        <v>701.72</v>
      </c>
      <c r="J557" s="158">
        <v>365.18</v>
      </c>
    </row>
    <row r="558" spans="1:10" ht="23.25">
      <c r="A558" s="139">
        <v>23048</v>
      </c>
      <c r="B558" s="141">
        <v>22</v>
      </c>
      <c r="C558" s="149">
        <v>89.907</v>
      </c>
      <c r="D558" s="149">
        <v>89.9132</v>
      </c>
      <c r="E558" s="214">
        <f t="shared" si="31"/>
        <v>0.006200000000006867</v>
      </c>
      <c r="F558" s="187">
        <f t="shared" si="34"/>
        <v>23.869104908592366</v>
      </c>
      <c r="G558" s="214">
        <f t="shared" si="33"/>
        <v>259.75</v>
      </c>
      <c r="H558" s="141">
        <v>70</v>
      </c>
      <c r="I558" s="158">
        <v>816.94</v>
      </c>
      <c r="J558" s="158">
        <v>557.19</v>
      </c>
    </row>
    <row r="559" spans="1:10" ht="23.25">
      <c r="A559" s="139"/>
      <c r="B559" s="141">
        <v>23</v>
      </c>
      <c r="C559" s="149">
        <v>87.7146</v>
      </c>
      <c r="D559" s="149">
        <v>87.7154</v>
      </c>
      <c r="E559" s="214">
        <f t="shared" si="31"/>
        <v>0.0007999999999981355</v>
      </c>
      <c r="F559" s="187">
        <f t="shared" si="34"/>
        <v>2.8671779800664297</v>
      </c>
      <c r="G559" s="214">
        <f t="shared" si="33"/>
        <v>279.0200000000001</v>
      </c>
      <c r="H559" s="141">
        <v>71</v>
      </c>
      <c r="I559" s="158">
        <v>828.58</v>
      </c>
      <c r="J559" s="158">
        <v>549.56</v>
      </c>
    </row>
    <row r="560" spans="1:10" ht="23.25">
      <c r="A560" s="139"/>
      <c r="B560" s="141">
        <v>24</v>
      </c>
      <c r="C560" s="149">
        <v>88.0887</v>
      </c>
      <c r="D560" s="149">
        <v>88.0926</v>
      </c>
      <c r="E560" s="214">
        <f t="shared" si="31"/>
        <v>0.003900000000001569</v>
      </c>
      <c r="F560" s="187">
        <f t="shared" si="34"/>
        <v>13.538846073740086</v>
      </c>
      <c r="G560" s="214">
        <f t="shared" si="33"/>
        <v>288.06</v>
      </c>
      <c r="H560" s="141">
        <v>72</v>
      </c>
      <c r="I560" s="158">
        <v>799.1</v>
      </c>
      <c r="J560" s="158">
        <v>511.04</v>
      </c>
    </row>
    <row r="561" spans="1:10" ht="23.25">
      <c r="A561" s="139">
        <v>23060</v>
      </c>
      <c r="B561" s="141">
        <v>25</v>
      </c>
      <c r="C561" s="149">
        <v>84.9858</v>
      </c>
      <c r="D561" s="149">
        <v>84.9884</v>
      </c>
      <c r="E561" s="214">
        <f t="shared" si="31"/>
        <v>0.002600000000001046</v>
      </c>
      <c r="F561" s="187">
        <f t="shared" si="34"/>
        <v>9.414491074342058</v>
      </c>
      <c r="G561" s="214">
        <f t="shared" si="33"/>
        <v>276.16999999999996</v>
      </c>
      <c r="H561" s="141">
        <v>73</v>
      </c>
      <c r="I561" s="158">
        <v>817.74</v>
      </c>
      <c r="J561" s="158">
        <v>541.57</v>
      </c>
    </row>
    <row r="562" spans="1:10" ht="23.25">
      <c r="A562" s="139"/>
      <c r="B562" s="141">
        <v>26</v>
      </c>
      <c r="C562" s="149">
        <v>90.843</v>
      </c>
      <c r="D562" s="149">
        <v>90.8435</v>
      </c>
      <c r="E562" s="214">
        <f t="shared" si="31"/>
        <v>0.0005000000000023874</v>
      </c>
      <c r="F562" s="187">
        <f t="shared" si="34"/>
        <v>1.8397909997512136</v>
      </c>
      <c r="G562" s="214">
        <f t="shared" si="33"/>
        <v>271.77000000000004</v>
      </c>
      <c r="H562" s="141">
        <v>74</v>
      </c>
      <c r="I562" s="158">
        <v>672.73</v>
      </c>
      <c r="J562" s="158">
        <v>400.96</v>
      </c>
    </row>
    <row r="563" spans="1:10" ht="23.25">
      <c r="A563" s="139"/>
      <c r="B563" s="141">
        <v>27</v>
      </c>
      <c r="C563" s="149">
        <v>85.9865</v>
      </c>
      <c r="D563" s="149">
        <v>85.9887</v>
      </c>
      <c r="E563" s="214">
        <f t="shared" si="31"/>
        <v>0.0021999999999877673</v>
      </c>
      <c r="F563" s="187">
        <f t="shared" si="34"/>
        <v>7.243036807755867</v>
      </c>
      <c r="G563" s="214">
        <f t="shared" si="33"/>
        <v>303.74000000000007</v>
      </c>
      <c r="H563" s="141">
        <v>75</v>
      </c>
      <c r="I563" s="158">
        <v>780.58</v>
      </c>
      <c r="J563" s="158">
        <v>476.84</v>
      </c>
    </row>
    <row r="564" spans="1:10" ht="23.25">
      <c r="A564" s="139">
        <v>23075</v>
      </c>
      <c r="B564" s="141">
        <v>1</v>
      </c>
      <c r="C564" s="149">
        <v>85.4223</v>
      </c>
      <c r="D564" s="149">
        <v>85.4266</v>
      </c>
      <c r="E564" s="214">
        <f t="shared" si="31"/>
        <v>0.004299999999986426</v>
      </c>
      <c r="F564" s="187">
        <f t="shared" si="34"/>
        <v>13.930735089209918</v>
      </c>
      <c r="G564" s="214">
        <f t="shared" si="33"/>
        <v>308.67</v>
      </c>
      <c r="H564" s="141">
        <v>76</v>
      </c>
      <c r="I564" s="158">
        <v>680.63</v>
      </c>
      <c r="J564" s="158">
        <v>371.96</v>
      </c>
    </row>
    <row r="565" spans="1:10" ht="23.25">
      <c r="A565" s="139"/>
      <c r="B565" s="141">
        <v>2</v>
      </c>
      <c r="C565" s="149">
        <v>87.4895</v>
      </c>
      <c r="D565" s="149">
        <v>87.4941</v>
      </c>
      <c r="E565" s="214">
        <f t="shared" si="31"/>
        <v>0.004599999999996385</v>
      </c>
      <c r="F565" s="187">
        <f t="shared" si="34"/>
        <v>15.98776588348528</v>
      </c>
      <c r="G565" s="214">
        <f t="shared" si="33"/>
        <v>287.72</v>
      </c>
      <c r="H565" s="141">
        <v>77</v>
      </c>
      <c r="I565" s="158">
        <v>814.88</v>
      </c>
      <c r="J565" s="158">
        <v>527.16</v>
      </c>
    </row>
    <row r="566" spans="1:10" ht="23.25">
      <c r="A566" s="139"/>
      <c r="B566" s="141">
        <v>3</v>
      </c>
      <c r="C566" s="149">
        <v>85.8865</v>
      </c>
      <c r="D566" s="149">
        <v>85.8937</v>
      </c>
      <c r="E566" s="214">
        <f t="shared" si="31"/>
        <v>0.007199999999997431</v>
      </c>
      <c r="F566" s="187">
        <f aca="true" t="shared" si="35" ref="F566:F572">((10^6)*E566/G566)</f>
        <v>22.082502683629603</v>
      </c>
      <c r="G566" s="214">
        <f t="shared" si="33"/>
        <v>326.04999999999995</v>
      </c>
      <c r="H566" s="141">
        <v>78</v>
      </c>
      <c r="I566" s="158">
        <v>727.67</v>
      </c>
      <c r="J566" s="158">
        <v>401.62</v>
      </c>
    </row>
    <row r="567" spans="1:10" ht="23.25">
      <c r="A567" s="139">
        <v>23094</v>
      </c>
      <c r="B567" s="141">
        <v>4</v>
      </c>
      <c r="C567" s="149">
        <v>85.036</v>
      </c>
      <c r="D567" s="149">
        <v>85.0451</v>
      </c>
      <c r="E567" s="214">
        <f t="shared" si="31"/>
        <v>0.00910000000000366</v>
      </c>
      <c r="F567" s="187">
        <f t="shared" si="35"/>
        <v>30.69036457456295</v>
      </c>
      <c r="G567" s="214">
        <f t="shared" si="33"/>
        <v>296.51</v>
      </c>
      <c r="H567" s="141">
        <v>79</v>
      </c>
      <c r="I567" s="158">
        <v>803.01</v>
      </c>
      <c r="J567" s="158">
        <v>506.5</v>
      </c>
    </row>
    <row r="568" spans="1:10" ht="23.25">
      <c r="A568" s="139"/>
      <c r="B568" s="141">
        <v>5</v>
      </c>
      <c r="C568" s="149">
        <v>85.0552</v>
      </c>
      <c r="D568" s="149">
        <v>85.0617</v>
      </c>
      <c r="E568" s="214">
        <f t="shared" si="31"/>
        <v>0.006500000000002615</v>
      </c>
      <c r="F568" s="187">
        <f t="shared" si="35"/>
        <v>22.88974187415084</v>
      </c>
      <c r="G568" s="214">
        <f t="shared" si="33"/>
        <v>283.97</v>
      </c>
      <c r="H568" s="141">
        <v>80</v>
      </c>
      <c r="I568" s="158">
        <v>856.27</v>
      </c>
      <c r="J568" s="158">
        <v>572.3</v>
      </c>
    </row>
    <row r="569" spans="1:10" s="256" customFormat="1" ht="24" thickBot="1">
      <c r="A569" s="250"/>
      <c r="B569" s="251">
        <v>6</v>
      </c>
      <c r="C569" s="252">
        <v>87.4705</v>
      </c>
      <c r="D569" s="252">
        <v>87.4761</v>
      </c>
      <c r="E569" s="253">
        <f t="shared" si="31"/>
        <v>0.00560000000000116</v>
      </c>
      <c r="F569" s="254">
        <f t="shared" si="35"/>
        <v>16.894439919151534</v>
      </c>
      <c r="G569" s="253">
        <f t="shared" si="33"/>
        <v>331.47</v>
      </c>
      <c r="H569" s="251">
        <v>81</v>
      </c>
      <c r="I569" s="255">
        <v>696.45</v>
      </c>
      <c r="J569" s="255">
        <v>364.98</v>
      </c>
    </row>
    <row r="570" spans="1:10" ht="24" thickTop="1">
      <c r="A570" s="198">
        <v>23109</v>
      </c>
      <c r="B570" s="199">
        <v>19</v>
      </c>
      <c r="C570" s="200">
        <v>88.9847</v>
      </c>
      <c r="D570" s="200">
        <v>88.9851</v>
      </c>
      <c r="E570" s="217">
        <f t="shared" si="31"/>
        <v>0.00039999999999906777</v>
      </c>
      <c r="F570" s="202">
        <f t="shared" si="35"/>
        <v>1.1268875366212188</v>
      </c>
      <c r="G570" s="217">
        <f t="shared" si="33"/>
        <v>354.96</v>
      </c>
      <c r="H570" s="199">
        <v>1</v>
      </c>
      <c r="I570" s="204">
        <v>722.15</v>
      </c>
      <c r="J570" s="204">
        <v>367.19</v>
      </c>
    </row>
    <row r="571" spans="1:10" ht="23.25">
      <c r="A571" s="139"/>
      <c r="B571" s="141">
        <v>20</v>
      </c>
      <c r="C571" s="149">
        <v>84.675</v>
      </c>
      <c r="D571" s="149">
        <v>84.6755</v>
      </c>
      <c r="E571" s="214">
        <f t="shared" si="31"/>
        <v>0.0005000000000023874</v>
      </c>
      <c r="F571" s="187">
        <f t="shared" si="35"/>
        <v>1.4583211806637912</v>
      </c>
      <c r="G571" s="214">
        <f t="shared" si="33"/>
        <v>342.85999999999996</v>
      </c>
      <c r="H571" s="141">
        <v>2</v>
      </c>
      <c r="I571" s="158">
        <v>697.65</v>
      </c>
      <c r="J571" s="158">
        <v>354.79</v>
      </c>
    </row>
    <row r="572" spans="1:10" ht="23.25">
      <c r="A572" s="139"/>
      <c r="B572" s="141">
        <v>21</v>
      </c>
      <c r="C572" s="149">
        <v>86.3705</v>
      </c>
      <c r="D572" s="149">
        <v>86.3797</v>
      </c>
      <c r="E572" s="214">
        <f t="shared" si="31"/>
        <v>0.00919999999999277</v>
      </c>
      <c r="F572" s="187">
        <f t="shared" si="35"/>
        <v>25.807175516824508</v>
      </c>
      <c r="G572" s="214">
        <f t="shared" si="33"/>
        <v>356.49</v>
      </c>
      <c r="H572" s="141">
        <v>3</v>
      </c>
      <c r="I572" s="158">
        <v>682.51</v>
      </c>
      <c r="J572" s="158">
        <v>326.02</v>
      </c>
    </row>
    <row r="573" spans="1:10" ht="23.25">
      <c r="A573" s="139">
        <v>23124</v>
      </c>
      <c r="B573" s="141">
        <v>22</v>
      </c>
      <c r="C573" s="149">
        <v>89.9366</v>
      </c>
      <c r="D573" s="149">
        <v>89.937</v>
      </c>
      <c r="E573" s="214">
        <f t="shared" si="31"/>
        <v>0.00039999999999906777</v>
      </c>
      <c r="F573" s="187">
        <f aca="true" t="shared" si="36" ref="F573:F578">((10^6)*E573/G573)</f>
        <v>1.1506155793322626</v>
      </c>
      <c r="G573" s="214">
        <f t="shared" si="33"/>
        <v>347.64000000000004</v>
      </c>
      <c r="H573" s="141">
        <v>4</v>
      </c>
      <c r="I573" s="158">
        <v>694.69</v>
      </c>
      <c r="J573" s="158">
        <v>347.05</v>
      </c>
    </row>
    <row r="574" spans="1:10" ht="23.25">
      <c r="A574" s="139"/>
      <c r="B574" s="141">
        <v>23</v>
      </c>
      <c r="C574" s="149">
        <v>87.7148</v>
      </c>
      <c r="D574" s="149">
        <v>87.7162</v>
      </c>
      <c r="E574" s="214">
        <f t="shared" si="31"/>
        <v>0.0014000000000038426</v>
      </c>
      <c r="F574" s="187">
        <f t="shared" si="36"/>
        <v>4.052215693663616</v>
      </c>
      <c r="G574" s="214">
        <f t="shared" si="33"/>
        <v>345.49</v>
      </c>
      <c r="H574" s="141">
        <v>5</v>
      </c>
      <c r="I574" s="158">
        <v>731.23</v>
      </c>
      <c r="J574" s="158">
        <v>385.74</v>
      </c>
    </row>
    <row r="575" spans="1:10" ht="23.25">
      <c r="A575" s="139"/>
      <c r="B575" s="141">
        <v>24</v>
      </c>
      <c r="C575" s="149">
        <v>88.0998</v>
      </c>
      <c r="D575" s="149">
        <v>88.1034</v>
      </c>
      <c r="E575" s="214">
        <f t="shared" si="31"/>
        <v>0.00359999999999161</v>
      </c>
      <c r="F575" s="187">
        <f t="shared" si="36"/>
        <v>11.885110597529247</v>
      </c>
      <c r="G575" s="214">
        <f t="shared" si="33"/>
        <v>302.9000000000001</v>
      </c>
      <c r="H575" s="141">
        <v>6</v>
      </c>
      <c r="I575" s="158">
        <v>855.19</v>
      </c>
      <c r="J575" s="158">
        <v>552.29</v>
      </c>
    </row>
    <row r="576" spans="1:10" ht="23.25">
      <c r="A576" s="139"/>
      <c r="B576" s="141"/>
      <c r="C576" s="149"/>
      <c r="D576" s="149"/>
      <c r="E576" s="214"/>
      <c r="F576" s="187" t="e">
        <f t="shared" si="36"/>
        <v>#DIV/0!</v>
      </c>
      <c r="G576" s="214"/>
      <c r="H576" s="141"/>
      <c r="I576" s="158"/>
      <c r="J576" s="158"/>
    </row>
    <row r="577" spans="1:10" ht="23.25">
      <c r="A577" s="139"/>
      <c r="B577" s="141"/>
      <c r="C577" s="149"/>
      <c r="D577" s="149"/>
      <c r="E577" s="214"/>
      <c r="F577" s="187" t="e">
        <f t="shared" si="36"/>
        <v>#DIV/0!</v>
      </c>
      <c r="G577" s="214"/>
      <c r="H577" s="141"/>
      <c r="I577" s="158"/>
      <c r="J577" s="158"/>
    </row>
    <row r="578" spans="1:10" ht="23.25">
      <c r="A578" s="139"/>
      <c r="B578" s="141"/>
      <c r="C578" s="149"/>
      <c r="D578" s="149"/>
      <c r="E578" s="214"/>
      <c r="F578" s="187" t="e">
        <f t="shared" si="36"/>
        <v>#DIV/0!</v>
      </c>
      <c r="G578" s="214"/>
      <c r="H578" s="141"/>
      <c r="I578" s="158"/>
      <c r="J578" s="158"/>
    </row>
    <row r="579" spans="1:10" ht="23.25">
      <c r="A579" s="139"/>
      <c r="B579" s="141"/>
      <c r="C579" s="149"/>
      <c r="D579" s="149"/>
      <c r="E579" s="214"/>
      <c r="F579" s="187" t="e">
        <f>((10^6)*E579/G579)</f>
        <v>#DIV/0!</v>
      </c>
      <c r="G579" s="214"/>
      <c r="H579" s="141"/>
      <c r="I579" s="158"/>
      <c r="J579" s="158"/>
    </row>
    <row r="580" spans="1:10" ht="23.25">
      <c r="A580" s="139"/>
      <c r="B580" s="141"/>
      <c r="C580" s="149"/>
      <c r="D580" s="149"/>
      <c r="E580" s="214"/>
      <c r="F580" s="187" t="e">
        <f>((10^6)*E580/G580)</f>
        <v>#DIV/0!</v>
      </c>
      <c r="G580" s="214"/>
      <c r="H580" s="141"/>
      <c r="I580" s="158"/>
      <c r="J580" s="158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631"/>
  <sheetViews>
    <sheetView zoomScale="87" zoomScaleNormal="87" zoomScalePageLayoutView="0" workbookViewId="0" topLeftCell="A458">
      <selection activeCell="G476" sqref="G476"/>
    </sheetView>
  </sheetViews>
  <sheetFormatPr defaultColWidth="9.140625" defaultRowHeight="23.25"/>
  <cols>
    <col min="1" max="1" width="9.140625" style="5" customWidth="1"/>
    <col min="2" max="2" width="12.7109375" style="114" customWidth="1"/>
    <col min="3" max="7" width="12.7109375" style="4" customWidth="1"/>
    <col min="8" max="8" width="12.7109375" style="5" customWidth="1"/>
    <col min="9" max="11" width="12.7109375" style="101" customWidth="1"/>
    <col min="12" max="13" width="12.7109375" style="1" customWidth="1"/>
    <col min="14" max="16384" width="9.140625" style="1" customWidth="1"/>
  </cols>
  <sheetData>
    <row r="1" ht="24"/>
    <row r="2" spans="2:13" ht="29.25">
      <c r="B2" s="113" t="s">
        <v>0</v>
      </c>
      <c r="C2" s="7"/>
      <c r="D2" s="7"/>
      <c r="E2" s="7"/>
      <c r="F2" s="7"/>
      <c r="G2" s="7"/>
      <c r="L2" s="2"/>
      <c r="M2" s="2"/>
    </row>
    <row r="3" spans="2:7" ht="24">
      <c r="B3" s="114" t="s">
        <v>163</v>
      </c>
      <c r="G3" s="4" t="s">
        <v>1</v>
      </c>
    </row>
    <row r="4" spans="2:7" ht="24">
      <c r="B4" s="114" t="s">
        <v>133</v>
      </c>
      <c r="G4" s="4" t="s">
        <v>2</v>
      </c>
    </row>
    <row r="5" spans="2:7" ht="27.75" thickBot="1">
      <c r="B5" s="114" t="s">
        <v>164</v>
      </c>
      <c r="G5" s="4" t="s">
        <v>3</v>
      </c>
    </row>
    <row r="6" spans="2:13" ht="144">
      <c r="B6" s="115" t="s">
        <v>4</v>
      </c>
      <c r="C6" s="165" t="s">
        <v>5</v>
      </c>
      <c r="D6" s="166" t="s">
        <v>6</v>
      </c>
      <c r="E6" s="224"/>
      <c r="F6" s="8" t="s">
        <v>7</v>
      </c>
      <c r="G6" s="8" t="s">
        <v>8</v>
      </c>
      <c r="H6" s="3" t="s">
        <v>9</v>
      </c>
      <c r="I6" s="102"/>
      <c r="J6" s="102"/>
      <c r="K6" s="102"/>
      <c r="L6" s="10"/>
      <c r="M6" s="10"/>
    </row>
    <row r="7" spans="2:13" ht="120">
      <c r="B7" s="116"/>
      <c r="C7" s="167" t="s">
        <v>10</v>
      </c>
      <c r="D7" s="167" t="s">
        <v>11</v>
      </c>
      <c r="E7" s="167" t="s">
        <v>12</v>
      </c>
      <c r="F7" s="9" t="s">
        <v>13</v>
      </c>
      <c r="G7" s="167" t="s">
        <v>14</v>
      </c>
      <c r="H7" s="99"/>
      <c r="I7" s="102"/>
      <c r="J7" s="102"/>
      <c r="K7" s="102"/>
      <c r="L7" s="11"/>
      <c r="M7" s="11"/>
    </row>
    <row r="8" spans="2:13" ht="24">
      <c r="B8" s="117" t="s">
        <v>15</v>
      </c>
      <c r="C8" s="58" t="s">
        <v>16</v>
      </c>
      <c r="D8" s="58" t="s">
        <v>17</v>
      </c>
      <c r="E8" s="58" t="s">
        <v>18</v>
      </c>
      <c r="F8" s="58" t="s">
        <v>19</v>
      </c>
      <c r="G8" s="58" t="s">
        <v>20</v>
      </c>
      <c r="H8" s="59" t="s">
        <v>21</v>
      </c>
      <c r="I8" s="103"/>
      <c r="J8" s="103"/>
      <c r="K8" s="103"/>
      <c r="L8" s="12"/>
      <c r="M8" s="12"/>
    </row>
    <row r="9" spans="1:14" s="13" customFormat="1" ht="24">
      <c r="A9" s="60">
        <v>1</v>
      </c>
      <c r="B9" s="181">
        <v>38843</v>
      </c>
      <c r="C9" s="61">
        <v>0.84</v>
      </c>
      <c r="D9" s="61">
        <v>1.52</v>
      </c>
      <c r="E9" s="71">
        <f aca="true" t="shared" si="0" ref="E9:E129">D9*0.0864</f>
        <v>0.131328</v>
      </c>
      <c r="F9" s="55">
        <f>+AVERAGE(I9:K9)</f>
        <v>44.169999999999995</v>
      </c>
      <c r="G9" s="56">
        <f>F9*E9</f>
        <v>5.800757759999999</v>
      </c>
      <c r="H9" s="68" t="s">
        <v>43</v>
      </c>
      <c r="I9" s="104">
        <v>46.42</v>
      </c>
      <c r="J9" s="104">
        <v>40.73</v>
      </c>
      <c r="K9" s="104">
        <v>45.36</v>
      </c>
      <c r="L9" s="63"/>
      <c r="M9" s="63"/>
      <c r="N9" s="64"/>
    </row>
    <row r="10" spans="1:14" s="13" customFormat="1" ht="24">
      <c r="A10" s="60">
        <v>2</v>
      </c>
      <c r="B10" s="181">
        <v>38852</v>
      </c>
      <c r="C10" s="61">
        <v>1.65</v>
      </c>
      <c r="D10" s="61">
        <v>18.899</v>
      </c>
      <c r="E10" s="71">
        <f t="shared" si="0"/>
        <v>1.6328736000000001</v>
      </c>
      <c r="F10" s="55">
        <f aca="true" t="shared" si="1" ref="F10:F72">+AVERAGE(I10:K10)</f>
        <v>723.5999999999999</v>
      </c>
      <c r="G10" s="56">
        <f aca="true" t="shared" si="2" ref="G10:G72">F10*E10</f>
        <v>1181.54733696</v>
      </c>
      <c r="H10" s="68" t="s">
        <v>44</v>
      </c>
      <c r="I10" s="104">
        <v>671.4</v>
      </c>
      <c r="J10" s="104">
        <v>739.8</v>
      </c>
      <c r="K10" s="104">
        <v>759.6</v>
      </c>
      <c r="L10" s="63"/>
      <c r="M10" s="63"/>
      <c r="N10" s="64"/>
    </row>
    <row r="11" spans="1:14" s="13" customFormat="1" ht="24">
      <c r="A11" s="60">
        <v>3</v>
      </c>
      <c r="B11" s="181">
        <v>38862</v>
      </c>
      <c r="C11" s="62">
        <v>1.27</v>
      </c>
      <c r="D11" s="62">
        <v>10.313</v>
      </c>
      <c r="E11" s="71">
        <f t="shared" si="0"/>
        <v>0.8910432000000001</v>
      </c>
      <c r="F11" s="55">
        <f t="shared" si="1"/>
        <v>171.9333333333333</v>
      </c>
      <c r="G11" s="56">
        <f t="shared" si="2"/>
        <v>153.20002752</v>
      </c>
      <c r="H11" s="68" t="s">
        <v>45</v>
      </c>
      <c r="I11" s="104">
        <v>195.7</v>
      </c>
      <c r="J11" s="104">
        <v>184.2</v>
      </c>
      <c r="K11" s="104">
        <v>135.9</v>
      </c>
      <c r="L11" s="63"/>
      <c r="M11" s="63"/>
      <c r="N11" s="64"/>
    </row>
    <row r="12" spans="1:14" s="13" customFormat="1" ht="24">
      <c r="A12" s="60">
        <v>4</v>
      </c>
      <c r="B12" s="181">
        <v>38870</v>
      </c>
      <c r="C12" s="62">
        <v>1.07</v>
      </c>
      <c r="D12" s="62">
        <v>5.039</v>
      </c>
      <c r="E12" s="71">
        <f t="shared" si="0"/>
        <v>0.4353696</v>
      </c>
      <c r="F12" s="55">
        <f t="shared" si="1"/>
        <v>111.20666666666666</v>
      </c>
      <c r="G12" s="56">
        <f t="shared" si="2"/>
        <v>48.416001984000005</v>
      </c>
      <c r="H12" s="14" t="s">
        <v>47</v>
      </c>
      <c r="I12" s="104">
        <v>154.9</v>
      </c>
      <c r="J12" s="104">
        <v>85.31</v>
      </c>
      <c r="K12" s="104">
        <v>93.41</v>
      </c>
      <c r="L12" s="63"/>
      <c r="M12" s="63"/>
      <c r="N12" s="64"/>
    </row>
    <row r="13" spans="1:14" s="13" customFormat="1" ht="24">
      <c r="A13" s="60">
        <f>+A12+1</f>
        <v>5</v>
      </c>
      <c r="B13" s="181">
        <v>38891</v>
      </c>
      <c r="C13" s="62">
        <v>1.6</v>
      </c>
      <c r="D13" s="62">
        <v>19.342</v>
      </c>
      <c r="E13" s="71">
        <f t="shared" si="0"/>
        <v>1.6711487999999999</v>
      </c>
      <c r="F13" s="55">
        <f t="shared" si="1"/>
        <v>2685</v>
      </c>
      <c r="G13" s="56">
        <f t="shared" si="2"/>
        <v>4487.034527999999</v>
      </c>
      <c r="H13" s="14" t="s">
        <v>48</v>
      </c>
      <c r="I13" s="104">
        <v>2891</v>
      </c>
      <c r="J13" s="104">
        <v>2677</v>
      </c>
      <c r="K13" s="104">
        <v>2487</v>
      </c>
      <c r="L13" s="63"/>
      <c r="M13" s="63"/>
      <c r="N13" s="64"/>
    </row>
    <row r="14" spans="1:14" s="13" customFormat="1" ht="24">
      <c r="A14" s="60">
        <f aca="true" t="shared" si="3" ref="A14:A38">+A13+1</f>
        <v>6</v>
      </c>
      <c r="B14" s="181">
        <v>38897</v>
      </c>
      <c r="C14" s="62">
        <v>1.25</v>
      </c>
      <c r="D14" s="62">
        <v>7.649</v>
      </c>
      <c r="E14" s="71">
        <f t="shared" si="0"/>
        <v>0.6608736000000001</v>
      </c>
      <c r="F14" s="55">
        <f t="shared" si="1"/>
        <v>150.5666666666667</v>
      </c>
      <c r="G14" s="56">
        <f t="shared" si="2"/>
        <v>99.50553504000003</v>
      </c>
      <c r="H14" s="14" t="s">
        <v>49</v>
      </c>
      <c r="I14" s="104">
        <v>137.8</v>
      </c>
      <c r="J14" s="104">
        <v>134.5</v>
      </c>
      <c r="K14" s="104">
        <v>179.4</v>
      </c>
      <c r="L14" s="63"/>
      <c r="M14" s="63"/>
      <c r="N14" s="64"/>
    </row>
    <row r="15" spans="1:14" s="13" customFormat="1" ht="24">
      <c r="A15" s="60">
        <f t="shared" si="3"/>
        <v>7</v>
      </c>
      <c r="B15" s="181">
        <v>38903</v>
      </c>
      <c r="C15" s="62">
        <v>397.88</v>
      </c>
      <c r="D15" s="62">
        <v>5.962</v>
      </c>
      <c r="E15" s="71">
        <f t="shared" si="0"/>
        <v>0.5151168</v>
      </c>
      <c r="F15" s="55">
        <f t="shared" si="1"/>
        <v>94.95333333333333</v>
      </c>
      <c r="G15" s="56">
        <f t="shared" si="2"/>
        <v>48.912057216</v>
      </c>
      <c r="H15" s="14" t="s">
        <v>50</v>
      </c>
      <c r="I15" s="104">
        <v>86.83</v>
      </c>
      <c r="J15" s="104">
        <v>103.7</v>
      </c>
      <c r="K15" s="104">
        <v>94.33</v>
      </c>
      <c r="L15" s="63"/>
      <c r="M15" s="63"/>
      <c r="N15" s="64"/>
    </row>
    <row r="16" spans="1:14" s="13" customFormat="1" ht="24">
      <c r="A16" s="60">
        <f t="shared" si="3"/>
        <v>8</v>
      </c>
      <c r="B16" s="181">
        <v>38924</v>
      </c>
      <c r="C16" s="62">
        <v>398.54</v>
      </c>
      <c r="D16" s="62">
        <v>18.531</v>
      </c>
      <c r="E16" s="71">
        <f t="shared" si="0"/>
        <v>1.6010784</v>
      </c>
      <c r="F16" s="55">
        <f t="shared" si="1"/>
        <v>785.4333333333334</v>
      </c>
      <c r="G16" s="56">
        <f t="shared" si="2"/>
        <v>1257.54034464</v>
      </c>
      <c r="H16" s="60" t="s">
        <v>51</v>
      </c>
      <c r="I16" s="104">
        <v>809.1</v>
      </c>
      <c r="J16" s="104">
        <v>788</v>
      </c>
      <c r="K16" s="104">
        <v>759.2</v>
      </c>
      <c r="L16" s="63"/>
      <c r="M16" s="63"/>
      <c r="N16" s="64"/>
    </row>
    <row r="17" spans="1:14" s="13" customFormat="1" ht="24">
      <c r="A17" s="60">
        <f t="shared" si="3"/>
        <v>9</v>
      </c>
      <c r="B17" s="181">
        <v>38929</v>
      </c>
      <c r="C17" s="62">
        <v>398.89</v>
      </c>
      <c r="D17" s="62">
        <v>34.764</v>
      </c>
      <c r="E17" s="71">
        <f t="shared" si="0"/>
        <v>3.0036096000000003</v>
      </c>
      <c r="F17" s="55">
        <f t="shared" si="1"/>
        <v>1583.6666666666667</v>
      </c>
      <c r="G17" s="56">
        <f t="shared" si="2"/>
        <v>4756.716403200001</v>
      </c>
      <c r="H17" s="14" t="s">
        <v>52</v>
      </c>
      <c r="I17" s="104">
        <v>1523</v>
      </c>
      <c r="J17" s="104">
        <v>1962</v>
      </c>
      <c r="K17" s="104">
        <v>1266</v>
      </c>
      <c r="L17" s="63"/>
      <c r="M17" s="63"/>
      <c r="N17" s="64"/>
    </row>
    <row r="18" spans="1:14" s="13" customFormat="1" ht="24">
      <c r="A18" s="60">
        <f t="shared" si="3"/>
        <v>10</v>
      </c>
      <c r="B18" s="181">
        <v>38931</v>
      </c>
      <c r="C18" s="62">
        <v>1.47</v>
      </c>
      <c r="D18" s="62">
        <v>15.02</v>
      </c>
      <c r="E18" s="71">
        <f t="shared" si="0"/>
        <v>1.297728</v>
      </c>
      <c r="F18" s="55">
        <v>0.001</v>
      </c>
      <c r="G18" s="56">
        <f t="shared" si="2"/>
        <v>0.001297728</v>
      </c>
      <c r="H18" s="14" t="s">
        <v>53</v>
      </c>
      <c r="I18" s="104">
        <v>0</v>
      </c>
      <c r="J18" s="104">
        <v>0</v>
      </c>
      <c r="K18" s="104">
        <v>0</v>
      </c>
      <c r="L18" s="63"/>
      <c r="M18" s="63"/>
      <c r="N18" s="64"/>
    </row>
    <row r="19" spans="1:14" s="13" customFormat="1" ht="24">
      <c r="A19" s="60">
        <f t="shared" si="3"/>
        <v>11</v>
      </c>
      <c r="B19" s="181">
        <v>38960</v>
      </c>
      <c r="C19" s="62">
        <v>3.68</v>
      </c>
      <c r="D19" s="62">
        <v>102.602</v>
      </c>
      <c r="E19" s="71">
        <f t="shared" si="0"/>
        <v>8.864812800000001</v>
      </c>
      <c r="F19" s="55">
        <v>0.001</v>
      </c>
      <c r="G19" s="56">
        <f t="shared" si="2"/>
        <v>0.008864812800000002</v>
      </c>
      <c r="H19" s="60" t="s">
        <v>54</v>
      </c>
      <c r="I19" s="104">
        <v>0</v>
      </c>
      <c r="J19" s="104">
        <v>0</v>
      </c>
      <c r="K19" s="104">
        <v>0</v>
      </c>
      <c r="L19" s="63"/>
      <c r="M19" s="63"/>
      <c r="N19" s="64"/>
    </row>
    <row r="20" spans="1:14" s="13" customFormat="1" ht="24">
      <c r="A20" s="60">
        <f t="shared" si="3"/>
        <v>12</v>
      </c>
      <c r="B20" s="181">
        <v>38960</v>
      </c>
      <c r="C20" s="62">
        <v>3.15</v>
      </c>
      <c r="D20" s="62">
        <v>72.33</v>
      </c>
      <c r="E20" s="71">
        <f t="shared" si="0"/>
        <v>6.249312</v>
      </c>
      <c r="F20" s="55">
        <v>0.001</v>
      </c>
      <c r="G20" s="56">
        <f t="shared" si="2"/>
        <v>0.006249312</v>
      </c>
      <c r="H20" s="14" t="s">
        <v>55</v>
      </c>
      <c r="I20" s="104">
        <v>0</v>
      </c>
      <c r="J20" s="104">
        <v>0</v>
      </c>
      <c r="K20" s="104">
        <v>0</v>
      </c>
      <c r="L20" s="63"/>
      <c r="M20" s="63"/>
      <c r="N20" s="64"/>
    </row>
    <row r="21" spans="1:14" s="13" customFormat="1" ht="24">
      <c r="A21" s="60">
        <f t="shared" si="3"/>
        <v>13</v>
      </c>
      <c r="B21" s="181">
        <v>38971</v>
      </c>
      <c r="C21" s="62">
        <v>3.205</v>
      </c>
      <c r="D21" s="62">
        <v>75.025</v>
      </c>
      <c r="E21" s="71">
        <f t="shared" si="0"/>
        <v>6.482160000000001</v>
      </c>
      <c r="F21" s="55">
        <f t="shared" si="1"/>
        <v>742.3666666666667</v>
      </c>
      <c r="G21" s="56">
        <f t="shared" si="2"/>
        <v>4812.139512000001</v>
      </c>
      <c r="H21" s="14" t="s">
        <v>56</v>
      </c>
      <c r="I21" s="104">
        <v>746.9</v>
      </c>
      <c r="J21" s="104">
        <v>722.6</v>
      </c>
      <c r="K21" s="104">
        <v>757.6</v>
      </c>
      <c r="L21" s="63"/>
      <c r="M21" s="63"/>
      <c r="N21" s="64"/>
    </row>
    <row r="22" spans="1:14" s="13" customFormat="1" ht="24">
      <c r="A22" s="60">
        <f t="shared" si="3"/>
        <v>14</v>
      </c>
      <c r="B22" s="181">
        <v>38972</v>
      </c>
      <c r="C22" s="62">
        <v>3.765</v>
      </c>
      <c r="D22" s="62">
        <v>137.931</v>
      </c>
      <c r="E22" s="71">
        <f t="shared" si="0"/>
        <v>11.917238400000002</v>
      </c>
      <c r="F22" s="55">
        <f t="shared" si="1"/>
        <v>1273.2</v>
      </c>
      <c r="G22" s="56">
        <f t="shared" si="2"/>
        <v>15173.027930880004</v>
      </c>
      <c r="H22" s="60" t="s">
        <v>57</v>
      </c>
      <c r="I22" s="105">
        <v>1991</v>
      </c>
      <c r="J22" s="105">
        <v>914</v>
      </c>
      <c r="K22" s="105">
        <v>914.6</v>
      </c>
      <c r="L22" s="63"/>
      <c r="M22" s="63"/>
      <c r="N22" s="64"/>
    </row>
    <row r="23" spans="1:14" s="13" customFormat="1" ht="24">
      <c r="A23" s="60">
        <f t="shared" si="3"/>
        <v>15</v>
      </c>
      <c r="B23" s="181">
        <v>38990</v>
      </c>
      <c r="C23" s="62">
        <v>1.58</v>
      </c>
      <c r="D23" s="62">
        <v>15.506</v>
      </c>
      <c r="E23" s="71">
        <f t="shared" si="0"/>
        <v>1.3397184000000002</v>
      </c>
      <c r="F23" s="55">
        <f t="shared" si="1"/>
        <v>201.33333333333334</v>
      </c>
      <c r="G23" s="56">
        <f t="shared" si="2"/>
        <v>269.7299712000001</v>
      </c>
      <c r="H23" s="14" t="s">
        <v>58</v>
      </c>
      <c r="I23" s="105">
        <v>238.9</v>
      </c>
      <c r="J23" s="105">
        <v>209.6</v>
      </c>
      <c r="K23" s="105">
        <v>155.5</v>
      </c>
      <c r="L23" s="63"/>
      <c r="M23" s="63"/>
      <c r="N23" s="64"/>
    </row>
    <row r="24" spans="1:14" s="13" customFormat="1" ht="24">
      <c r="A24" s="60">
        <f t="shared" si="3"/>
        <v>16</v>
      </c>
      <c r="B24" s="181">
        <v>38999</v>
      </c>
      <c r="C24" s="62">
        <v>2.03</v>
      </c>
      <c r="D24" s="62">
        <v>25.79</v>
      </c>
      <c r="E24" s="71">
        <f t="shared" si="0"/>
        <v>2.228256</v>
      </c>
      <c r="F24" s="55">
        <f t="shared" si="1"/>
        <v>470.2</v>
      </c>
      <c r="G24" s="56">
        <f t="shared" si="2"/>
        <v>1047.7259712</v>
      </c>
      <c r="H24" s="14" t="s">
        <v>59</v>
      </c>
      <c r="I24" s="105">
        <v>438.4</v>
      </c>
      <c r="J24" s="105">
        <v>496.2</v>
      </c>
      <c r="K24" s="105">
        <v>476</v>
      </c>
      <c r="L24" s="63"/>
      <c r="M24" s="63"/>
      <c r="N24" s="64"/>
    </row>
    <row r="25" spans="1:14" s="13" customFormat="1" ht="24">
      <c r="A25" s="60">
        <f t="shared" si="3"/>
        <v>17</v>
      </c>
      <c r="B25" s="181">
        <v>39009</v>
      </c>
      <c r="C25" s="62">
        <v>1.59</v>
      </c>
      <c r="D25" s="62">
        <v>13.999</v>
      </c>
      <c r="E25" s="71">
        <f t="shared" si="0"/>
        <v>1.2095136000000002</v>
      </c>
      <c r="F25" s="55">
        <f t="shared" si="1"/>
        <v>370.09999999999997</v>
      </c>
      <c r="G25" s="56">
        <f t="shared" si="2"/>
        <v>447.64098336</v>
      </c>
      <c r="H25" s="60" t="s">
        <v>60</v>
      </c>
      <c r="I25" s="105">
        <v>483.3</v>
      </c>
      <c r="J25" s="105">
        <v>320</v>
      </c>
      <c r="K25" s="105">
        <v>307</v>
      </c>
      <c r="L25" s="63"/>
      <c r="M25" s="63"/>
      <c r="N25" s="64"/>
    </row>
    <row r="26" spans="1:14" s="13" customFormat="1" ht="24">
      <c r="A26" s="60">
        <f t="shared" si="3"/>
        <v>18</v>
      </c>
      <c r="B26" s="181">
        <v>39021</v>
      </c>
      <c r="C26" s="62">
        <v>1.42</v>
      </c>
      <c r="D26" s="62">
        <v>10.364</v>
      </c>
      <c r="E26" s="71">
        <f t="shared" si="0"/>
        <v>0.8954496000000001</v>
      </c>
      <c r="F26" s="55">
        <f t="shared" si="1"/>
        <v>304.23333333333335</v>
      </c>
      <c r="G26" s="56">
        <f t="shared" si="2"/>
        <v>272.42561664000004</v>
      </c>
      <c r="H26" s="14" t="s">
        <v>61</v>
      </c>
      <c r="I26" s="105">
        <v>180.6</v>
      </c>
      <c r="J26" s="105">
        <v>559.8</v>
      </c>
      <c r="K26" s="105">
        <v>172.3</v>
      </c>
      <c r="L26" s="63"/>
      <c r="M26" s="63"/>
      <c r="N26" s="64"/>
    </row>
    <row r="27" spans="1:14" s="13" customFormat="1" ht="24">
      <c r="A27" s="60">
        <f t="shared" si="3"/>
        <v>19</v>
      </c>
      <c r="B27" s="181">
        <v>39027</v>
      </c>
      <c r="C27" s="62">
        <v>1.37</v>
      </c>
      <c r="D27" s="62">
        <v>8.183</v>
      </c>
      <c r="E27" s="71">
        <f t="shared" si="0"/>
        <v>0.7070112000000001</v>
      </c>
      <c r="G27" s="216"/>
      <c r="H27" s="14" t="s">
        <v>62</v>
      </c>
      <c r="I27" s="105">
        <v>0</v>
      </c>
      <c r="J27" s="105">
        <v>0</v>
      </c>
      <c r="K27" s="105">
        <v>0</v>
      </c>
      <c r="L27" s="63"/>
      <c r="M27" s="55">
        <v>0.001</v>
      </c>
      <c r="N27" s="56">
        <f aca="true" t="shared" si="4" ref="N27:N38">M27*E27</f>
        <v>0.0007070112000000001</v>
      </c>
    </row>
    <row r="28" spans="1:14" s="13" customFormat="1" ht="24">
      <c r="A28" s="60">
        <f t="shared" si="3"/>
        <v>20</v>
      </c>
      <c r="B28" s="181">
        <v>39038</v>
      </c>
      <c r="C28" s="62">
        <v>1.29</v>
      </c>
      <c r="D28" s="62">
        <v>6.325</v>
      </c>
      <c r="E28" s="71">
        <f t="shared" si="0"/>
        <v>0.5464800000000001</v>
      </c>
      <c r="G28" s="216"/>
      <c r="H28" s="60" t="s">
        <v>63</v>
      </c>
      <c r="I28" s="105">
        <v>0</v>
      </c>
      <c r="J28" s="105">
        <v>0</v>
      </c>
      <c r="K28" s="105">
        <v>0</v>
      </c>
      <c r="L28" s="63"/>
      <c r="M28" s="55">
        <v>0.001</v>
      </c>
      <c r="N28" s="56">
        <f t="shared" si="4"/>
        <v>0.0005464800000000001</v>
      </c>
    </row>
    <row r="29" spans="1:14" s="13" customFormat="1" ht="24">
      <c r="A29" s="60">
        <f t="shared" si="3"/>
        <v>21</v>
      </c>
      <c r="B29" s="181">
        <v>39051</v>
      </c>
      <c r="C29" s="62">
        <v>1.21</v>
      </c>
      <c r="D29" s="62">
        <v>4.913</v>
      </c>
      <c r="E29" s="71">
        <f t="shared" si="0"/>
        <v>0.42448320000000006</v>
      </c>
      <c r="G29" s="216"/>
      <c r="H29" s="14" t="s">
        <v>64</v>
      </c>
      <c r="I29" s="105">
        <v>0</v>
      </c>
      <c r="J29" s="105">
        <v>0</v>
      </c>
      <c r="K29" s="105">
        <v>0</v>
      </c>
      <c r="L29" s="63"/>
      <c r="M29" s="55">
        <v>0.001</v>
      </c>
      <c r="N29" s="56">
        <f t="shared" si="4"/>
        <v>0.0004244832000000001</v>
      </c>
    </row>
    <row r="30" spans="1:14" s="13" customFormat="1" ht="24">
      <c r="A30" s="60">
        <f t="shared" si="3"/>
        <v>22</v>
      </c>
      <c r="B30" s="181">
        <v>39059</v>
      </c>
      <c r="C30" s="62">
        <v>1.2</v>
      </c>
      <c r="D30" s="62">
        <v>4.554</v>
      </c>
      <c r="E30" s="71">
        <f t="shared" si="0"/>
        <v>0.3934656</v>
      </c>
      <c r="G30" s="216"/>
      <c r="H30" s="14" t="s">
        <v>65</v>
      </c>
      <c r="I30" s="105">
        <v>0</v>
      </c>
      <c r="J30" s="105">
        <v>0</v>
      </c>
      <c r="K30" s="105">
        <v>0</v>
      </c>
      <c r="L30" s="63"/>
      <c r="M30" s="55">
        <v>0.001</v>
      </c>
      <c r="N30" s="56">
        <f t="shared" si="4"/>
        <v>0.00039346560000000006</v>
      </c>
    </row>
    <row r="31" spans="1:14" s="13" customFormat="1" ht="24">
      <c r="A31" s="60">
        <f t="shared" si="3"/>
        <v>23</v>
      </c>
      <c r="B31" s="181">
        <v>39071</v>
      </c>
      <c r="C31" s="62">
        <v>1.17</v>
      </c>
      <c r="D31" s="62">
        <v>3.848</v>
      </c>
      <c r="E31" s="71">
        <f t="shared" si="0"/>
        <v>0.3324672</v>
      </c>
      <c r="G31" s="216"/>
      <c r="H31" s="60" t="s">
        <v>66</v>
      </c>
      <c r="I31" s="105">
        <v>0</v>
      </c>
      <c r="J31" s="105">
        <v>0</v>
      </c>
      <c r="K31" s="105">
        <v>0</v>
      </c>
      <c r="L31" s="63"/>
      <c r="M31" s="55">
        <v>0.001</v>
      </c>
      <c r="N31" s="56">
        <f t="shared" si="4"/>
        <v>0.00033246720000000004</v>
      </c>
    </row>
    <row r="32" spans="1:14" s="13" customFormat="1" ht="24">
      <c r="A32" s="60">
        <f t="shared" si="3"/>
        <v>24</v>
      </c>
      <c r="B32" s="181">
        <v>39079</v>
      </c>
      <c r="C32" s="62">
        <v>1.14</v>
      </c>
      <c r="D32" s="62">
        <v>4.215</v>
      </c>
      <c r="E32" s="71">
        <f t="shared" si="0"/>
        <v>0.364176</v>
      </c>
      <c r="G32" s="216"/>
      <c r="H32" s="60" t="s">
        <v>67</v>
      </c>
      <c r="I32" s="105">
        <v>0</v>
      </c>
      <c r="J32" s="105">
        <v>0</v>
      </c>
      <c r="K32" s="105">
        <v>0</v>
      </c>
      <c r="L32" s="63"/>
      <c r="M32" s="55">
        <v>0.001</v>
      </c>
      <c r="N32" s="56">
        <f t="shared" si="4"/>
        <v>0.000364176</v>
      </c>
    </row>
    <row r="33" spans="1:14" ht="24">
      <c r="A33" s="60">
        <f t="shared" si="3"/>
        <v>25</v>
      </c>
      <c r="B33" s="182">
        <v>39086</v>
      </c>
      <c r="C33" s="55">
        <v>1.12</v>
      </c>
      <c r="D33" s="55">
        <v>3.386</v>
      </c>
      <c r="E33" s="71">
        <f t="shared" si="0"/>
        <v>0.29255040000000004</v>
      </c>
      <c r="H33" s="12" t="s">
        <v>68</v>
      </c>
      <c r="I33" s="102">
        <v>0</v>
      </c>
      <c r="J33" s="102">
        <v>0</v>
      </c>
      <c r="K33" s="102">
        <v>0</v>
      </c>
      <c r="L33" s="57"/>
      <c r="M33" s="55">
        <v>0.001</v>
      </c>
      <c r="N33" s="56">
        <f t="shared" si="4"/>
        <v>0.00029255040000000006</v>
      </c>
    </row>
    <row r="34" spans="1:14" ht="24">
      <c r="A34" s="60">
        <f t="shared" si="3"/>
        <v>26</v>
      </c>
      <c r="B34" s="182">
        <v>39099</v>
      </c>
      <c r="C34" s="55">
        <v>1.08</v>
      </c>
      <c r="D34" s="55">
        <v>2.99</v>
      </c>
      <c r="E34" s="71">
        <f t="shared" si="0"/>
        <v>0.258336</v>
      </c>
      <c r="H34" s="12" t="s">
        <v>69</v>
      </c>
      <c r="I34" s="102">
        <v>0</v>
      </c>
      <c r="J34" s="102">
        <v>0</v>
      </c>
      <c r="K34" s="102">
        <v>0</v>
      </c>
      <c r="L34" s="57"/>
      <c r="M34" s="55">
        <v>0.001</v>
      </c>
      <c r="N34" s="56">
        <f t="shared" si="4"/>
        <v>0.000258336</v>
      </c>
    </row>
    <row r="35" spans="1:14" ht="24">
      <c r="A35" s="60">
        <f t="shared" si="3"/>
        <v>27</v>
      </c>
      <c r="B35" s="182">
        <v>39112</v>
      </c>
      <c r="C35" s="55">
        <v>1.06</v>
      </c>
      <c r="D35" s="55">
        <v>2.677</v>
      </c>
      <c r="E35" s="71">
        <f t="shared" si="0"/>
        <v>0.23129280000000002</v>
      </c>
      <c r="H35" s="82">
        <v>103105107</v>
      </c>
      <c r="I35" s="102">
        <v>0</v>
      </c>
      <c r="J35" s="102">
        <v>0</v>
      </c>
      <c r="K35" s="102">
        <v>0</v>
      </c>
      <c r="L35" s="57"/>
      <c r="M35" s="55">
        <v>0.001</v>
      </c>
      <c r="N35" s="56">
        <f t="shared" si="4"/>
        <v>0.00023129280000000002</v>
      </c>
    </row>
    <row r="36" spans="1:14" ht="24">
      <c r="A36" s="60">
        <f t="shared" si="3"/>
        <v>28</v>
      </c>
      <c r="B36" s="182">
        <v>39118</v>
      </c>
      <c r="C36" s="55">
        <v>1.05</v>
      </c>
      <c r="D36" s="55">
        <v>2.8</v>
      </c>
      <c r="E36" s="71">
        <f t="shared" si="0"/>
        <v>0.24192</v>
      </c>
      <c r="H36" s="12" t="s">
        <v>70</v>
      </c>
      <c r="I36" s="102">
        <v>0</v>
      </c>
      <c r="J36" s="102">
        <v>0</v>
      </c>
      <c r="K36" s="102">
        <v>0</v>
      </c>
      <c r="L36" s="57"/>
      <c r="M36" s="55">
        <v>0.001</v>
      </c>
      <c r="N36" s="56">
        <f t="shared" si="4"/>
        <v>0.00024192</v>
      </c>
    </row>
    <row r="37" spans="1:14" ht="24">
      <c r="A37" s="60">
        <f t="shared" si="3"/>
        <v>29</v>
      </c>
      <c r="B37" s="182">
        <v>39129</v>
      </c>
      <c r="C37" s="55">
        <v>1.01</v>
      </c>
      <c r="D37" s="55">
        <v>2.202</v>
      </c>
      <c r="E37" s="71">
        <f t="shared" si="0"/>
        <v>0.1902528</v>
      </c>
      <c r="H37" s="12" t="s">
        <v>71</v>
      </c>
      <c r="I37" s="102">
        <v>0</v>
      </c>
      <c r="J37" s="102">
        <v>0</v>
      </c>
      <c r="K37" s="102">
        <v>0</v>
      </c>
      <c r="L37" s="57"/>
      <c r="M37" s="55">
        <v>0.001</v>
      </c>
      <c r="N37" s="56">
        <f t="shared" si="4"/>
        <v>0.0001902528</v>
      </c>
    </row>
    <row r="38" spans="1:14" ht="24.75" thickBot="1">
      <c r="A38" s="69">
        <f t="shared" si="3"/>
        <v>30</v>
      </c>
      <c r="B38" s="183">
        <v>39140</v>
      </c>
      <c r="C38" s="65">
        <v>0.99</v>
      </c>
      <c r="D38" s="65">
        <v>1.884</v>
      </c>
      <c r="E38" s="72">
        <f t="shared" si="0"/>
        <v>0.1627776</v>
      </c>
      <c r="H38" s="83">
        <v>115117119</v>
      </c>
      <c r="I38" s="106">
        <v>0</v>
      </c>
      <c r="J38" s="106">
        <v>0</v>
      </c>
      <c r="K38" s="106">
        <v>0</v>
      </c>
      <c r="L38" s="57"/>
      <c r="M38" s="65">
        <v>0.001</v>
      </c>
      <c r="N38" s="66">
        <f t="shared" si="4"/>
        <v>0.0001627776</v>
      </c>
    </row>
    <row r="39" spans="1:14" ht="24">
      <c r="A39" s="10">
        <v>1</v>
      </c>
      <c r="B39" s="182">
        <v>39200</v>
      </c>
      <c r="C39" s="55">
        <v>398.09</v>
      </c>
      <c r="D39" s="55">
        <v>5.895</v>
      </c>
      <c r="E39" s="71">
        <f t="shared" si="0"/>
        <v>0.509328</v>
      </c>
      <c r="F39" s="55">
        <f t="shared" si="1"/>
        <v>576.3026666666666</v>
      </c>
      <c r="G39" s="56">
        <f t="shared" si="2"/>
        <v>293.52708460799994</v>
      </c>
      <c r="H39" s="84" t="s">
        <v>43</v>
      </c>
      <c r="I39" s="102">
        <v>680.156</v>
      </c>
      <c r="J39" s="102">
        <v>489.736</v>
      </c>
      <c r="K39" s="102">
        <v>559.016</v>
      </c>
      <c r="L39" s="57"/>
      <c r="M39" s="57"/>
      <c r="N39" s="11"/>
    </row>
    <row r="40" spans="1:14" ht="24">
      <c r="A40" s="10">
        <v>2</v>
      </c>
      <c r="B40" s="182">
        <v>39206</v>
      </c>
      <c r="C40" s="55">
        <v>398.56</v>
      </c>
      <c r="D40" s="55">
        <v>21.246</v>
      </c>
      <c r="E40" s="71">
        <f t="shared" si="0"/>
        <v>1.8356544</v>
      </c>
      <c r="F40" s="55">
        <f t="shared" si="1"/>
        <v>525.8556666666667</v>
      </c>
      <c r="G40" s="56">
        <f t="shared" si="2"/>
        <v>965.2892682816</v>
      </c>
      <c r="H40" s="84" t="s">
        <v>44</v>
      </c>
      <c r="I40" s="102">
        <v>558.249</v>
      </c>
      <c r="J40" s="102">
        <v>509.681</v>
      </c>
      <c r="K40" s="102">
        <v>509.637</v>
      </c>
      <c r="L40" s="57"/>
      <c r="M40" s="57"/>
      <c r="N40" s="11"/>
    </row>
    <row r="41" spans="1:14" ht="24">
      <c r="A41" s="10">
        <v>3</v>
      </c>
      <c r="B41" s="182">
        <v>39211</v>
      </c>
      <c r="C41" s="55">
        <v>398.49</v>
      </c>
      <c r="D41" s="55">
        <v>18.722</v>
      </c>
      <c r="E41" s="71">
        <f t="shared" si="0"/>
        <v>1.6175808000000003</v>
      </c>
      <c r="F41" s="55">
        <f t="shared" si="1"/>
        <v>811.301</v>
      </c>
      <c r="G41" s="56">
        <f t="shared" si="2"/>
        <v>1312.3449206208004</v>
      </c>
      <c r="H41" s="84" t="s">
        <v>45</v>
      </c>
      <c r="I41" s="102">
        <v>750.635</v>
      </c>
      <c r="J41" s="102">
        <v>877</v>
      </c>
      <c r="K41" s="102">
        <v>806.268</v>
      </c>
      <c r="L41" s="57"/>
      <c r="M41" s="57"/>
      <c r="N41" s="11"/>
    </row>
    <row r="42" spans="1:14" ht="24">
      <c r="A42" s="10">
        <v>4</v>
      </c>
      <c r="B42" s="182">
        <v>39215</v>
      </c>
      <c r="C42" s="55">
        <v>398.79</v>
      </c>
      <c r="D42" s="55">
        <v>33.383</v>
      </c>
      <c r="E42" s="71">
        <f t="shared" si="0"/>
        <v>2.8842912000000003</v>
      </c>
      <c r="F42" s="55">
        <f t="shared" si="1"/>
        <v>172.8886666666667</v>
      </c>
      <c r="G42" s="56">
        <f t="shared" si="2"/>
        <v>498.6612598464001</v>
      </c>
      <c r="H42" s="84" t="s">
        <v>46</v>
      </c>
      <c r="I42" s="102">
        <v>164.555</v>
      </c>
      <c r="J42" s="102">
        <v>179.745</v>
      </c>
      <c r="K42" s="102">
        <v>174.366</v>
      </c>
      <c r="L42" s="57"/>
      <c r="M42" s="57"/>
      <c r="N42" s="11"/>
    </row>
    <row r="43" spans="1:14" ht="24">
      <c r="A43" s="10">
        <v>5</v>
      </c>
      <c r="B43" s="182">
        <v>39235</v>
      </c>
      <c r="C43" s="55">
        <v>398.07</v>
      </c>
      <c r="D43" s="55">
        <v>5.092</v>
      </c>
      <c r="E43" s="71">
        <f t="shared" si="0"/>
        <v>0.4399488</v>
      </c>
      <c r="F43" s="55">
        <f t="shared" si="1"/>
        <v>113.69933333333331</v>
      </c>
      <c r="G43" s="56">
        <f t="shared" si="2"/>
        <v>50.02188526079999</v>
      </c>
      <c r="H43" s="10" t="s">
        <v>47</v>
      </c>
      <c r="I43" s="102">
        <v>108.192</v>
      </c>
      <c r="J43" s="102">
        <v>110.364</v>
      </c>
      <c r="K43" s="102">
        <v>122.542</v>
      </c>
      <c r="L43" s="57"/>
      <c r="M43" s="57"/>
      <c r="N43" s="11"/>
    </row>
    <row r="44" spans="1:14" ht="24">
      <c r="A44" s="10">
        <v>6</v>
      </c>
      <c r="B44" s="182">
        <v>39248</v>
      </c>
      <c r="C44" s="55">
        <v>398.1</v>
      </c>
      <c r="D44" s="55">
        <v>4.64</v>
      </c>
      <c r="E44" s="71">
        <f t="shared" si="0"/>
        <v>0.400896</v>
      </c>
      <c r="F44" s="55">
        <f t="shared" si="1"/>
        <v>83.32666666666667</v>
      </c>
      <c r="G44" s="56">
        <f t="shared" si="2"/>
        <v>33.40532736</v>
      </c>
      <c r="H44" s="10" t="s">
        <v>48</v>
      </c>
      <c r="I44" s="102">
        <v>93.051</v>
      </c>
      <c r="J44" s="102">
        <v>79.108</v>
      </c>
      <c r="K44" s="102">
        <v>77.821</v>
      </c>
      <c r="L44" s="57"/>
      <c r="M44" s="57"/>
      <c r="N44" s="11"/>
    </row>
    <row r="45" spans="1:14" ht="24">
      <c r="A45" s="10">
        <v>7</v>
      </c>
      <c r="B45" s="182">
        <v>39261</v>
      </c>
      <c r="C45" s="55">
        <v>398.41</v>
      </c>
      <c r="D45" s="55">
        <v>15.8</v>
      </c>
      <c r="E45" s="71">
        <f t="shared" si="0"/>
        <v>1.3651200000000001</v>
      </c>
      <c r="F45" s="55">
        <f t="shared" si="1"/>
        <v>273.22499999999997</v>
      </c>
      <c r="G45" s="56">
        <f t="shared" si="2"/>
        <v>372.984912</v>
      </c>
      <c r="H45" s="10" t="s">
        <v>49</v>
      </c>
      <c r="I45" s="102">
        <v>240.438</v>
      </c>
      <c r="J45" s="102">
        <v>268.354</v>
      </c>
      <c r="K45" s="102">
        <v>310.883</v>
      </c>
      <c r="L45" s="57"/>
      <c r="M45" s="57"/>
      <c r="N45" s="11"/>
    </row>
    <row r="46" spans="1:14" ht="24">
      <c r="A46" s="10">
        <v>8</v>
      </c>
      <c r="B46" s="182">
        <v>39267</v>
      </c>
      <c r="C46" s="55">
        <v>398.06</v>
      </c>
      <c r="D46" s="55">
        <v>4.398</v>
      </c>
      <c r="E46" s="71">
        <f t="shared" si="0"/>
        <v>0.37998719999999997</v>
      </c>
      <c r="F46" s="55">
        <f t="shared" si="1"/>
        <v>84.246</v>
      </c>
      <c r="G46" s="56">
        <f t="shared" si="2"/>
        <v>32.012401651199994</v>
      </c>
      <c r="H46" s="10" t="s">
        <v>72</v>
      </c>
      <c r="I46" s="102">
        <v>87.702</v>
      </c>
      <c r="J46" s="102">
        <v>76.404</v>
      </c>
      <c r="K46" s="102">
        <v>88.632</v>
      </c>
      <c r="L46" s="57"/>
      <c r="M46" s="57"/>
      <c r="N46" s="11"/>
    </row>
    <row r="47" spans="1:14" ht="24">
      <c r="A47" s="10">
        <f aca="true" t="shared" si="5" ref="A47:A100">+A46+1</f>
        <v>9</v>
      </c>
      <c r="B47" s="182">
        <v>39280</v>
      </c>
      <c r="C47" s="55">
        <v>398.02</v>
      </c>
      <c r="D47" s="55">
        <v>4.012</v>
      </c>
      <c r="E47" s="71">
        <f t="shared" si="0"/>
        <v>0.34663679999999997</v>
      </c>
      <c r="F47" s="55">
        <f t="shared" si="1"/>
        <v>105.12933333333335</v>
      </c>
      <c r="G47" s="56">
        <f t="shared" si="2"/>
        <v>36.4416956928</v>
      </c>
      <c r="H47" s="10" t="s">
        <v>73</v>
      </c>
      <c r="I47" s="102">
        <v>145.122</v>
      </c>
      <c r="J47" s="102">
        <v>81.648</v>
      </c>
      <c r="K47" s="102">
        <v>88.618</v>
      </c>
      <c r="L47" s="57"/>
      <c r="M47" s="57"/>
      <c r="N47" s="11"/>
    </row>
    <row r="48" spans="1:14" ht="24">
      <c r="A48" s="10">
        <f t="shared" si="5"/>
        <v>10</v>
      </c>
      <c r="B48" s="182">
        <v>39294</v>
      </c>
      <c r="C48" s="55">
        <v>398.45</v>
      </c>
      <c r="D48" s="55">
        <v>18.096</v>
      </c>
      <c r="E48" s="71">
        <f t="shared" si="0"/>
        <v>1.5634944000000002</v>
      </c>
      <c r="F48" s="55">
        <f t="shared" si="1"/>
        <v>2052.039</v>
      </c>
      <c r="G48" s="56">
        <f t="shared" si="2"/>
        <v>3208.351485081601</v>
      </c>
      <c r="H48" s="10" t="s">
        <v>74</v>
      </c>
      <c r="I48" s="102">
        <v>1693.126</v>
      </c>
      <c r="J48" s="102">
        <v>2447.228</v>
      </c>
      <c r="K48" s="102">
        <v>2015.763</v>
      </c>
      <c r="L48" s="57"/>
      <c r="M48" s="57"/>
      <c r="N48" s="11"/>
    </row>
    <row r="49" spans="1:14" ht="24">
      <c r="A49" s="10">
        <f t="shared" si="5"/>
        <v>11</v>
      </c>
      <c r="B49" s="182">
        <v>39303</v>
      </c>
      <c r="C49" s="55">
        <v>399.08</v>
      </c>
      <c r="D49" s="55">
        <v>41.002</v>
      </c>
      <c r="E49" s="71">
        <f t="shared" si="0"/>
        <v>3.5425728000000003</v>
      </c>
      <c r="F49" s="55">
        <f t="shared" si="1"/>
        <v>1466.4740000000002</v>
      </c>
      <c r="G49" s="56">
        <f t="shared" si="2"/>
        <v>5195.090904307201</v>
      </c>
      <c r="H49" s="10" t="s">
        <v>75</v>
      </c>
      <c r="I49" s="102">
        <v>1432.502</v>
      </c>
      <c r="J49" s="102">
        <v>1285.7</v>
      </c>
      <c r="K49" s="102">
        <v>1681.22</v>
      </c>
      <c r="L49" s="57"/>
      <c r="M49" s="57"/>
      <c r="N49" s="11"/>
    </row>
    <row r="50" spans="1:14" ht="24">
      <c r="A50" s="10">
        <f t="shared" si="5"/>
        <v>12</v>
      </c>
      <c r="B50" s="182">
        <v>39316</v>
      </c>
      <c r="C50" s="55">
        <v>399.35</v>
      </c>
      <c r="D50" s="55">
        <v>51.779</v>
      </c>
      <c r="E50" s="71">
        <f t="shared" si="0"/>
        <v>4.473705600000001</v>
      </c>
      <c r="F50" s="55">
        <f t="shared" si="1"/>
        <v>3345.575666666667</v>
      </c>
      <c r="G50" s="56">
        <f t="shared" si="2"/>
        <v>14967.120595190403</v>
      </c>
      <c r="H50" s="10" t="s">
        <v>76</v>
      </c>
      <c r="I50" s="102">
        <v>3371.072</v>
      </c>
      <c r="J50" s="102">
        <v>3383.505</v>
      </c>
      <c r="K50" s="102">
        <v>3282.15</v>
      </c>
      <c r="L50" s="57"/>
      <c r="M50" s="57"/>
      <c r="N50" s="11"/>
    </row>
    <row r="51" spans="1:14" ht="24">
      <c r="A51" s="10">
        <f t="shared" si="5"/>
        <v>13</v>
      </c>
      <c r="B51" s="182">
        <v>39324</v>
      </c>
      <c r="C51" s="55">
        <v>398.43</v>
      </c>
      <c r="D51" s="55">
        <v>16.708</v>
      </c>
      <c r="E51" s="71">
        <f t="shared" si="0"/>
        <v>1.4435711999999998</v>
      </c>
      <c r="F51" s="55">
        <f t="shared" si="1"/>
        <v>303.2753333333333</v>
      </c>
      <c r="G51" s="56">
        <f t="shared" si="2"/>
        <v>437.79953687039995</v>
      </c>
      <c r="H51" s="10" t="s">
        <v>77</v>
      </c>
      <c r="I51" s="102">
        <v>246.533</v>
      </c>
      <c r="J51" s="102">
        <v>321.658</v>
      </c>
      <c r="K51" s="102">
        <v>341.635</v>
      </c>
      <c r="L51" s="57"/>
      <c r="M51" s="57"/>
      <c r="N51" s="11"/>
    </row>
    <row r="52" spans="1:14" ht="24">
      <c r="A52" s="10">
        <f t="shared" si="5"/>
        <v>14</v>
      </c>
      <c r="B52" s="182">
        <v>39338</v>
      </c>
      <c r="C52" s="55">
        <v>398.46</v>
      </c>
      <c r="D52" s="55">
        <v>18.806</v>
      </c>
      <c r="E52" s="71">
        <f t="shared" si="0"/>
        <v>1.6248384000000002</v>
      </c>
      <c r="F52" s="55">
        <f t="shared" si="1"/>
        <v>162.722</v>
      </c>
      <c r="G52" s="56">
        <f t="shared" si="2"/>
        <v>264.39695412480006</v>
      </c>
      <c r="H52" s="10" t="s">
        <v>78</v>
      </c>
      <c r="I52" s="102">
        <v>164.887</v>
      </c>
      <c r="J52" s="102">
        <v>157.315</v>
      </c>
      <c r="K52" s="102">
        <v>165.964</v>
      </c>
      <c r="L52" s="57"/>
      <c r="M52" s="57"/>
      <c r="N52" s="11"/>
    </row>
    <row r="53" spans="1:14" ht="24">
      <c r="A53" s="10">
        <f t="shared" si="5"/>
        <v>15</v>
      </c>
      <c r="B53" s="182">
        <v>39344</v>
      </c>
      <c r="C53" s="55">
        <v>398.77</v>
      </c>
      <c r="D53" s="55">
        <v>30.985</v>
      </c>
      <c r="E53" s="71">
        <f t="shared" si="0"/>
        <v>2.677104</v>
      </c>
      <c r="F53" s="55">
        <f t="shared" si="1"/>
        <v>2509.9493333333335</v>
      </c>
      <c r="G53" s="56">
        <f t="shared" si="2"/>
        <v>6719.395400064001</v>
      </c>
      <c r="H53" s="10" t="s">
        <v>79</v>
      </c>
      <c r="I53" s="102">
        <v>2117.374</v>
      </c>
      <c r="J53" s="102">
        <v>2432.146</v>
      </c>
      <c r="K53" s="102">
        <v>2980.328</v>
      </c>
      <c r="L53" s="57"/>
      <c r="M53" s="57"/>
      <c r="N53" s="11"/>
    </row>
    <row r="54" spans="1:14" ht="24">
      <c r="A54" s="10">
        <f t="shared" si="5"/>
        <v>16</v>
      </c>
      <c r="B54" s="182">
        <v>39345</v>
      </c>
      <c r="C54" s="55">
        <v>400.36</v>
      </c>
      <c r="D54" s="55">
        <v>118.086</v>
      </c>
      <c r="E54" s="71">
        <f t="shared" si="0"/>
        <v>10.2026304</v>
      </c>
      <c r="F54" s="55">
        <f t="shared" si="1"/>
        <v>1729.8383333333334</v>
      </c>
      <c r="G54" s="56">
        <f t="shared" si="2"/>
        <v>17648.901166752003</v>
      </c>
      <c r="H54" s="10" t="s">
        <v>80</v>
      </c>
      <c r="I54" s="102">
        <v>1797.408</v>
      </c>
      <c r="J54" s="102">
        <v>2159.416</v>
      </c>
      <c r="K54" s="102">
        <v>1232.691</v>
      </c>
      <c r="L54" s="57"/>
      <c r="M54" s="57"/>
      <c r="N54" s="11"/>
    </row>
    <row r="55" spans="1:14" ht="24">
      <c r="A55" s="10">
        <f t="shared" si="5"/>
        <v>17</v>
      </c>
      <c r="B55" s="182">
        <v>39356</v>
      </c>
      <c r="C55" s="55">
        <v>398.87</v>
      </c>
      <c r="D55" s="55">
        <v>21.789</v>
      </c>
      <c r="E55" s="71">
        <f t="shared" si="0"/>
        <v>1.8825696000000003</v>
      </c>
      <c r="F55" s="55">
        <f t="shared" si="1"/>
        <v>144.88833333333335</v>
      </c>
      <c r="G55" s="56">
        <f t="shared" si="2"/>
        <v>272.76237172800006</v>
      </c>
      <c r="H55" s="10" t="s">
        <v>81</v>
      </c>
      <c r="I55" s="102">
        <v>136.752</v>
      </c>
      <c r="J55" s="102">
        <v>148.352</v>
      </c>
      <c r="K55" s="102">
        <v>149.561</v>
      </c>
      <c r="L55" s="57"/>
      <c r="M55" s="57"/>
      <c r="N55" s="11"/>
    </row>
    <row r="56" spans="1:14" ht="24">
      <c r="A56" s="10">
        <f t="shared" si="5"/>
        <v>18</v>
      </c>
      <c r="B56" s="182">
        <v>39374</v>
      </c>
      <c r="C56" s="55">
        <v>398.63</v>
      </c>
      <c r="D56" s="55">
        <v>13.654</v>
      </c>
      <c r="E56" s="71">
        <f t="shared" si="0"/>
        <v>1.1797056000000001</v>
      </c>
      <c r="F56" s="55">
        <f t="shared" si="1"/>
        <v>56.322333333333326</v>
      </c>
      <c r="G56" s="56">
        <f t="shared" si="2"/>
        <v>66.4437720384</v>
      </c>
      <c r="H56" s="10" t="s">
        <v>82</v>
      </c>
      <c r="I56" s="102">
        <v>45.809</v>
      </c>
      <c r="J56" s="102">
        <v>56.862</v>
      </c>
      <c r="K56" s="102">
        <v>66.296</v>
      </c>
      <c r="L56" s="57"/>
      <c r="M56" s="57"/>
      <c r="N56" s="11"/>
    </row>
    <row r="57" spans="1:14" ht="24">
      <c r="A57" s="10">
        <f t="shared" si="5"/>
        <v>19</v>
      </c>
      <c r="B57" s="182">
        <v>39381</v>
      </c>
      <c r="C57" s="55">
        <v>398.57</v>
      </c>
      <c r="D57" s="55">
        <v>9.994</v>
      </c>
      <c r="E57" s="71">
        <f t="shared" si="0"/>
        <v>0.8634816000000001</v>
      </c>
      <c r="F57" s="55">
        <f t="shared" si="1"/>
        <v>16.480666666666664</v>
      </c>
      <c r="G57" s="56">
        <f t="shared" si="2"/>
        <v>14.230752422399998</v>
      </c>
      <c r="H57" s="10" t="s">
        <v>83</v>
      </c>
      <c r="I57" s="102">
        <v>11.155</v>
      </c>
      <c r="J57" s="102">
        <v>10.761</v>
      </c>
      <c r="K57" s="102">
        <v>27.526</v>
      </c>
      <c r="L57" s="57"/>
      <c r="M57" s="57"/>
      <c r="N57" s="11"/>
    </row>
    <row r="58" spans="1:14" ht="24">
      <c r="A58" s="10">
        <f t="shared" si="5"/>
        <v>20</v>
      </c>
      <c r="B58" s="182">
        <v>39393</v>
      </c>
      <c r="C58" s="55">
        <v>398.54</v>
      </c>
      <c r="D58" s="55">
        <v>9.415</v>
      </c>
      <c r="E58" s="71">
        <f t="shared" si="0"/>
        <v>0.813456</v>
      </c>
      <c r="F58" s="55">
        <f t="shared" si="1"/>
        <v>33.071000000000005</v>
      </c>
      <c r="G58" s="56">
        <f t="shared" si="2"/>
        <v>26.901803376000004</v>
      </c>
      <c r="H58" s="10" t="s">
        <v>84</v>
      </c>
      <c r="I58" s="102">
        <v>34.093</v>
      </c>
      <c r="J58" s="102">
        <v>36.039</v>
      </c>
      <c r="K58" s="102">
        <v>29.081</v>
      </c>
      <c r="L58" s="57"/>
      <c r="M58" s="57"/>
      <c r="N58" s="11"/>
    </row>
    <row r="59" spans="1:14" ht="24">
      <c r="A59" s="10">
        <f t="shared" si="5"/>
        <v>21</v>
      </c>
      <c r="B59" s="182">
        <v>39402</v>
      </c>
      <c r="C59" s="55">
        <v>398.5</v>
      </c>
      <c r="D59" s="55">
        <v>8.243</v>
      </c>
      <c r="E59" s="71">
        <f t="shared" si="0"/>
        <v>0.7121952</v>
      </c>
      <c r="F59" s="55">
        <f t="shared" si="1"/>
        <v>43.629333333333335</v>
      </c>
      <c r="G59" s="56">
        <f t="shared" si="2"/>
        <v>31.072601779200003</v>
      </c>
      <c r="H59" s="10" t="s">
        <v>85</v>
      </c>
      <c r="I59" s="102">
        <v>47.346</v>
      </c>
      <c r="J59" s="102">
        <v>35.166</v>
      </c>
      <c r="K59" s="102">
        <v>48.376</v>
      </c>
      <c r="L59" s="57"/>
      <c r="M59" s="57"/>
      <c r="N59" s="11"/>
    </row>
    <row r="60" spans="1:14" ht="24">
      <c r="A60" s="10">
        <f t="shared" si="5"/>
        <v>22</v>
      </c>
      <c r="B60" s="182">
        <v>39414</v>
      </c>
      <c r="C60" s="55">
        <v>398.46</v>
      </c>
      <c r="D60" s="55">
        <v>6.427</v>
      </c>
      <c r="E60" s="71">
        <f t="shared" si="0"/>
        <v>0.5552928</v>
      </c>
      <c r="F60" s="55">
        <f t="shared" si="1"/>
        <v>24.125333333333334</v>
      </c>
      <c r="G60" s="56">
        <f t="shared" si="2"/>
        <v>13.396623897600001</v>
      </c>
      <c r="H60" s="10" t="s">
        <v>86</v>
      </c>
      <c r="I60" s="102">
        <v>26.544</v>
      </c>
      <c r="J60" s="102">
        <v>17.852</v>
      </c>
      <c r="K60" s="102">
        <v>27.98</v>
      </c>
      <c r="L60" s="57"/>
      <c r="M60" s="57"/>
      <c r="N60" s="11"/>
    </row>
    <row r="61" spans="1:14" ht="24">
      <c r="A61" s="10">
        <f t="shared" si="5"/>
        <v>23</v>
      </c>
      <c r="B61" s="182">
        <v>39422</v>
      </c>
      <c r="C61" s="55">
        <v>398.44</v>
      </c>
      <c r="D61" s="55">
        <v>6.453</v>
      </c>
      <c r="E61" s="71">
        <f t="shared" si="0"/>
        <v>0.5575392</v>
      </c>
      <c r="F61" s="55">
        <f t="shared" si="1"/>
        <v>71.22466666666666</v>
      </c>
      <c r="G61" s="56">
        <f t="shared" si="2"/>
        <v>39.7105436736</v>
      </c>
      <c r="H61" s="10" t="s">
        <v>87</v>
      </c>
      <c r="I61" s="102">
        <v>68.809</v>
      </c>
      <c r="J61" s="102">
        <v>61.755</v>
      </c>
      <c r="K61" s="102">
        <v>83.11</v>
      </c>
      <c r="L61" s="57"/>
      <c r="M61" s="57"/>
      <c r="N61" s="11"/>
    </row>
    <row r="62" spans="1:14" ht="24">
      <c r="A62" s="10">
        <f t="shared" si="5"/>
        <v>24</v>
      </c>
      <c r="B62" s="182">
        <v>39433</v>
      </c>
      <c r="C62" s="55">
        <v>398.4</v>
      </c>
      <c r="D62" s="55">
        <v>7.988</v>
      </c>
      <c r="E62" s="71">
        <f t="shared" si="0"/>
        <v>0.6901632000000001</v>
      </c>
      <c r="F62" s="55">
        <f t="shared" si="1"/>
        <v>87.70666666666666</v>
      </c>
      <c r="G62" s="56">
        <f t="shared" si="2"/>
        <v>60.531913728000006</v>
      </c>
      <c r="H62" s="10" t="s">
        <v>88</v>
      </c>
      <c r="I62" s="102">
        <v>88.841</v>
      </c>
      <c r="J62" s="102">
        <v>80.675</v>
      </c>
      <c r="K62" s="102">
        <v>93.604</v>
      </c>
      <c r="L62" s="57"/>
      <c r="M62" s="57"/>
      <c r="N62" s="11"/>
    </row>
    <row r="63" spans="1:14" ht="24">
      <c r="A63" s="10">
        <f t="shared" si="5"/>
        <v>25</v>
      </c>
      <c r="B63" s="182">
        <v>39443</v>
      </c>
      <c r="C63" s="55">
        <v>398.36</v>
      </c>
      <c r="D63" s="55">
        <v>4.275</v>
      </c>
      <c r="E63" s="71">
        <f t="shared" si="0"/>
        <v>0.3693600000000001</v>
      </c>
      <c r="F63" s="55">
        <f t="shared" si="1"/>
        <v>156.64533333333335</v>
      </c>
      <c r="G63" s="56">
        <f t="shared" si="2"/>
        <v>57.85852032000002</v>
      </c>
      <c r="H63" s="85" t="s">
        <v>89</v>
      </c>
      <c r="I63" s="102">
        <v>163.781</v>
      </c>
      <c r="J63" s="102">
        <v>169.881</v>
      </c>
      <c r="K63" s="102">
        <v>136.274</v>
      </c>
      <c r="L63" s="57"/>
      <c r="M63" s="57"/>
      <c r="N63" s="11"/>
    </row>
    <row r="64" spans="1:14" ht="24">
      <c r="A64" s="10">
        <f t="shared" si="5"/>
        <v>26</v>
      </c>
      <c r="B64" s="182">
        <v>39450</v>
      </c>
      <c r="C64" s="55">
        <v>398.34</v>
      </c>
      <c r="D64" s="55">
        <v>4.061</v>
      </c>
      <c r="E64" s="71">
        <f t="shared" si="0"/>
        <v>0.3508704</v>
      </c>
      <c r="F64" s="55">
        <f t="shared" si="1"/>
        <v>10.496</v>
      </c>
      <c r="G64" s="56">
        <f t="shared" si="2"/>
        <v>3.6827357184000005</v>
      </c>
      <c r="H64" s="85" t="s">
        <v>90</v>
      </c>
      <c r="I64" s="102">
        <v>8.61</v>
      </c>
      <c r="J64" s="102">
        <v>10.731</v>
      </c>
      <c r="K64" s="102">
        <v>12.147</v>
      </c>
      <c r="L64" s="57"/>
      <c r="M64" s="57"/>
      <c r="N64" s="11"/>
    </row>
    <row r="65" spans="1:14" ht="24">
      <c r="A65" s="10">
        <f t="shared" si="5"/>
        <v>27</v>
      </c>
      <c r="B65" s="182">
        <v>39461</v>
      </c>
      <c r="C65" s="55">
        <v>398.33</v>
      </c>
      <c r="D65" s="55">
        <v>3.714</v>
      </c>
      <c r="E65" s="71">
        <f t="shared" si="0"/>
        <v>0.3208896</v>
      </c>
      <c r="F65" s="55">
        <f t="shared" si="1"/>
        <v>20.409333333333333</v>
      </c>
      <c r="G65" s="56">
        <f t="shared" si="2"/>
        <v>6.549142809599999</v>
      </c>
      <c r="H65" s="85" t="s">
        <v>91</v>
      </c>
      <c r="I65" s="102">
        <v>2.673</v>
      </c>
      <c r="J65" s="102">
        <v>17.266</v>
      </c>
      <c r="K65" s="102">
        <v>41.289</v>
      </c>
      <c r="L65" s="57"/>
      <c r="M65" s="57"/>
      <c r="N65" s="11"/>
    </row>
    <row r="66" spans="1:14" ht="24">
      <c r="A66" s="10">
        <f t="shared" si="5"/>
        <v>28</v>
      </c>
      <c r="B66" s="182">
        <v>39475</v>
      </c>
      <c r="C66" s="55">
        <v>398.3</v>
      </c>
      <c r="D66" s="55">
        <v>3.592</v>
      </c>
      <c r="E66" s="71">
        <f t="shared" si="0"/>
        <v>0.31034880000000004</v>
      </c>
      <c r="F66" s="55">
        <f t="shared" si="1"/>
        <v>30.222333333333335</v>
      </c>
      <c r="G66" s="56">
        <f t="shared" si="2"/>
        <v>9.379464883200002</v>
      </c>
      <c r="H66" s="85" t="s">
        <v>92</v>
      </c>
      <c r="I66" s="102">
        <v>29.299</v>
      </c>
      <c r="J66" s="102">
        <v>32.162</v>
      </c>
      <c r="K66" s="102">
        <v>29.206</v>
      </c>
      <c r="L66" s="57"/>
      <c r="M66" s="57"/>
      <c r="N66" s="11"/>
    </row>
    <row r="67" spans="1:14" ht="24">
      <c r="A67" s="10">
        <f t="shared" si="5"/>
        <v>29</v>
      </c>
      <c r="B67" s="182">
        <v>39482</v>
      </c>
      <c r="C67" s="55">
        <v>398.31</v>
      </c>
      <c r="D67" s="55">
        <v>3.635</v>
      </c>
      <c r="E67" s="71">
        <f t="shared" si="0"/>
        <v>0.314064</v>
      </c>
      <c r="F67" s="55">
        <f t="shared" si="1"/>
        <v>25.425666666666668</v>
      </c>
      <c r="G67" s="56">
        <f t="shared" si="2"/>
        <v>7.985286576000001</v>
      </c>
      <c r="H67" s="85" t="s">
        <v>93</v>
      </c>
      <c r="I67" s="102">
        <v>15.255</v>
      </c>
      <c r="J67" s="102">
        <v>20.655</v>
      </c>
      <c r="K67" s="102">
        <v>40.367</v>
      </c>
      <c r="L67" s="57"/>
      <c r="M67" s="57"/>
      <c r="N67" s="11"/>
    </row>
    <row r="68" spans="1:14" ht="24">
      <c r="A68" s="10">
        <f t="shared" si="5"/>
        <v>30</v>
      </c>
      <c r="B68" s="182">
        <v>39492</v>
      </c>
      <c r="C68" s="55">
        <v>398.26</v>
      </c>
      <c r="D68" s="55">
        <v>2.902</v>
      </c>
      <c r="E68" s="71">
        <f t="shared" si="0"/>
        <v>0.25073280000000003</v>
      </c>
      <c r="F68" s="55">
        <f t="shared" si="1"/>
        <v>20.632333333333335</v>
      </c>
      <c r="G68" s="56">
        <f t="shared" si="2"/>
        <v>5.1732027072000015</v>
      </c>
      <c r="H68" s="85" t="s">
        <v>94</v>
      </c>
      <c r="I68" s="102">
        <v>16.888</v>
      </c>
      <c r="J68" s="102">
        <v>28.571</v>
      </c>
      <c r="K68" s="102">
        <v>16.438</v>
      </c>
      <c r="L68" s="57"/>
      <c r="M68" s="57"/>
      <c r="N68" s="11"/>
    </row>
    <row r="69" spans="1:14" ht="24">
      <c r="A69" s="10">
        <f t="shared" si="5"/>
        <v>31</v>
      </c>
      <c r="B69" s="182">
        <v>39505</v>
      </c>
      <c r="C69" s="55">
        <v>398.24</v>
      </c>
      <c r="D69" s="55">
        <v>2.687</v>
      </c>
      <c r="E69" s="71">
        <f t="shared" si="0"/>
        <v>0.2321568</v>
      </c>
      <c r="F69" s="55">
        <f t="shared" si="1"/>
        <v>50.281666666666666</v>
      </c>
      <c r="G69" s="56">
        <f t="shared" si="2"/>
        <v>11.673230832</v>
      </c>
      <c r="H69" s="85" t="s">
        <v>95</v>
      </c>
      <c r="I69" s="102">
        <v>42.337</v>
      </c>
      <c r="J69" s="102">
        <v>48.956</v>
      </c>
      <c r="K69" s="102">
        <v>59.552</v>
      </c>
      <c r="L69" s="57"/>
      <c r="M69" s="57"/>
      <c r="N69" s="11"/>
    </row>
    <row r="70" spans="1:14" ht="24">
      <c r="A70" s="10">
        <f t="shared" si="5"/>
        <v>32</v>
      </c>
      <c r="B70" s="182">
        <v>39513</v>
      </c>
      <c r="C70" s="55">
        <v>398.23</v>
      </c>
      <c r="D70" s="55">
        <v>2.666</v>
      </c>
      <c r="E70" s="71">
        <f t="shared" si="0"/>
        <v>0.2303424</v>
      </c>
      <c r="F70" s="55">
        <f t="shared" si="1"/>
        <v>33.10366666666667</v>
      </c>
      <c r="G70" s="56">
        <f t="shared" si="2"/>
        <v>7.625178028800001</v>
      </c>
      <c r="H70" s="85" t="s">
        <v>96</v>
      </c>
      <c r="I70" s="102">
        <v>14.77</v>
      </c>
      <c r="J70" s="102">
        <v>33.478</v>
      </c>
      <c r="K70" s="102">
        <v>51.063</v>
      </c>
      <c r="L70" s="57"/>
      <c r="M70" s="57"/>
      <c r="N70" s="11"/>
    </row>
    <row r="71" spans="1:14" ht="24">
      <c r="A71" s="10">
        <f t="shared" si="5"/>
        <v>33</v>
      </c>
      <c r="B71" s="182">
        <v>39522</v>
      </c>
      <c r="C71" s="55">
        <v>398.2</v>
      </c>
      <c r="D71" s="55">
        <v>1.815</v>
      </c>
      <c r="E71" s="71">
        <f t="shared" si="0"/>
        <v>0.156816</v>
      </c>
      <c r="F71" s="55">
        <f t="shared" si="1"/>
        <v>20.612666666666666</v>
      </c>
      <c r="G71" s="56">
        <f t="shared" si="2"/>
        <v>3.232395936</v>
      </c>
      <c r="H71" s="85" t="s">
        <v>97</v>
      </c>
      <c r="I71" s="102">
        <v>22.242</v>
      </c>
      <c r="J71" s="102">
        <v>22.09</v>
      </c>
      <c r="K71" s="102">
        <v>17.506</v>
      </c>
      <c r="L71" s="57"/>
      <c r="M71" s="57"/>
      <c r="N71" s="11"/>
    </row>
    <row r="72" spans="1:14" ht="24.75" thickBot="1">
      <c r="A72" s="73">
        <f t="shared" si="5"/>
        <v>34</v>
      </c>
      <c r="B72" s="183">
        <v>39534</v>
      </c>
      <c r="C72" s="65">
        <v>398.17</v>
      </c>
      <c r="D72" s="65">
        <v>1.681</v>
      </c>
      <c r="E72" s="72">
        <f t="shared" si="0"/>
        <v>0.14523840000000002</v>
      </c>
      <c r="F72" s="65">
        <f t="shared" si="1"/>
        <v>26.313666666666666</v>
      </c>
      <c r="G72" s="66">
        <f t="shared" si="2"/>
        <v>3.8217548448000005</v>
      </c>
      <c r="H72" s="86" t="s">
        <v>98</v>
      </c>
      <c r="I72" s="106">
        <v>30.247</v>
      </c>
      <c r="J72" s="106">
        <v>33.292</v>
      </c>
      <c r="K72" s="106">
        <v>15.402</v>
      </c>
      <c r="L72" s="57"/>
      <c r="M72" s="57"/>
      <c r="N72" s="11"/>
    </row>
    <row r="73" spans="1:14" ht="24">
      <c r="A73" s="10">
        <v>1</v>
      </c>
      <c r="B73" s="182">
        <v>39542</v>
      </c>
      <c r="C73" s="55">
        <v>398.18</v>
      </c>
      <c r="D73" s="55">
        <v>1.893</v>
      </c>
      <c r="E73" s="56">
        <f t="shared" si="0"/>
        <v>0.1635552</v>
      </c>
      <c r="F73" s="55">
        <f aca="true" t="shared" si="6" ref="F73:F79">+AVERAGE(I73:K73)</f>
        <v>54.214666666666666</v>
      </c>
      <c r="G73" s="56">
        <f aca="true" t="shared" si="7" ref="G73:G79">F73*E73</f>
        <v>8.8670906496</v>
      </c>
      <c r="H73" s="87" t="s">
        <v>43</v>
      </c>
      <c r="I73" s="102">
        <v>51.916</v>
      </c>
      <c r="J73" s="102">
        <v>52.28</v>
      </c>
      <c r="K73" s="102">
        <v>58.448</v>
      </c>
      <c r="L73" s="57"/>
      <c r="M73" s="57"/>
      <c r="N73" s="11"/>
    </row>
    <row r="74" spans="1:14" ht="24">
      <c r="A74" s="10">
        <f t="shared" si="5"/>
        <v>2</v>
      </c>
      <c r="B74" s="182">
        <v>39556</v>
      </c>
      <c r="C74" s="55">
        <v>398.12</v>
      </c>
      <c r="D74" s="55">
        <v>1.223</v>
      </c>
      <c r="E74" s="56">
        <f t="shared" si="0"/>
        <v>0.10566720000000002</v>
      </c>
      <c r="F74" s="55">
        <f t="shared" si="6"/>
        <v>69.10833333333333</v>
      </c>
      <c r="G74" s="56">
        <f t="shared" si="7"/>
        <v>7.302484080000001</v>
      </c>
      <c r="H74" s="87" t="s">
        <v>44</v>
      </c>
      <c r="I74" s="102">
        <v>60.145</v>
      </c>
      <c r="J74" s="102">
        <v>86.415</v>
      </c>
      <c r="K74" s="102">
        <v>60.765</v>
      </c>
      <c r="L74" s="57"/>
      <c r="M74" s="57"/>
      <c r="N74" s="11"/>
    </row>
    <row r="75" spans="1:14" ht="24">
      <c r="A75" s="10">
        <f t="shared" si="5"/>
        <v>3</v>
      </c>
      <c r="B75" s="182">
        <v>39567</v>
      </c>
      <c r="C75" s="55">
        <v>398.36</v>
      </c>
      <c r="D75" s="55">
        <v>5.606</v>
      </c>
      <c r="E75" s="56">
        <f t="shared" si="0"/>
        <v>0.4843584</v>
      </c>
      <c r="F75" s="55">
        <f t="shared" si="6"/>
        <v>434.4286666666667</v>
      </c>
      <c r="G75" s="56">
        <f t="shared" si="7"/>
        <v>210.41917390080002</v>
      </c>
      <c r="H75" s="87" t="s">
        <v>45</v>
      </c>
      <c r="I75" s="102">
        <v>461.218</v>
      </c>
      <c r="J75" s="102">
        <v>445.96</v>
      </c>
      <c r="K75" s="102">
        <v>396.108</v>
      </c>
      <c r="L75" s="57"/>
      <c r="M75" s="57"/>
      <c r="N75" s="11"/>
    </row>
    <row r="76" spans="1:14" ht="24">
      <c r="A76" s="10">
        <f t="shared" si="5"/>
        <v>4</v>
      </c>
      <c r="B76" s="182">
        <v>39574</v>
      </c>
      <c r="C76" s="55">
        <v>398.43</v>
      </c>
      <c r="D76" s="55">
        <v>7.126</v>
      </c>
      <c r="E76" s="56">
        <f t="shared" si="0"/>
        <v>0.6156864000000001</v>
      </c>
      <c r="F76" s="55">
        <f t="shared" si="6"/>
        <v>26.497666666666664</v>
      </c>
      <c r="G76" s="56">
        <f t="shared" si="7"/>
        <v>16.3142529984</v>
      </c>
      <c r="H76" s="87" t="s">
        <v>46</v>
      </c>
      <c r="I76" s="102">
        <v>56.739</v>
      </c>
      <c r="J76" s="102">
        <v>10.519</v>
      </c>
      <c r="K76" s="102">
        <v>12.235</v>
      </c>
      <c r="L76" s="57"/>
      <c r="M76" s="57"/>
      <c r="N76" s="11"/>
    </row>
    <row r="77" spans="1:14" ht="24">
      <c r="A77" s="10">
        <f t="shared" si="5"/>
        <v>5</v>
      </c>
      <c r="B77" s="182">
        <v>39584</v>
      </c>
      <c r="C77" s="55">
        <v>399.04</v>
      </c>
      <c r="D77" s="55">
        <v>42.793</v>
      </c>
      <c r="E77" s="56">
        <f t="shared" si="0"/>
        <v>3.6973152000000002</v>
      </c>
      <c r="F77" s="55">
        <f t="shared" si="6"/>
        <v>520.415</v>
      </c>
      <c r="G77" s="56">
        <f t="shared" si="7"/>
        <v>1924.138289808</v>
      </c>
      <c r="H77" s="85" t="s">
        <v>47</v>
      </c>
      <c r="I77" s="102">
        <v>602.632</v>
      </c>
      <c r="J77" s="102">
        <v>443.377</v>
      </c>
      <c r="K77" s="102">
        <v>515.236</v>
      </c>
      <c r="L77" s="57"/>
      <c r="M77" s="57"/>
      <c r="N77" s="11"/>
    </row>
    <row r="78" spans="1:14" ht="24">
      <c r="A78" s="10">
        <f t="shared" si="5"/>
        <v>6</v>
      </c>
      <c r="B78" s="182">
        <v>39597</v>
      </c>
      <c r="C78" s="55">
        <v>398.3</v>
      </c>
      <c r="D78" s="55">
        <v>4.866</v>
      </c>
      <c r="E78" s="56">
        <f t="shared" si="0"/>
        <v>0.4204224</v>
      </c>
      <c r="F78" s="55">
        <f t="shared" si="6"/>
        <v>16.093333333333334</v>
      </c>
      <c r="G78" s="56">
        <f t="shared" si="7"/>
        <v>6.765997823999999</v>
      </c>
      <c r="H78" s="85" t="s">
        <v>48</v>
      </c>
      <c r="I78" s="102">
        <v>11.541</v>
      </c>
      <c r="J78" s="102">
        <v>13.264</v>
      </c>
      <c r="K78" s="102">
        <v>23.475</v>
      </c>
      <c r="L78" s="57"/>
      <c r="M78" s="57"/>
      <c r="N78" s="11"/>
    </row>
    <row r="79" spans="1:14" ht="24">
      <c r="A79" s="10">
        <f t="shared" si="5"/>
        <v>7</v>
      </c>
      <c r="B79" s="182">
        <v>39605</v>
      </c>
      <c r="C79" s="55">
        <v>398.31</v>
      </c>
      <c r="D79" s="55">
        <v>5.252</v>
      </c>
      <c r="E79" s="56">
        <f t="shared" si="0"/>
        <v>0.45377280000000003</v>
      </c>
      <c r="F79" s="55">
        <f t="shared" si="6"/>
        <v>53.55733333333333</v>
      </c>
      <c r="G79" s="56">
        <f t="shared" si="7"/>
        <v>24.302861107200002</v>
      </c>
      <c r="H79" s="85" t="s">
        <v>49</v>
      </c>
      <c r="I79" s="102">
        <v>52.897</v>
      </c>
      <c r="J79" s="102">
        <v>54.475</v>
      </c>
      <c r="K79" s="102">
        <v>53.3</v>
      </c>
      <c r="L79" s="57"/>
      <c r="M79" s="57"/>
      <c r="N79" s="11"/>
    </row>
    <row r="80" spans="1:14" ht="24">
      <c r="A80" s="10">
        <f t="shared" si="5"/>
        <v>8</v>
      </c>
      <c r="B80" s="182">
        <v>39616</v>
      </c>
      <c r="C80" s="55">
        <v>398.32</v>
      </c>
      <c r="D80" s="55">
        <v>5.47</v>
      </c>
      <c r="E80" s="56">
        <f t="shared" si="0"/>
        <v>0.47260800000000003</v>
      </c>
      <c r="F80" s="55">
        <f aca="true" t="shared" si="8" ref="F80:F108">+AVERAGE(I80:K80)</f>
        <v>134.3983333333333</v>
      </c>
      <c r="G80" s="56">
        <f aca="true" t="shared" si="9" ref="G80:G93">F80*E80</f>
        <v>63.517727519999994</v>
      </c>
      <c r="H80" s="85" t="s">
        <v>72</v>
      </c>
      <c r="I80" s="102">
        <v>102.285</v>
      </c>
      <c r="J80" s="102">
        <v>166.289</v>
      </c>
      <c r="K80" s="102">
        <v>134.621</v>
      </c>
      <c r="L80" s="57"/>
      <c r="M80" s="57"/>
      <c r="N80" s="11"/>
    </row>
    <row r="81" spans="1:14" ht="24">
      <c r="A81" s="10">
        <f t="shared" si="5"/>
        <v>9</v>
      </c>
      <c r="B81" s="182">
        <v>39626</v>
      </c>
      <c r="C81" s="55">
        <v>398.17</v>
      </c>
      <c r="D81" s="55">
        <v>2.971</v>
      </c>
      <c r="E81" s="56">
        <f t="shared" si="0"/>
        <v>0.25669440000000004</v>
      </c>
      <c r="F81" s="55">
        <f t="shared" si="8"/>
        <v>46.86366666666667</v>
      </c>
      <c r="G81" s="56">
        <f t="shared" si="9"/>
        <v>12.029640796800003</v>
      </c>
      <c r="H81" s="85" t="s">
        <v>73</v>
      </c>
      <c r="I81" s="102">
        <v>50.145</v>
      </c>
      <c r="J81" s="102">
        <v>43.692</v>
      </c>
      <c r="K81" s="102">
        <v>46.754</v>
      </c>
      <c r="L81" s="57"/>
      <c r="M81" s="57"/>
      <c r="N81" s="11"/>
    </row>
    <row r="82" spans="1:14" ht="24">
      <c r="A82" s="10">
        <f t="shared" si="5"/>
        <v>10</v>
      </c>
      <c r="B82" s="182">
        <v>39631</v>
      </c>
      <c r="C82" s="55">
        <v>398.25</v>
      </c>
      <c r="D82" s="55">
        <v>4.165</v>
      </c>
      <c r="E82" s="56">
        <f t="shared" si="0"/>
        <v>0.359856</v>
      </c>
      <c r="F82" s="55">
        <f t="shared" si="8"/>
        <v>164.19566666666665</v>
      </c>
      <c r="G82" s="56">
        <f t="shared" si="9"/>
        <v>59.086795824</v>
      </c>
      <c r="H82" s="85" t="s">
        <v>74</v>
      </c>
      <c r="I82" s="102">
        <v>164.143</v>
      </c>
      <c r="J82" s="102">
        <v>158.489</v>
      </c>
      <c r="K82" s="102">
        <v>169.955</v>
      </c>
      <c r="L82" s="57"/>
      <c r="M82" s="57"/>
      <c r="N82" s="11"/>
    </row>
    <row r="83" spans="1:14" ht="24">
      <c r="A83" s="10">
        <f t="shared" si="5"/>
        <v>11</v>
      </c>
      <c r="B83" s="182">
        <v>39643</v>
      </c>
      <c r="C83" s="55">
        <v>398.17</v>
      </c>
      <c r="D83" s="55">
        <v>2.986</v>
      </c>
      <c r="E83" s="56">
        <f t="shared" si="0"/>
        <v>0.2579904</v>
      </c>
      <c r="F83" s="55">
        <f t="shared" si="8"/>
        <v>84.20100000000001</v>
      </c>
      <c r="G83" s="56">
        <f t="shared" si="9"/>
        <v>21.723049670400002</v>
      </c>
      <c r="H83" s="85" t="s">
        <v>75</v>
      </c>
      <c r="I83" s="102">
        <v>67.335</v>
      </c>
      <c r="J83" s="102">
        <v>77.523</v>
      </c>
      <c r="K83" s="102">
        <v>107.745</v>
      </c>
      <c r="L83" s="57"/>
      <c r="M83" s="57"/>
      <c r="N83" s="11"/>
    </row>
    <row r="84" spans="1:14" ht="24">
      <c r="A84" s="10">
        <f t="shared" si="5"/>
        <v>12</v>
      </c>
      <c r="B84" s="182">
        <v>39655</v>
      </c>
      <c r="C84" s="55">
        <v>398.32</v>
      </c>
      <c r="D84" s="55">
        <v>6.283</v>
      </c>
      <c r="E84" s="56">
        <f t="shared" si="0"/>
        <v>0.5428512000000001</v>
      </c>
      <c r="F84" s="55">
        <f t="shared" si="8"/>
        <v>142.35166666666666</v>
      </c>
      <c r="G84" s="56">
        <f t="shared" si="9"/>
        <v>77.275773072</v>
      </c>
      <c r="H84" s="85" t="s">
        <v>76</v>
      </c>
      <c r="I84" s="102">
        <v>133.719</v>
      </c>
      <c r="J84" s="102">
        <v>114.793</v>
      </c>
      <c r="K84" s="102">
        <v>178.543</v>
      </c>
      <c r="L84" s="57"/>
      <c r="M84" s="57"/>
      <c r="N84" s="11"/>
    </row>
    <row r="85" spans="1:14" ht="24">
      <c r="A85" s="10">
        <f t="shared" si="5"/>
        <v>13</v>
      </c>
      <c r="B85" s="182">
        <v>39665</v>
      </c>
      <c r="C85" s="55">
        <v>398.23</v>
      </c>
      <c r="D85" s="55">
        <v>3.939</v>
      </c>
      <c r="E85" s="56">
        <f t="shared" si="0"/>
        <v>0.3403296</v>
      </c>
      <c r="F85" s="55">
        <f t="shared" si="8"/>
        <v>63.32</v>
      </c>
      <c r="G85" s="56">
        <f t="shared" si="9"/>
        <v>21.549670272</v>
      </c>
      <c r="H85" s="85" t="s">
        <v>77</v>
      </c>
      <c r="I85" s="102">
        <v>60.029</v>
      </c>
      <c r="J85" s="102">
        <v>65.747</v>
      </c>
      <c r="K85" s="102">
        <v>64.184</v>
      </c>
      <c r="L85" s="57"/>
      <c r="M85" s="57"/>
      <c r="N85" s="11"/>
    </row>
    <row r="86" spans="1:14" ht="24">
      <c r="A86" s="10">
        <f t="shared" si="5"/>
        <v>14</v>
      </c>
      <c r="B86" s="182">
        <v>39673</v>
      </c>
      <c r="C86" s="55">
        <v>398.73</v>
      </c>
      <c r="D86" s="55">
        <v>22.978</v>
      </c>
      <c r="E86" s="56">
        <f t="shared" si="0"/>
        <v>1.9852992000000003</v>
      </c>
      <c r="F86" s="55">
        <f t="shared" si="8"/>
        <v>82.70566666666667</v>
      </c>
      <c r="G86" s="56">
        <f t="shared" si="9"/>
        <v>164.19549386880004</v>
      </c>
      <c r="H86" s="85" t="s">
        <v>78</v>
      </c>
      <c r="I86" s="102">
        <v>88.64</v>
      </c>
      <c r="J86" s="102">
        <v>85.138</v>
      </c>
      <c r="K86" s="102">
        <v>74.339</v>
      </c>
      <c r="L86" s="57"/>
      <c r="M86" s="57"/>
      <c r="N86" s="11"/>
    </row>
    <row r="87" spans="1:14" ht="24">
      <c r="A87" s="10">
        <f t="shared" si="5"/>
        <v>15</v>
      </c>
      <c r="B87" s="182">
        <v>39687</v>
      </c>
      <c r="C87" s="55">
        <v>398.37</v>
      </c>
      <c r="D87" s="55">
        <v>7.159</v>
      </c>
      <c r="E87" s="56">
        <f t="shared" si="0"/>
        <v>0.6185376</v>
      </c>
      <c r="F87" s="55">
        <f t="shared" si="8"/>
        <v>102.48866666666667</v>
      </c>
      <c r="G87" s="56">
        <f t="shared" si="9"/>
        <v>63.393093907200004</v>
      </c>
      <c r="H87" s="85" t="s">
        <v>99</v>
      </c>
      <c r="I87" s="102">
        <v>124.89</v>
      </c>
      <c r="J87" s="102">
        <v>88.742</v>
      </c>
      <c r="K87" s="102">
        <v>93.834</v>
      </c>
      <c r="L87" s="57"/>
      <c r="M87" s="57"/>
      <c r="N87" s="11"/>
    </row>
    <row r="88" spans="1:14" ht="24">
      <c r="A88" s="10">
        <f t="shared" si="5"/>
        <v>16</v>
      </c>
      <c r="B88" s="182">
        <v>39694</v>
      </c>
      <c r="C88" s="55">
        <v>398.49</v>
      </c>
      <c r="D88" s="55">
        <v>13.175</v>
      </c>
      <c r="E88" s="56">
        <f t="shared" si="0"/>
        <v>1.1383200000000002</v>
      </c>
      <c r="F88" s="55">
        <f t="shared" si="8"/>
        <v>974.6026666666667</v>
      </c>
      <c r="G88" s="56">
        <f t="shared" si="9"/>
        <v>1109.4097075200002</v>
      </c>
      <c r="H88" s="85" t="s">
        <v>80</v>
      </c>
      <c r="I88" s="102">
        <v>1118.146</v>
      </c>
      <c r="J88" s="102">
        <v>1112.386</v>
      </c>
      <c r="K88" s="102">
        <v>693.276</v>
      </c>
      <c r="L88" s="57"/>
      <c r="M88" s="57"/>
      <c r="N88" s="11"/>
    </row>
    <row r="89" spans="1:14" ht="24">
      <c r="A89" s="10">
        <f t="shared" si="5"/>
        <v>17</v>
      </c>
      <c r="B89" s="182">
        <v>39703</v>
      </c>
      <c r="C89" s="55">
        <v>399.05</v>
      </c>
      <c r="D89" s="55">
        <v>38.88</v>
      </c>
      <c r="E89" s="56">
        <f t="shared" si="0"/>
        <v>3.3592320000000004</v>
      </c>
      <c r="F89" s="55">
        <f t="shared" si="8"/>
        <v>992.712</v>
      </c>
      <c r="G89" s="56">
        <f t="shared" si="9"/>
        <v>3334.7499171840004</v>
      </c>
      <c r="H89" s="85" t="s">
        <v>81</v>
      </c>
      <c r="I89" s="102">
        <v>1302.616</v>
      </c>
      <c r="J89" s="102">
        <v>860.808</v>
      </c>
      <c r="K89" s="102">
        <v>814.712</v>
      </c>
      <c r="L89" s="57"/>
      <c r="M89" s="57"/>
      <c r="N89" s="11"/>
    </row>
    <row r="90" spans="1:14" ht="24">
      <c r="A90" s="10">
        <f t="shared" si="5"/>
        <v>18</v>
      </c>
      <c r="B90" s="182">
        <v>39718</v>
      </c>
      <c r="C90" s="55">
        <v>398.26</v>
      </c>
      <c r="D90" s="55">
        <v>5.994</v>
      </c>
      <c r="E90" s="56">
        <f t="shared" si="0"/>
        <v>0.5178816</v>
      </c>
      <c r="F90" s="55">
        <f t="shared" si="8"/>
        <v>54.59133333333333</v>
      </c>
      <c r="G90" s="56">
        <f t="shared" si="9"/>
        <v>28.271847052800002</v>
      </c>
      <c r="H90" s="85" t="s">
        <v>82</v>
      </c>
      <c r="I90" s="102">
        <v>48.564</v>
      </c>
      <c r="J90" s="102">
        <v>58.268</v>
      </c>
      <c r="K90" s="102">
        <v>56.942</v>
      </c>
      <c r="L90" s="57"/>
      <c r="M90" s="57"/>
      <c r="N90" s="11"/>
    </row>
    <row r="91" spans="1:14" ht="24">
      <c r="A91" s="10">
        <f t="shared" si="5"/>
        <v>19</v>
      </c>
      <c r="B91" s="182">
        <v>39724</v>
      </c>
      <c r="C91" s="55">
        <v>398.54</v>
      </c>
      <c r="D91" s="55">
        <v>16.843</v>
      </c>
      <c r="E91" s="56">
        <f t="shared" si="0"/>
        <v>1.4552352000000002</v>
      </c>
      <c r="F91" s="55">
        <f t="shared" si="8"/>
        <v>197.72615666666664</v>
      </c>
      <c r="G91" s="56">
        <f t="shared" si="9"/>
        <v>287.738063142048</v>
      </c>
      <c r="H91" s="85" t="s">
        <v>83</v>
      </c>
      <c r="I91" s="102">
        <v>192.46159</v>
      </c>
      <c r="J91" s="102">
        <v>272.65475</v>
      </c>
      <c r="K91" s="102">
        <v>128.06213</v>
      </c>
      <c r="L91" s="57"/>
      <c r="M91" s="57"/>
      <c r="N91" s="11"/>
    </row>
    <row r="92" spans="1:14" ht="24">
      <c r="A92" s="10">
        <f t="shared" si="5"/>
        <v>20</v>
      </c>
      <c r="B92" s="182">
        <v>39735</v>
      </c>
      <c r="C92" s="55">
        <v>398.3</v>
      </c>
      <c r="D92" s="55">
        <v>6.46</v>
      </c>
      <c r="E92" s="56">
        <f t="shared" si="0"/>
        <v>0.558144</v>
      </c>
      <c r="F92" s="55">
        <f t="shared" si="8"/>
        <v>755.8172466666666</v>
      </c>
      <c r="G92" s="56">
        <f t="shared" si="9"/>
        <v>421.85486132351997</v>
      </c>
      <c r="H92" s="85" t="s">
        <v>84</v>
      </c>
      <c r="I92" s="102">
        <v>725.64312</v>
      </c>
      <c r="J92" s="102">
        <v>502.9163</v>
      </c>
      <c r="K92" s="102">
        <v>1038.89232</v>
      </c>
      <c r="L92" s="57"/>
      <c r="M92" s="57"/>
      <c r="N92" s="11"/>
    </row>
    <row r="93" spans="1:14" ht="24">
      <c r="A93" s="10">
        <f t="shared" si="5"/>
        <v>21</v>
      </c>
      <c r="B93" s="182">
        <v>39748</v>
      </c>
      <c r="C93" s="55">
        <v>399.23</v>
      </c>
      <c r="D93" s="55">
        <v>47.168</v>
      </c>
      <c r="E93" s="56">
        <f t="shared" si="0"/>
        <v>4.0753152</v>
      </c>
      <c r="F93" s="55">
        <f t="shared" si="8"/>
        <v>417.58858000000004</v>
      </c>
      <c r="G93" s="56">
        <f t="shared" si="9"/>
        <v>1701.8050874204164</v>
      </c>
      <c r="H93" s="85" t="s">
        <v>85</v>
      </c>
      <c r="I93" s="102">
        <v>440.26766</v>
      </c>
      <c r="J93" s="102">
        <v>420.69486</v>
      </c>
      <c r="K93" s="102">
        <v>391.80322</v>
      </c>
      <c r="L93" s="57"/>
      <c r="M93" s="57"/>
      <c r="N93" s="11"/>
    </row>
    <row r="94" spans="1:14" ht="24">
      <c r="A94" s="10">
        <f t="shared" si="5"/>
        <v>22</v>
      </c>
      <c r="B94" s="182">
        <v>39755</v>
      </c>
      <c r="C94" s="55">
        <v>399.51</v>
      </c>
      <c r="D94" s="55">
        <v>62.141</v>
      </c>
      <c r="E94" s="56">
        <f t="shared" si="0"/>
        <v>5.3689824</v>
      </c>
      <c r="F94" s="55">
        <f t="shared" si="8"/>
        <v>791.2211333333333</v>
      </c>
      <c r="G94" s="56">
        <f>F94*E94</f>
        <v>4248.05233937472</v>
      </c>
      <c r="H94" s="85" t="s">
        <v>60</v>
      </c>
      <c r="I94" s="102">
        <v>768.18064</v>
      </c>
      <c r="J94" s="102">
        <v>888.95021</v>
      </c>
      <c r="K94" s="102">
        <v>716.53255</v>
      </c>
      <c r="L94" s="57"/>
      <c r="M94" s="57"/>
      <c r="N94" s="11"/>
    </row>
    <row r="95" spans="1:14" ht="24">
      <c r="A95" s="10">
        <f t="shared" si="5"/>
        <v>23</v>
      </c>
      <c r="B95" s="182">
        <v>39768</v>
      </c>
      <c r="C95" s="55">
        <v>398.5</v>
      </c>
      <c r="D95" s="55">
        <v>8.361</v>
      </c>
      <c r="E95" s="56">
        <f t="shared" si="0"/>
        <v>0.7223904000000001</v>
      </c>
      <c r="F95" s="55">
        <f t="shared" si="8"/>
        <v>8.987303333333333</v>
      </c>
      <c r="G95" s="56">
        <f>F95*E95</f>
        <v>6.492341649888001</v>
      </c>
      <c r="H95" s="85" t="s">
        <v>100</v>
      </c>
      <c r="I95" s="102">
        <v>15.48787</v>
      </c>
      <c r="J95" s="102">
        <v>4.73171</v>
      </c>
      <c r="K95" s="102">
        <v>6.74233</v>
      </c>
      <c r="L95" s="57"/>
      <c r="M95" s="57"/>
      <c r="N95" s="11"/>
    </row>
    <row r="96" spans="1:14" ht="24">
      <c r="A96" s="10">
        <f t="shared" si="5"/>
        <v>24</v>
      </c>
      <c r="B96" s="182">
        <v>39779</v>
      </c>
      <c r="C96" s="55">
        <v>398.44</v>
      </c>
      <c r="D96" s="55">
        <v>6.85</v>
      </c>
      <c r="E96" s="56">
        <f t="shared" si="0"/>
        <v>0.59184</v>
      </c>
      <c r="F96" s="55">
        <f t="shared" si="8"/>
        <v>14.746360000000001</v>
      </c>
      <c r="G96" s="56">
        <f>F96*E96</f>
        <v>8.727485702400001</v>
      </c>
      <c r="H96" s="85" t="s">
        <v>101</v>
      </c>
      <c r="I96" s="102">
        <v>10.54204</v>
      </c>
      <c r="J96" s="102">
        <v>9.4232</v>
      </c>
      <c r="K96" s="102">
        <v>24.27384</v>
      </c>
      <c r="L96" s="57"/>
      <c r="M96" s="57"/>
      <c r="N96" s="11"/>
    </row>
    <row r="97" spans="1:14" ht="24">
      <c r="A97" s="10">
        <f t="shared" si="5"/>
        <v>25</v>
      </c>
      <c r="B97" s="182">
        <v>39785</v>
      </c>
      <c r="C97" s="55">
        <v>398.429</v>
      </c>
      <c r="D97" s="55">
        <v>6.296</v>
      </c>
      <c r="E97" s="56">
        <f t="shared" si="0"/>
        <v>0.5439744000000001</v>
      </c>
      <c r="F97" s="55">
        <f t="shared" si="8"/>
        <v>26.384863333333332</v>
      </c>
      <c r="G97" s="56">
        <f aca="true" t="shared" si="10" ref="G97:G108">F97*E97</f>
        <v>14.352690200832</v>
      </c>
      <c r="H97" s="85" t="s">
        <v>89</v>
      </c>
      <c r="I97" s="102">
        <v>14.29797</v>
      </c>
      <c r="J97" s="102">
        <v>27.16871</v>
      </c>
      <c r="K97" s="102">
        <v>37.68791</v>
      </c>
      <c r="L97" s="57"/>
      <c r="M97" s="57"/>
      <c r="N97" s="11"/>
    </row>
    <row r="98" spans="1:14" ht="24">
      <c r="A98" s="10">
        <f t="shared" si="5"/>
        <v>26</v>
      </c>
      <c r="B98" s="182">
        <v>39799</v>
      </c>
      <c r="C98" s="55">
        <v>398.379</v>
      </c>
      <c r="D98" s="55">
        <v>4.941</v>
      </c>
      <c r="E98" s="56">
        <f t="shared" si="0"/>
        <v>0.4269024</v>
      </c>
      <c r="F98" s="55">
        <f t="shared" si="8"/>
        <v>32.37017666666667</v>
      </c>
      <c r="G98" s="56">
        <f t="shared" si="10"/>
        <v>13.818906107424002</v>
      </c>
      <c r="H98" s="85" t="s">
        <v>90</v>
      </c>
      <c r="I98" s="102">
        <v>21.91946</v>
      </c>
      <c r="J98" s="102">
        <v>39.48245</v>
      </c>
      <c r="K98" s="102">
        <v>35.70862</v>
      </c>
      <c r="L98" s="57"/>
      <c r="M98" s="57"/>
      <c r="N98" s="11"/>
    </row>
    <row r="99" spans="1:14" ht="24">
      <c r="A99" s="10">
        <f t="shared" si="5"/>
        <v>27</v>
      </c>
      <c r="B99" s="182">
        <v>39811</v>
      </c>
      <c r="C99" s="55">
        <v>398.359</v>
      </c>
      <c r="D99" s="55">
        <v>4.608</v>
      </c>
      <c r="E99" s="56">
        <f t="shared" si="0"/>
        <v>0.3981312</v>
      </c>
      <c r="F99" s="55">
        <f t="shared" si="8"/>
        <v>36.45109</v>
      </c>
      <c r="G99" s="56">
        <f t="shared" si="10"/>
        <v>14.512316203008002</v>
      </c>
      <c r="H99" s="85" t="s">
        <v>91</v>
      </c>
      <c r="I99" s="102">
        <v>40.30764</v>
      </c>
      <c r="J99" s="102">
        <v>30.96623</v>
      </c>
      <c r="K99" s="102">
        <v>38.0794</v>
      </c>
      <c r="L99" s="70"/>
      <c r="M99" s="57"/>
      <c r="N99" s="11"/>
    </row>
    <row r="100" spans="1:14" ht="24">
      <c r="A100" s="10">
        <f t="shared" si="5"/>
        <v>28</v>
      </c>
      <c r="B100" s="182">
        <v>39820</v>
      </c>
      <c r="C100" s="55">
        <v>398.329</v>
      </c>
      <c r="D100" s="55">
        <v>3.867</v>
      </c>
      <c r="E100" s="56">
        <f t="shared" si="0"/>
        <v>0.33410880000000004</v>
      </c>
      <c r="F100" s="55">
        <f t="shared" si="8"/>
        <v>22.512536666666666</v>
      </c>
      <c r="G100" s="56">
        <f t="shared" si="10"/>
        <v>7.521636610656</v>
      </c>
      <c r="H100" s="85" t="s">
        <v>102</v>
      </c>
      <c r="I100" s="102">
        <v>43.7469</v>
      </c>
      <c r="J100" s="102">
        <v>14.93455</v>
      </c>
      <c r="K100" s="102">
        <v>8.85616</v>
      </c>
      <c r="L100" s="55"/>
      <c r="M100" s="57"/>
      <c r="N100" s="11"/>
    </row>
    <row r="101" spans="1:14" ht="24">
      <c r="A101" s="10">
        <f aca="true" t="shared" si="11" ref="A101:A108">+A100+1</f>
        <v>29</v>
      </c>
      <c r="B101" s="182">
        <v>39831</v>
      </c>
      <c r="C101" s="55">
        <v>398.279</v>
      </c>
      <c r="D101" s="55">
        <v>3.194</v>
      </c>
      <c r="E101" s="56">
        <f t="shared" si="0"/>
        <v>0.27596160000000003</v>
      </c>
      <c r="F101" s="55">
        <f t="shared" si="8"/>
        <v>19.252036666666665</v>
      </c>
      <c r="G101" s="56">
        <f t="shared" si="10"/>
        <v>5.312822841792</v>
      </c>
      <c r="H101" s="85" t="s">
        <v>65</v>
      </c>
      <c r="I101" s="102">
        <v>25.00375</v>
      </c>
      <c r="J101" s="102">
        <v>21.32099</v>
      </c>
      <c r="K101" s="102">
        <v>11.43137</v>
      </c>
      <c r="L101" s="70"/>
      <c r="M101" s="57"/>
      <c r="N101" s="11"/>
    </row>
    <row r="102" spans="1:14" ht="24">
      <c r="A102" s="10">
        <f t="shared" si="11"/>
        <v>30</v>
      </c>
      <c r="B102" s="182">
        <v>39840</v>
      </c>
      <c r="C102" s="55">
        <v>398.279</v>
      </c>
      <c r="D102" s="55">
        <v>3.029</v>
      </c>
      <c r="E102" s="56">
        <f t="shared" si="0"/>
        <v>0.2617056</v>
      </c>
      <c r="F102" s="55">
        <f t="shared" si="8"/>
        <v>30.484853333333334</v>
      </c>
      <c r="G102" s="56">
        <f t="shared" si="10"/>
        <v>7.978056832511999</v>
      </c>
      <c r="H102" s="70" t="s">
        <v>66</v>
      </c>
      <c r="I102" s="102">
        <v>19.37678</v>
      </c>
      <c r="J102" s="102">
        <v>24.54926</v>
      </c>
      <c r="K102" s="102">
        <v>47.52852</v>
      </c>
      <c r="L102" s="70"/>
      <c r="M102" s="70"/>
      <c r="N102" s="11"/>
    </row>
    <row r="103" spans="1:14" ht="24">
      <c r="A103" s="10">
        <f t="shared" si="11"/>
        <v>31</v>
      </c>
      <c r="B103" s="182">
        <v>39850</v>
      </c>
      <c r="C103" s="55">
        <v>398.26</v>
      </c>
      <c r="D103" s="55">
        <v>2.965</v>
      </c>
      <c r="E103" s="56">
        <f t="shared" si="0"/>
        <v>0.256176</v>
      </c>
      <c r="F103" s="55">
        <f t="shared" si="8"/>
        <v>4.279023333333334</v>
      </c>
      <c r="G103" s="56">
        <f t="shared" si="10"/>
        <v>1.0961830814400002</v>
      </c>
      <c r="H103" s="74" t="s">
        <v>103</v>
      </c>
      <c r="I103" s="102">
        <v>3.11175</v>
      </c>
      <c r="J103" s="102">
        <v>1.89208</v>
      </c>
      <c r="K103" s="102">
        <v>7.83324</v>
      </c>
      <c r="L103" s="70"/>
      <c r="M103" s="55"/>
      <c r="N103" s="11"/>
    </row>
    <row r="104" spans="1:14" ht="24">
      <c r="A104" s="10">
        <f t="shared" si="11"/>
        <v>32</v>
      </c>
      <c r="B104" s="182">
        <v>39860</v>
      </c>
      <c r="C104" s="55">
        <v>398.22</v>
      </c>
      <c r="D104" s="55">
        <v>2.427</v>
      </c>
      <c r="E104" s="56">
        <f t="shared" si="0"/>
        <v>0.2096928</v>
      </c>
      <c r="F104" s="55">
        <f t="shared" si="8"/>
        <v>22.946986666666664</v>
      </c>
      <c r="G104" s="56">
        <f t="shared" si="10"/>
        <v>4.811817885696</v>
      </c>
      <c r="H104" s="74" t="s">
        <v>104</v>
      </c>
      <c r="I104" s="102">
        <v>23.072</v>
      </c>
      <c r="J104" s="102">
        <v>24.71466</v>
      </c>
      <c r="K104" s="102">
        <v>21.0543</v>
      </c>
      <c r="L104" s="55"/>
      <c r="M104" s="55"/>
      <c r="N104" s="11"/>
    </row>
    <row r="105" spans="1:14" ht="24">
      <c r="A105" s="10">
        <f t="shared" si="11"/>
        <v>33</v>
      </c>
      <c r="B105" s="182">
        <v>39870</v>
      </c>
      <c r="C105" s="55">
        <v>398.2</v>
      </c>
      <c r="D105" s="55">
        <v>2.191</v>
      </c>
      <c r="E105" s="56">
        <f t="shared" si="0"/>
        <v>0.1893024</v>
      </c>
      <c r="F105" s="55">
        <f t="shared" si="8"/>
        <v>2.5886633333333333</v>
      </c>
      <c r="G105" s="56">
        <f t="shared" si="10"/>
        <v>0.49004018179200004</v>
      </c>
      <c r="H105" s="74" t="s">
        <v>68</v>
      </c>
      <c r="I105" s="102">
        <v>1.088</v>
      </c>
      <c r="J105" s="102">
        <v>6.313</v>
      </c>
      <c r="K105" s="102">
        <v>0.36499</v>
      </c>
      <c r="L105" s="70"/>
      <c r="M105" s="55"/>
      <c r="N105" s="11"/>
    </row>
    <row r="106" spans="1:14" ht="24">
      <c r="A106" s="10">
        <f t="shared" si="11"/>
        <v>34</v>
      </c>
      <c r="B106" s="182">
        <v>39878</v>
      </c>
      <c r="C106" s="55">
        <v>398.18</v>
      </c>
      <c r="D106" s="55">
        <v>1.656</v>
      </c>
      <c r="E106" s="56">
        <f t="shared" si="0"/>
        <v>0.1430784</v>
      </c>
      <c r="F106" s="62">
        <f t="shared" si="8"/>
        <v>23.53327333333333</v>
      </c>
      <c r="G106" s="56">
        <f t="shared" si="10"/>
        <v>3.3671030952959993</v>
      </c>
      <c r="H106" s="74" t="s">
        <v>69</v>
      </c>
      <c r="I106" s="102">
        <v>18.46935</v>
      </c>
      <c r="J106" s="102">
        <v>30.298</v>
      </c>
      <c r="K106" s="102">
        <v>21.83247</v>
      </c>
      <c r="L106" s="55"/>
      <c r="M106" s="55"/>
      <c r="N106" s="11"/>
    </row>
    <row r="107" spans="1:14" ht="24">
      <c r="A107" s="10">
        <f t="shared" si="11"/>
        <v>35</v>
      </c>
      <c r="B107" s="182">
        <v>39890</v>
      </c>
      <c r="C107" s="55">
        <v>398.25</v>
      </c>
      <c r="D107" s="55">
        <v>3.019</v>
      </c>
      <c r="E107" s="56">
        <f t="shared" si="0"/>
        <v>0.2608416</v>
      </c>
      <c r="F107" s="62">
        <f t="shared" si="8"/>
        <v>56.985013333333335</v>
      </c>
      <c r="G107" s="56">
        <f t="shared" si="10"/>
        <v>14.864062053888</v>
      </c>
      <c r="H107" s="74">
        <v>103.105</v>
      </c>
      <c r="I107" s="107">
        <v>53.96364</v>
      </c>
      <c r="J107" s="102">
        <v>56.44</v>
      </c>
      <c r="K107" s="102">
        <v>60.5514</v>
      </c>
      <c r="L107" s="55"/>
      <c r="M107" s="55"/>
      <c r="N107" s="11"/>
    </row>
    <row r="108" spans="1:14" ht="24.75" thickBot="1">
      <c r="A108" s="73">
        <f t="shared" si="11"/>
        <v>36</v>
      </c>
      <c r="B108" s="183">
        <v>39899</v>
      </c>
      <c r="C108" s="65">
        <v>398.23</v>
      </c>
      <c r="D108" s="65">
        <v>2.666</v>
      </c>
      <c r="E108" s="66">
        <f t="shared" si="0"/>
        <v>0.2303424</v>
      </c>
      <c r="F108" s="67">
        <f t="shared" si="8"/>
        <v>55.24417666666667</v>
      </c>
      <c r="G108" s="66">
        <f t="shared" si="10"/>
        <v>12.725076239424</v>
      </c>
      <c r="H108" s="88">
        <v>105.108</v>
      </c>
      <c r="I108" s="106">
        <v>49.98864</v>
      </c>
      <c r="J108" s="106">
        <v>58.785</v>
      </c>
      <c r="K108" s="106">
        <v>56.95889</v>
      </c>
      <c r="L108" s="55"/>
      <c r="M108" s="55"/>
      <c r="N108" s="11"/>
    </row>
    <row r="109" spans="1:14" ht="24">
      <c r="A109" s="75">
        <v>1</v>
      </c>
      <c r="B109" s="184">
        <v>39911</v>
      </c>
      <c r="C109" s="80">
        <v>389.14</v>
      </c>
      <c r="D109" s="76">
        <v>1.585</v>
      </c>
      <c r="E109" s="77">
        <f t="shared" si="0"/>
        <v>0.136944</v>
      </c>
      <c r="F109" s="55">
        <f aca="true" t="shared" si="12" ref="F109:F119">+AVERAGE(I109:K109)</f>
        <v>6.226963333333333</v>
      </c>
      <c r="G109" s="56">
        <f aca="true" t="shared" si="13" ref="G109:G119">F109*E109</f>
        <v>0.8527452667200001</v>
      </c>
      <c r="H109" s="89" t="s">
        <v>105</v>
      </c>
      <c r="I109" s="108">
        <v>6.54375</v>
      </c>
      <c r="J109" s="108">
        <v>5.42502</v>
      </c>
      <c r="K109" s="108">
        <v>6.71212</v>
      </c>
      <c r="L109" s="57"/>
      <c r="M109" s="57"/>
      <c r="N109" s="11"/>
    </row>
    <row r="110" spans="1:14" ht="24">
      <c r="A110" s="10">
        <v>2</v>
      </c>
      <c r="B110" s="182">
        <v>39919</v>
      </c>
      <c r="C110" s="81">
        <v>389.16</v>
      </c>
      <c r="D110" s="55">
        <v>1.685</v>
      </c>
      <c r="E110" s="56">
        <f t="shared" si="0"/>
        <v>0.14558400000000002</v>
      </c>
      <c r="F110" s="55">
        <f t="shared" si="12"/>
        <v>27.716993333333335</v>
      </c>
      <c r="G110" s="56">
        <f t="shared" si="13"/>
        <v>4.03515075744</v>
      </c>
      <c r="H110" s="87" t="s">
        <v>106</v>
      </c>
      <c r="I110" s="102">
        <v>33.82364</v>
      </c>
      <c r="J110" s="102">
        <v>35.37989</v>
      </c>
      <c r="K110" s="102">
        <v>13.94745</v>
      </c>
      <c r="L110" s="57"/>
      <c r="M110" s="57"/>
      <c r="N110" s="11"/>
    </row>
    <row r="111" spans="1:14" ht="24">
      <c r="A111" s="10">
        <v>3</v>
      </c>
      <c r="B111" s="182">
        <v>39929</v>
      </c>
      <c r="C111" s="81">
        <v>389.93</v>
      </c>
      <c r="D111" s="55">
        <v>29.131</v>
      </c>
      <c r="E111" s="56">
        <f t="shared" si="0"/>
        <v>2.5169184000000002</v>
      </c>
      <c r="F111" s="55">
        <f t="shared" si="12"/>
        <v>1751.35152</v>
      </c>
      <c r="G111" s="56">
        <f t="shared" si="13"/>
        <v>4408.008865555968</v>
      </c>
      <c r="H111" s="87" t="s">
        <v>107</v>
      </c>
      <c r="I111" s="102">
        <v>1749</v>
      </c>
      <c r="J111" s="102">
        <v>1616.67228</v>
      </c>
      <c r="K111" s="102">
        <v>1888.38228</v>
      </c>
      <c r="L111" s="57"/>
      <c r="M111" s="57"/>
      <c r="N111" s="11"/>
    </row>
    <row r="112" spans="1:14" ht="24">
      <c r="A112" s="10">
        <v>4</v>
      </c>
      <c r="B112" s="182">
        <v>39939</v>
      </c>
      <c r="C112" s="81">
        <v>398.31</v>
      </c>
      <c r="D112" s="55">
        <v>3.43</v>
      </c>
      <c r="E112" s="56">
        <f t="shared" si="0"/>
        <v>0.296352</v>
      </c>
      <c r="F112" s="55">
        <f t="shared" si="12"/>
        <v>125.04285333333333</v>
      </c>
      <c r="G112" s="56">
        <f t="shared" si="13"/>
        <v>37.05669967104</v>
      </c>
      <c r="H112" s="87" t="s">
        <v>108</v>
      </c>
      <c r="I112" s="102">
        <v>125.24866</v>
      </c>
      <c r="J112" s="102">
        <v>125.72281</v>
      </c>
      <c r="K112" s="102">
        <v>124.15709</v>
      </c>
      <c r="L112" s="57"/>
      <c r="M112" s="57"/>
      <c r="N112" s="11"/>
    </row>
    <row r="113" spans="1:14" ht="24">
      <c r="A113" s="10">
        <v>5</v>
      </c>
      <c r="B113" s="182">
        <v>39948</v>
      </c>
      <c r="C113" s="81">
        <v>399.23</v>
      </c>
      <c r="D113" s="55">
        <v>43.934</v>
      </c>
      <c r="E113" s="56">
        <f t="shared" si="0"/>
        <v>3.7958976</v>
      </c>
      <c r="F113" s="55">
        <f t="shared" si="12"/>
        <v>451.23254</v>
      </c>
      <c r="G113" s="56">
        <f t="shared" si="13"/>
        <v>1712.8325156279038</v>
      </c>
      <c r="H113" s="87" t="s">
        <v>109</v>
      </c>
      <c r="I113" s="102">
        <v>524.22951</v>
      </c>
      <c r="J113" s="102">
        <v>404.07797</v>
      </c>
      <c r="K113" s="102">
        <v>425.39014</v>
      </c>
      <c r="L113" s="57"/>
      <c r="M113" s="57"/>
      <c r="N113" s="11"/>
    </row>
    <row r="114" spans="1:14" ht="24">
      <c r="A114" s="10">
        <v>6</v>
      </c>
      <c r="B114" s="182">
        <v>39962</v>
      </c>
      <c r="C114" s="81">
        <v>398.29</v>
      </c>
      <c r="D114" s="55">
        <v>4.53</v>
      </c>
      <c r="E114" s="56">
        <f t="shared" si="0"/>
        <v>0.391392</v>
      </c>
      <c r="F114" s="55">
        <f t="shared" si="12"/>
        <v>801.8617566666667</v>
      </c>
      <c r="G114" s="56">
        <f t="shared" si="13"/>
        <v>313.84227666528</v>
      </c>
      <c r="H114" s="87" t="s">
        <v>110</v>
      </c>
      <c r="I114" s="102">
        <v>524.69688</v>
      </c>
      <c r="J114" s="102">
        <v>889.12167</v>
      </c>
      <c r="K114" s="102">
        <v>991.76672</v>
      </c>
      <c r="L114" s="57"/>
      <c r="M114" s="57"/>
      <c r="N114" s="11"/>
    </row>
    <row r="115" spans="1:14" ht="24">
      <c r="A115" s="10">
        <v>7</v>
      </c>
      <c r="B115" s="182">
        <v>39968</v>
      </c>
      <c r="C115" s="81">
        <v>398.24</v>
      </c>
      <c r="D115" s="55">
        <v>3.484</v>
      </c>
      <c r="E115" s="56">
        <f t="shared" si="0"/>
        <v>0.3010176</v>
      </c>
      <c r="F115" s="55">
        <f t="shared" si="12"/>
        <v>222.75730666666664</v>
      </c>
      <c r="G115" s="56">
        <f t="shared" si="13"/>
        <v>67.053869835264</v>
      </c>
      <c r="H115" s="87" t="s">
        <v>111</v>
      </c>
      <c r="I115" s="102">
        <v>199.32203</v>
      </c>
      <c r="J115" s="102">
        <v>230.72972</v>
      </c>
      <c r="K115" s="102">
        <v>238.22017</v>
      </c>
      <c r="L115" s="57"/>
      <c r="M115" s="57"/>
      <c r="N115" s="11"/>
    </row>
    <row r="116" spans="1:14" ht="24">
      <c r="A116" s="10">
        <v>8</v>
      </c>
      <c r="B116" s="182">
        <v>39981</v>
      </c>
      <c r="C116" s="81">
        <v>398.62</v>
      </c>
      <c r="D116" s="55">
        <v>16.321</v>
      </c>
      <c r="E116" s="56">
        <f t="shared" si="0"/>
        <v>1.4101344000000002</v>
      </c>
      <c r="F116" s="55">
        <f t="shared" si="12"/>
        <v>249.13143000000002</v>
      </c>
      <c r="G116" s="56">
        <f t="shared" si="13"/>
        <v>351.3087995641921</v>
      </c>
      <c r="H116" s="87" t="s">
        <v>112</v>
      </c>
      <c r="I116" s="102">
        <v>250.83107</v>
      </c>
      <c r="J116" s="102">
        <v>210.44372</v>
      </c>
      <c r="K116" s="102">
        <v>286.1195</v>
      </c>
      <c r="L116" s="57"/>
      <c r="M116" s="57"/>
      <c r="N116" s="11"/>
    </row>
    <row r="117" spans="1:14" ht="24">
      <c r="A117" s="10">
        <v>9</v>
      </c>
      <c r="B117" s="182">
        <v>39993</v>
      </c>
      <c r="C117" s="81">
        <v>398.16</v>
      </c>
      <c r="D117" s="55">
        <v>2.494</v>
      </c>
      <c r="E117" s="56">
        <f t="shared" si="0"/>
        <v>0.21548160000000002</v>
      </c>
      <c r="F117" s="62">
        <f t="shared" si="12"/>
        <v>17.134686666666667</v>
      </c>
      <c r="G117" s="56">
        <f t="shared" si="13"/>
        <v>3.6922096984320003</v>
      </c>
      <c r="H117" s="87" t="s">
        <v>50</v>
      </c>
      <c r="I117" s="102">
        <v>18.22927</v>
      </c>
      <c r="J117" s="102">
        <v>12.88245</v>
      </c>
      <c r="K117" s="102">
        <v>20.29234</v>
      </c>
      <c r="L117" s="57"/>
      <c r="M117" s="57"/>
      <c r="N117" s="11"/>
    </row>
    <row r="118" spans="1:14" ht="24">
      <c r="A118" s="10">
        <v>10</v>
      </c>
      <c r="B118" s="182">
        <v>40000</v>
      </c>
      <c r="C118" s="81">
        <v>398.56</v>
      </c>
      <c r="D118" s="55">
        <v>16.325</v>
      </c>
      <c r="E118" s="56">
        <f t="shared" si="0"/>
        <v>1.41048</v>
      </c>
      <c r="F118" s="62">
        <f t="shared" si="12"/>
        <v>212.42650333333333</v>
      </c>
      <c r="G118" s="56">
        <f t="shared" si="13"/>
        <v>299.62333442159996</v>
      </c>
      <c r="H118" s="85" t="s">
        <v>51</v>
      </c>
      <c r="I118" s="102">
        <v>216.53465</v>
      </c>
      <c r="J118" s="102">
        <v>180.67447</v>
      </c>
      <c r="K118" s="102">
        <v>240.07039</v>
      </c>
      <c r="L118" s="57"/>
      <c r="M118" s="57"/>
      <c r="N118" s="11"/>
    </row>
    <row r="119" spans="1:14" ht="24">
      <c r="A119" s="10">
        <v>11</v>
      </c>
      <c r="B119" s="182">
        <v>40017</v>
      </c>
      <c r="C119" s="81">
        <v>398.69</v>
      </c>
      <c r="D119" s="55">
        <v>19.296</v>
      </c>
      <c r="E119" s="56">
        <f t="shared" si="0"/>
        <v>1.6671744</v>
      </c>
      <c r="F119" s="62">
        <f t="shared" si="12"/>
        <v>3426.240706666667</v>
      </c>
      <c r="G119" s="56">
        <f t="shared" si="13"/>
        <v>5712.140794392576</v>
      </c>
      <c r="H119" s="85" t="s">
        <v>113</v>
      </c>
      <c r="I119" s="102">
        <v>3680.779</v>
      </c>
      <c r="J119" s="102">
        <v>3238.3675</v>
      </c>
      <c r="K119" s="102">
        <v>3359.57562</v>
      </c>
      <c r="L119" s="57"/>
      <c r="M119" s="57"/>
      <c r="N119" s="11"/>
    </row>
    <row r="120" spans="1:14" ht="24">
      <c r="A120" s="10">
        <v>12</v>
      </c>
      <c r="B120" s="182">
        <v>40024</v>
      </c>
      <c r="C120" s="81">
        <v>398.24</v>
      </c>
      <c r="D120" s="55">
        <v>3.734</v>
      </c>
      <c r="E120" s="56">
        <f t="shared" si="0"/>
        <v>0.3226176</v>
      </c>
      <c r="F120" s="62">
        <f aca="true" t="shared" si="14" ref="F120:F134">+AVERAGE(I120:K120)</f>
        <v>80.35287</v>
      </c>
      <c r="G120" s="56">
        <f aca="true" t="shared" si="15" ref="G120:G134">F120*E120</f>
        <v>25.923250072511998</v>
      </c>
      <c r="H120" s="85" t="s">
        <v>114</v>
      </c>
      <c r="I120" s="102">
        <v>81.42916</v>
      </c>
      <c r="J120" s="102">
        <v>72.55231</v>
      </c>
      <c r="K120" s="102">
        <v>87.07714</v>
      </c>
      <c r="L120" s="57"/>
      <c r="M120" s="57"/>
      <c r="N120" s="11"/>
    </row>
    <row r="121" spans="1:14" ht="24">
      <c r="A121" s="10">
        <v>13</v>
      </c>
      <c r="B121" s="182">
        <v>40036</v>
      </c>
      <c r="C121" s="81">
        <v>398.44</v>
      </c>
      <c r="D121" s="55">
        <v>10.466</v>
      </c>
      <c r="E121" s="56">
        <f t="shared" si="0"/>
        <v>0.9042624</v>
      </c>
      <c r="F121" s="62">
        <f t="shared" si="14"/>
        <v>333.50615999999997</v>
      </c>
      <c r="G121" s="56">
        <f t="shared" si="15"/>
        <v>301.577080656384</v>
      </c>
      <c r="H121" s="85" t="s">
        <v>53</v>
      </c>
      <c r="I121" s="102">
        <v>304.9285</v>
      </c>
      <c r="J121" s="102">
        <v>373.50721</v>
      </c>
      <c r="K121" s="102">
        <v>322.08277</v>
      </c>
      <c r="L121" s="57"/>
      <c r="M121" s="57"/>
      <c r="N121" s="11"/>
    </row>
    <row r="122" spans="1:14" ht="24">
      <c r="A122" s="10">
        <v>14</v>
      </c>
      <c r="B122" s="182">
        <v>40049</v>
      </c>
      <c r="C122" s="81">
        <v>399.39</v>
      </c>
      <c r="D122" s="55">
        <v>42.222</v>
      </c>
      <c r="E122" s="56">
        <f t="shared" si="0"/>
        <v>3.6479808000000005</v>
      </c>
      <c r="F122" s="62">
        <f t="shared" si="14"/>
        <v>373.2950966666667</v>
      </c>
      <c r="G122" s="56">
        <f t="shared" si="15"/>
        <v>1361.7733453741444</v>
      </c>
      <c r="H122" s="85" t="s">
        <v>54</v>
      </c>
      <c r="I122" s="102">
        <v>390.06338</v>
      </c>
      <c r="J122" s="102">
        <v>374.46263</v>
      </c>
      <c r="K122" s="102">
        <v>355.35928</v>
      </c>
      <c r="L122" s="57"/>
      <c r="M122" s="57"/>
      <c r="N122" s="11"/>
    </row>
    <row r="123" spans="1:14" ht="24">
      <c r="A123" s="10">
        <v>15</v>
      </c>
      <c r="B123" s="182">
        <v>40050</v>
      </c>
      <c r="C123" s="81">
        <v>399.03</v>
      </c>
      <c r="D123" s="55">
        <v>25.536</v>
      </c>
      <c r="E123" s="56">
        <f t="shared" si="0"/>
        <v>2.2063104000000004</v>
      </c>
      <c r="F123" s="62">
        <f t="shared" si="14"/>
        <v>432.58687333333336</v>
      </c>
      <c r="G123" s="56">
        <f t="shared" si="15"/>
        <v>954.4209175388163</v>
      </c>
      <c r="H123" s="85" t="s">
        <v>115</v>
      </c>
      <c r="I123" s="102">
        <v>440.4401</v>
      </c>
      <c r="J123" s="102">
        <v>421.44428</v>
      </c>
      <c r="K123" s="102">
        <v>435.87624</v>
      </c>
      <c r="L123" s="57"/>
      <c r="M123" s="57"/>
      <c r="N123" s="11"/>
    </row>
    <row r="124" spans="1:14" ht="24">
      <c r="A124" s="10">
        <v>16</v>
      </c>
      <c r="B124" s="182">
        <v>40069</v>
      </c>
      <c r="C124" s="81">
        <v>398.92</v>
      </c>
      <c r="D124" s="55">
        <v>29.837</v>
      </c>
      <c r="E124" s="56">
        <f t="shared" si="0"/>
        <v>2.5779168</v>
      </c>
      <c r="F124" s="62">
        <f t="shared" si="14"/>
        <v>1594.7840533333335</v>
      </c>
      <c r="G124" s="56">
        <f t="shared" si="15"/>
        <v>4111.220603460097</v>
      </c>
      <c r="H124" s="85" t="s">
        <v>117</v>
      </c>
      <c r="I124" s="102">
        <v>1409.98861</v>
      </c>
      <c r="J124" s="102">
        <v>1515.88103</v>
      </c>
      <c r="K124" s="102">
        <v>1858.48252</v>
      </c>
      <c r="L124" s="57"/>
      <c r="M124" s="57"/>
      <c r="N124" s="11"/>
    </row>
    <row r="125" spans="1:14" ht="24">
      <c r="A125" s="10">
        <v>17</v>
      </c>
      <c r="B125" s="182">
        <v>40082</v>
      </c>
      <c r="C125" s="81">
        <v>399.58</v>
      </c>
      <c r="D125" s="55">
        <v>68.805</v>
      </c>
      <c r="E125" s="56">
        <f t="shared" si="0"/>
        <v>5.944752000000001</v>
      </c>
      <c r="F125" s="62">
        <f t="shared" si="14"/>
        <v>1976.694983333333</v>
      </c>
      <c r="G125" s="56">
        <f t="shared" si="15"/>
        <v>11750.9614555608</v>
      </c>
      <c r="H125" s="85" t="s">
        <v>56</v>
      </c>
      <c r="I125" s="102">
        <v>2410.06324</v>
      </c>
      <c r="J125" s="102">
        <v>1730.24614</v>
      </c>
      <c r="K125" s="102">
        <v>1789.77557</v>
      </c>
      <c r="L125" s="57"/>
      <c r="M125" s="57"/>
      <c r="N125" s="11"/>
    </row>
    <row r="126" spans="1:14" ht="24">
      <c r="A126" s="10">
        <v>18</v>
      </c>
      <c r="B126" s="182">
        <v>40083</v>
      </c>
      <c r="C126" s="81">
        <v>399.92</v>
      </c>
      <c r="D126" s="55">
        <v>85.643</v>
      </c>
      <c r="E126" s="56">
        <f t="shared" si="0"/>
        <v>7.399555200000001</v>
      </c>
      <c r="F126" s="62">
        <f t="shared" si="14"/>
        <v>3218.966246666667</v>
      </c>
      <c r="G126" s="56">
        <f t="shared" si="15"/>
        <v>23818.91842914682</v>
      </c>
      <c r="H126" s="85" t="s">
        <v>57</v>
      </c>
      <c r="I126" s="102">
        <v>2866.3446</v>
      </c>
      <c r="J126" s="102">
        <v>3142.52101</v>
      </c>
      <c r="K126" s="102">
        <v>3648.03313</v>
      </c>
      <c r="L126" s="57"/>
      <c r="M126" s="57"/>
      <c r="N126" s="11"/>
    </row>
    <row r="127" spans="1:14" ht="24">
      <c r="A127" s="10">
        <v>19</v>
      </c>
      <c r="B127" s="182">
        <v>40089</v>
      </c>
      <c r="C127" s="81">
        <v>399.13</v>
      </c>
      <c r="D127" s="55">
        <v>38.36</v>
      </c>
      <c r="E127" s="56">
        <f t="shared" si="0"/>
        <v>3.314304</v>
      </c>
      <c r="F127" s="62">
        <f t="shared" si="14"/>
        <v>273.1929</v>
      </c>
      <c r="G127" s="56">
        <f t="shared" si="15"/>
        <v>905.4443212416</v>
      </c>
      <c r="H127" s="85" t="s">
        <v>118</v>
      </c>
      <c r="I127" s="102">
        <v>267.73922</v>
      </c>
      <c r="J127" s="102">
        <v>270.36693</v>
      </c>
      <c r="K127" s="102">
        <v>281.47255</v>
      </c>
      <c r="L127" s="57"/>
      <c r="M127" s="57"/>
      <c r="N127" s="11"/>
    </row>
    <row r="128" spans="1:14" ht="24">
      <c r="A128" s="10">
        <v>20</v>
      </c>
      <c r="B128" s="182">
        <v>40103</v>
      </c>
      <c r="C128" s="81">
        <v>398.83</v>
      </c>
      <c r="D128" s="55">
        <v>24.009</v>
      </c>
      <c r="E128" s="56">
        <f t="shared" si="0"/>
        <v>2.0743776</v>
      </c>
      <c r="F128" s="62">
        <f t="shared" si="14"/>
        <v>301.72323666666665</v>
      </c>
      <c r="G128" s="56">
        <f t="shared" si="15"/>
        <v>625.8879235408319</v>
      </c>
      <c r="H128" s="85" t="s">
        <v>119</v>
      </c>
      <c r="I128" s="102">
        <v>304.49874</v>
      </c>
      <c r="J128" s="102">
        <v>349.42581</v>
      </c>
      <c r="K128" s="102">
        <v>251.24516</v>
      </c>
      <c r="L128" s="57"/>
      <c r="M128" s="57"/>
      <c r="N128" s="11"/>
    </row>
    <row r="129" spans="1:14" ht="24">
      <c r="A129" s="10">
        <v>21</v>
      </c>
      <c r="B129" s="182">
        <v>40115</v>
      </c>
      <c r="C129" s="81">
        <v>398.48</v>
      </c>
      <c r="D129" s="55">
        <v>10.789</v>
      </c>
      <c r="E129" s="56">
        <f t="shared" si="0"/>
        <v>0.9321696</v>
      </c>
      <c r="F129" s="62">
        <f t="shared" si="14"/>
        <v>39.58221333333333</v>
      </c>
      <c r="G129" s="56">
        <f t="shared" si="15"/>
        <v>36.897335970048</v>
      </c>
      <c r="H129" s="85" t="s">
        <v>59</v>
      </c>
      <c r="I129" s="102">
        <v>40.43962</v>
      </c>
      <c r="J129" s="102">
        <v>42.20989</v>
      </c>
      <c r="K129" s="102">
        <v>36.09713</v>
      </c>
      <c r="L129" s="57"/>
      <c r="M129" s="57"/>
      <c r="N129" s="11"/>
    </row>
    <row r="130" spans="1:14" ht="24">
      <c r="A130" s="78">
        <v>22</v>
      </c>
      <c r="B130" s="185">
        <v>222742</v>
      </c>
      <c r="C130" s="79">
        <v>401.8</v>
      </c>
      <c r="D130" s="79">
        <v>8.876</v>
      </c>
      <c r="E130" s="56">
        <f aca="true" t="shared" si="16" ref="E130:E320">D130*0.0864</f>
        <v>0.7668864</v>
      </c>
      <c r="F130" s="62">
        <f t="shared" si="14"/>
        <v>29.69681</v>
      </c>
      <c r="G130" s="56">
        <f t="shared" si="15"/>
        <v>22.774079712383998</v>
      </c>
      <c r="H130" s="90" t="s">
        <v>60</v>
      </c>
      <c r="I130" s="109">
        <v>21.38547</v>
      </c>
      <c r="J130" s="109">
        <v>30.22484</v>
      </c>
      <c r="K130" s="109">
        <v>37.48012</v>
      </c>
      <c r="L130" s="57"/>
      <c r="M130" s="57"/>
      <c r="N130" s="11"/>
    </row>
    <row r="131" spans="1:14" ht="24">
      <c r="A131" s="78">
        <v>23</v>
      </c>
      <c r="B131" s="185">
        <v>40131</v>
      </c>
      <c r="C131" s="79">
        <v>401.75</v>
      </c>
      <c r="D131" s="79">
        <v>7.357</v>
      </c>
      <c r="E131" s="56">
        <f t="shared" si="16"/>
        <v>0.6356448</v>
      </c>
      <c r="F131" s="62">
        <f t="shared" si="14"/>
        <v>31.02347</v>
      </c>
      <c r="G131" s="56">
        <f t="shared" si="15"/>
        <v>19.719907383456</v>
      </c>
      <c r="H131" s="90" t="s">
        <v>100</v>
      </c>
      <c r="I131" s="109">
        <v>31.66265</v>
      </c>
      <c r="J131" s="109">
        <v>32.97672</v>
      </c>
      <c r="K131" s="109">
        <v>28.43104</v>
      </c>
      <c r="L131" s="57"/>
      <c r="M131" s="57"/>
      <c r="N131" s="11"/>
    </row>
    <row r="132" spans="1:14" ht="24">
      <c r="A132" s="10">
        <v>24</v>
      </c>
      <c r="B132" s="182">
        <v>40142</v>
      </c>
      <c r="C132" s="55">
        <v>401.72</v>
      </c>
      <c r="D132" s="55">
        <v>6.424</v>
      </c>
      <c r="E132" s="56">
        <f t="shared" si="16"/>
        <v>0.5550336</v>
      </c>
      <c r="F132" s="62">
        <f t="shared" si="14"/>
        <v>40.19757666666667</v>
      </c>
      <c r="G132" s="56">
        <f t="shared" si="15"/>
        <v>22.311005688576003</v>
      </c>
      <c r="H132" s="85" t="s">
        <v>101</v>
      </c>
      <c r="I132" s="102">
        <v>33.44872</v>
      </c>
      <c r="J132" s="102">
        <v>44.45458</v>
      </c>
      <c r="K132" s="102">
        <v>42.68943</v>
      </c>
      <c r="L132" s="57"/>
      <c r="M132" s="57"/>
      <c r="N132" s="11"/>
    </row>
    <row r="133" spans="1:14" ht="24">
      <c r="A133" s="10">
        <v>25</v>
      </c>
      <c r="B133" s="182">
        <v>40168</v>
      </c>
      <c r="C133" s="55">
        <v>401.656</v>
      </c>
      <c r="D133" s="55">
        <v>3.786</v>
      </c>
      <c r="E133" s="56">
        <f t="shared" si="16"/>
        <v>0.3271104</v>
      </c>
      <c r="F133" s="62">
        <f t="shared" si="14"/>
        <v>21.207</v>
      </c>
      <c r="G133" s="56">
        <f t="shared" si="15"/>
        <v>6.9370302528000005</v>
      </c>
      <c r="H133" s="85" t="s">
        <v>62</v>
      </c>
      <c r="I133" s="102">
        <v>19.13634</v>
      </c>
      <c r="J133" s="102">
        <v>28.38294</v>
      </c>
      <c r="K133" s="102">
        <v>16.10172</v>
      </c>
      <c r="L133" s="57"/>
      <c r="M133" s="57"/>
      <c r="N133" s="11"/>
    </row>
    <row r="134" spans="1:14" ht="24">
      <c r="A134" s="10">
        <v>26</v>
      </c>
      <c r="B134" s="182">
        <v>40175</v>
      </c>
      <c r="C134" s="55">
        <v>401.636</v>
      </c>
      <c r="D134" s="55">
        <v>3.598</v>
      </c>
      <c r="E134" s="56">
        <f t="shared" si="16"/>
        <v>0.3108672</v>
      </c>
      <c r="F134" s="62">
        <f t="shared" si="14"/>
        <v>12.602906666666668</v>
      </c>
      <c r="G134" s="56">
        <f t="shared" si="15"/>
        <v>3.9178303073280003</v>
      </c>
      <c r="H134" s="85" t="s">
        <v>63</v>
      </c>
      <c r="I134" s="102">
        <v>10.48066</v>
      </c>
      <c r="J134" s="102">
        <v>18.07516</v>
      </c>
      <c r="K134" s="102">
        <v>9.2529</v>
      </c>
      <c r="L134" s="57"/>
      <c r="M134" s="57"/>
      <c r="N134" s="11"/>
    </row>
    <row r="135" spans="1:14" ht="24">
      <c r="A135" s="10">
        <v>27</v>
      </c>
      <c r="B135" s="182">
        <v>39820</v>
      </c>
      <c r="C135" s="55">
        <v>401.68</v>
      </c>
      <c r="D135" s="55">
        <v>4.77</v>
      </c>
      <c r="E135" s="56">
        <f t="shared" si="16"/>
        <v>0.412128</v>
      </c>
      <c r="F135" s="62">
        <f aca="true" t="shared" si="17" ref="F135:F301">+AVERAGE(I135:K135)</f>
        <v>28.22371</v>
      </c>
      <c r="G135" s="56">
        <f aca="true" t="shared" si="18" ref="G135:G301">F135*E135</f>
        <v>11.63178115488</v>
      </c>
      <c r="H135" s="85" t="s">
        <v>120</v>
      </c>
      <c r="I135" s="102">
        <v>22.87392</v>
      </c>
      <c r="J135" s="102">
        <v>40.02337</v>
      </c>
      <c r="K135" s="102">
        <v>21.77384</v>
      </c>
      <c r="L135" s="57"/>
      <c r="M135" s="57"/>
      <c r="N135" s="11"/>
    </row>
    <row r="136" spans="1:14" ht="24">
      <c r="A136" s="10">
        <v>28</v>
      </c>
      <c r="B136" s="182">
        <v>39829</v>
      </c>
      <c r="C136" s="55">
        <v>401.61</v>
      </c>
      <c r="D136" s="55">
        <v>3.018</v>
      </c>
      <c r="E136" s="56">
        <f t="shared" si="16"/>
        <v>0.2607552</v>
      </c>
      <c r="F136" s="62">
        <f t="shared" si="17"/>
        <v>25.42801</v>
      </c>
      <c r="G136" s="56">
        <f t="shared" si="18"/>
        <v>6.630485833152001</v>
      </c>
      <c r="H136" s="85" t="s">
        <v>102</v>
      </c>
      <c r="I136" s="102">
        <v>18.49388</v>
      </c>
      <c r="J136" s="102">
        <v>30.01609</v>
      </c>
      <c r="K136" s="102">
        <v>27.77406</v>
      </c>
      <c r="L136" s="57"/>
      <c r="M136" s="57"/>
      <c r="N136" s="11"/>
    </row>
    <row r="137" spans="1:14" ht="24">
      <c r="A137" s="10">
        <v>29</v>
      </c>
      <c r="B137" s="182">
        <v>39840</v>
      </c>
      <c r="C137" s="55">
        <v>401.61</v>
      </c>
      <c r="D137" s="55">
        <v>3.405</v>
      </c>
      <c r="E137" s="56">
        <f t="shared" si="16"/>
        <v>0.294192</v>
      </c>
      <c r="F137" s="62">
        <f t="shared" si="17"/>
        <v>36.17587</v>
      </c>
      <c r="G137" s="56">
        <f t="shared" si="18"/>
        <v>10.642651547040002</v>
      </c>
      <c r="H137" s="85" t="s">
        <v>65</v>
      </c>
      <c r="I137" s="102">
        <v>38.09524</v>
      </c>
      <c r="J137" s="102">
        <v>24.80555</v>
      </c>
      <c r="K137" s="102">
        <v>45.62682</v>
      </c>
      <c r="L137" s="57"/>
      <c r="M137" s="57"/>
      <c r="N137" s="11"/>
    </row>
    <row r="138" spans="1:14" ht="24">
      <c r="A138" s="10">
        <v>30</v>
      </c>
      <c r="B138" s="182">
        <v>39889</v>
      </c>
      <c r="C138" s="55">
        <v>401.496</v>
      </c>
      <c r="D138" s="55">
        <v>1.661</v>
      </c>
      <c r="E138" s="56">
        <f t="shared" si="16"/>
        <v>0.1435104</v>
      </c>
      <c r="F138" s="62">
        <f t="shared" si="17"/>
        <v>9.916730000000001</v>
      </c>
      <c r="G138" s="56">
        <f t="shared" si="18"/>
        <v>1.4231538889920003</v>
      </c>
      <c r="H138" s="85" t="s">
        <v>66</v>
      </c>
      <c r="I138" s="102">
        <v>12.69892</v>
      </c>
      <c r="J138" s="102">
        <v>11.67848</v>
      </c>
      <c r="K138" s="102">
        <v>5.37279</v>
      </c>
      <c r="L138" s="57" t="s">
        <v>116</v>
      </c>
      <c r="M138" s="57"/>
      <c r="N138" s="11"/>
    </row>
    <row r="139" spans="1:14" ht="24">
      <c r="A139" s="10">
        <v>31</v>
      </c>
      <c r="B139" s="182">
        <v>39891</v>
      </c>
      <c r="C139" s="55">
        <v>401.616</v>
      </c>
      <c r="D139" s="55">
        <v>1.291</v>
      </c>
      <c r="E139" s="56">
        <f t="shared" si="16"/>
        <v>0.1115424</v>
      </c>
      <c r="F139" s="62">
        <f t="shared" si="17"/>
        <v>111.06874333333332</v>
      </c>
      <c r="G139" s="56">
        <f t="shared" si="18"/>
        <v>12.388874196383998</v>
      </c>
      <c r="H139" s="85" t="s">
        <v>103</v>
      </c>
      <c r="I139" s="102">
        <v>306.96493</v>
      </c>
      <c r="J139" s="102">
        <v>7.87987</v>
      </c>
      <c r="K139" s="102">
        <v>18.36143</v>
      </c>
      <c r="L139" s="57"/>
      <c r="M139" s="57"/>
      <c r="N139" s="11"/>
    </row>
    <row r="140" spans="1:14" ht="24.75" thickBot="1">
      <c r="A140" s="73">
        <v>32</v>
      </c>
      <c r="B140" s="183">
        <v>39897</v>
      </c>
      <c r="C140" s="65">
        <v>401.486</v>
      </c>
      <c r="D140" s="65">
        <v>1.291</v>
      </c>
      <c r="E140" s="66">
        <f t="shared" si="16"/>
        <v>0.1115424</v>
      </c>
      <c r="F140" s="67">
        <f t="shared" si="17"/>
        <v>35.17480666666667</v>
      </c>
      <c r="G140" s="66">
        <f t="shared" si="18"/>
        <v>3.923482355136</v>
      </c>
      <c r="H140" s="86" t="s">
        <v>104</v>
      </c>
      <c r="I140" s="106">
        <v>28.8175</v>
      </c>
      <c r="J140" s="106">
        <v>47.01524</v>
      </c>
      <c r="K140" s="106">
        <v>29.69168</v>
      </c>
      <c r="L140" s="57"/>
      <c r="M140" s="57"/>
      <c r="N140" s="11"/>
    </row>
    <row r="141" spans="1:14" ht="24">
      <c r="A141" s="10">
        <v>1</v>
      </c>
      <c r="B141" s="182">
        <v>40273</v>
      </c>
      <c r="C141" s="55">
        <v>401.486</v>
      </c>
      <c r="D141" s="55">
        <v>1.291</v>
      </c>
      <c r="E141" s="56">
        <f t="shared" si="16"/>
        <v>0.1115424</v>
      </c>
      <c r="F141" s="62">
        <f t="shared" si="17"/>
        <v>6.44284</v>
      </c>
      <c r="G141" s="56">
        <f t="shared" si="18"/>
        <v>0.718649836416</v>
      </c>
      <c r="H141" s="85" t="s">
        <v>121</v>
      </c>
      <c r="I141" s="102">
        <v>4.14184</v>
      </c>
      <c r="J141" s="102">
        <v>2.80278</v>
      </c>
      <c r="K141" s="102">
        <v>12.3839</v>
      </c>
      <c r="L141" s="57"/>
      <c r="M141" s="57"/>
      <c r="N141" s="11"/>
    </row>
    <row r="142" spans="1:14" ht="24">
      <c r="A142" s="10">
        <v>2</v>
      </c>
      <c r="B142" s="182">
        <v>40298</v>
      </c>
      <c r="C142" s="55">
        <v>401.446</v>
      </c>
      <c r="D142" s="55">
        <v>0.85</v>
      </c>
      <c r="E142" s="56">
        <f t="shared" si="16"/>
        <v>0.07344</v>
      </c>
      <c r="F142" s="62">
        <f t="shared" si="17"/>
        <v>8.30198</v>
      </c>
      <c r="G142" s="56">
        <f t="shared" si="18"/>
        <v>0.6096974112000001</v>
      </c>
      <c r="H142" s="85" t="s">
        <v>106</v>
      </c>
      <c r="I142" s="102">
        <v>14.26146</v>
      </c>
      <c r="J142" s="102">
        <v>1.37817</v>
      </c>
      <c r="K142" s="102">
        <v>9.26631</v>
      </c>
      <c r="L142" s="57"/>
      <c r="M142" s="57"/>
      <c r="N142" s="11"/>
    </row>
    <row r="143" spans="1:14" ht="24">
      <c r="A143" s="10">
        <v>3</v>
      </c>
      <c r="B143" s="182">
        <v>40305</v>
      </c>
      <c r="C143" s="55">
        <v>401.406</v>
      </c>
      <c r="D143" s="55">
        <v>0.722</v>
      </c>
      <c r="E143" s="56">
        <f t="shared" si="16"/>
        <v>0.0623808</v>
      </c>
      <c r="F143" s="62">
        <f t="shared" si="17"/>
        <v>11.29931</v>
      </c>
      <c r="G143" s="56">
        <f t="shared" si="18"/>
        <v>0.704859997248</v>
      </c>
      <c r="H143" s="85" t="s">
        <v>122</v>
      </c>
      <c r="I143" s="102">
        <v>2.61054</v>
      </c>
      <c r="J143" s="102">
        <v>23.12207</v>
      </c>
      <c r="K143" s="102">
        <v>8.16532</v>
      </c>
      <c r="L143" s="57"/>
      <c r="M143" s="57"/>
      <c r="N143" s="11"/>
    </row>
    <row r="144" spans="1:14" ht="24">
      <c r="A144" s="10">
        <v>4</v>
      </c>
      <c r="B144" s="182">
        <v>40311</v>
      </c>
      <c r="C144" s="55">
        <v>401.406</v>
      </c>
      <c r="D144" s="55">
        <v>0.765</v>
      </c>
      <c r="E144" s="56">
        <f t="shared" si="16"/>
        <v>0.066096</v>
      </c>
      <c r="F144" s="62">
        <f t="shared" si="17"/>
        <v>5.574339999999999</v>
      </c>
      <c r="G144" s="56">
        <f t="shared" si="18"/>
        <v>0.36844157664</v>
      </c>
      <c r="H144" s="85" t="s">
        <v>123</v>
      </c>
      <c r="I144" s="102">
        <v>13.15562</v>
      </c>
      <c r="J144" s="102">
        <v>2.97663</v>
      </c>
      <c r="K144" s="102">
        <v>0.59077</v>
      </c>
      <c r="L144" s="57"/>
      <c r="M144" s="57"/>
      <c r="N144" s="11"/>
    </row>
    <row r="145" spans="1:14" ht="24">
      <c r="A145" s="10">
        <v>5</v>
      </c>
      <c r="B145" s="182">
        <v>40319</v>
      </c>
      <c r="C145" s="55">
        <v>401.446</v>
      </c>
      <c r="D145" s="55">
        <v>0.86</v>
      </c>
      <c r="E145" s="56">
        <f t="shared" si="16"/>
        <v>0.07430400000000001</v>
      </c>
      <c r="F145" s="62">
        <f t="shared" si="17"/>
        <v>8.823483333333334</v>
      </c>
      <c r="G145" s="56">
        <f t="shared" si="18"/>
        <v>0.6556201056000001</v>
      </c>
      <c r="H145" s="85" t="s">
        <v>124</v>
      </c>
      <c r="I145" s="102">
        <v>16.81893</v>
      </c>
      <c r="J145" s="102">
        <v>1.00661</v>
      </c>
      <c r="K145" s="102">
        <v>8.64491</v>
      </c>
      <c r="L145" s="57"/>
      <c r="M145" s="57"/>
      <c r="N145" s="11"/>
    </row>
    <row r="146" spans="1:14" ht="24">
      <c r="A146" s="10">
        <v>6</v>
      </c>
      <c r="B146" s="182">
        <v>40327</v>
      </c>
      <c r="C146" s="55">
        <v>401.406</v>
      </c>
      <c r="D146" s="55">
        <v>0.758</v>
      </c>
      <c r="E146" s="56">
        <f t="shared" si="16"/>
        <v>0.0654912</v>
      </c>
      <c r="F146" s="62">
        <f t="shared" si="17"/>
        <v>48.46974666666667</v>
      </c>
      <c r="G146" s="56">
        <f t="shared" si="18"/>
        <v>3.1743418728960004</v>
      </c>
      <c r="H146" s="85" t="s">
        <v>110</v>
      </c>
      <c r="I146" s="102">
        <v>50.70904</v>
      </c>
      <c r="J146" s="102">
        <v>48.97449</v>
      </c>
      <c r="K146" s="102">
        <v>45.72571</v>
      </c>
      <c r="L146" s="57"/>
      <c r="M146" s="57"/>
      <c r="N146" s="11"/>
    </row>
    <row r="147" spans="1:14" ht="24">
      <c r="A147" s="10">
        <v>7</v>
      </c>
      <c r="B147" s="182">
        <v>40337</v>
      </c>
      <c r="C147" s="55">
        <v>401.496</v>
      </c>
      <c r="D147" s="55">
        <v>1.501</v>
      </c>
      <c r="E147" s="56">
        <f t="shared" si="16"/>
        <v>0.1296864</v>
      </c>
      <c r="F147" s="62">
        <f t="shared" si="17"/>
        <v>113.73758</v>
      </c>
      <c r="G147" s="56">
        <f t="shared" si="18"/>
        <v>14.750217294912</v>
      </c>
      <c r="H147" s="85" t="s">
        <v>125</v>
      </c>
      <c r="I147" s="102">
        <v>105.71127</v>
      </c>
      <c r="J147" s="102">
        <v>111.88856</v>
      </c>
      <c r="K147" s="102">
        <v>123.61291</v>
      </c>
      <c r="L147" s="57"/>
      <c r="M147" s="57"/>
      <c r="N147" s="11"/>
    </row>
    <row r="148" spans="1:14" ht="24">
      <c r="A148" s="10">
        <v>8</v>
      </c>
      <c r="B148" s="182">
        <v>40346</v>
      </c>
      <c r="C148" s="55">
        <v>401.496</v>
      </c>
      <c r="D148" s="55">
        <v>0.955</v>
      </c>
      <c r="E148" s="56">
        <f t="shared" si="16"/>
        <v>0.082512</v>
      </c>
      <c r="F148" s="62">
        <f t="shared" si="17"/>
        <v>17.346743333333333</v>
      </c>
      <c r="G148" s="56">
        <f t="shared" si="18"/>
        <v>1.43131448592</v>
      </c>
      <c r="H148" s="85" t="s">
        <v>126</v>
      </c>
      <c r="I148" s="102">
        <v>20.46428</v>
      </c>
      <c r="J148" s="102">
        <v>14.73596</v>
      </c>
      <c r="K148" s="102">
        <v>16.83999</v>
      </c>
      <c r="L148" s="57"/>
      <c r="M148" s="57"/>
      <c r="N148" s="11"/>
    </row>
    <row r="149" spans="1:14" ht="24">
      <c r="A149" s="10">
        <v>9</v>
      </c>
      <c r="B149" s="182">
        <v>40356</v>
      </c>
      <c r="C149" s="55">
        <v>401.446</v>
      </c>
      <c r="D149" s="55">
        <v>1.867</v>
      </c>
      <c r="E149" s="56">
        <f t="shared" si="16"/>
        <v>0.1613088</v>
      </c>
      <c r="F149" s="62">
        <f t="shared" si="17"/>
        <v>37.487026666666665</v>
      </c>
      <c r="G149" s="56">
        <f t="shared" si="18"/>
        <v>6.046987287168</v>
      </c>
      <c r="H149" s="85" t="s">
        <v>127</v>
      </c>
      <c r="I149" s="102">
        <v>36.11604</v>
      </c>
      <c r="J149" s="102">
        <v>39.10323</v>
      </c>
      <c r="K149" s="102">
        <v>37.24181</v>
      </c>
      <c r="L149" s="57"/>
      <c r="M149" s="57"/>
      <c r="N149" s="11"/>
    </row>
    <row r="150" spans="1:14" ht="24">
      <c r="A150" s="10">
        <v>10</v>
      </c>
      <c r="B150" s="182">
        <v>40368</v>
      </c>
      <c r="C150" s="55">
        <v>401.546</v>
      </c>
      <c r="D150" s="55">
        <v>1.991</v>
      </c>
      <c r="E150" s="56">
        <f t="shared" si="16"/>
        <v>0.17202240000000002</v>
      </c>
      <c r="F150" s="62">
        <f t="shared" si="17"/>
        <v>115.18735666666667</v>
      </c>
      <c r="G150" s="56">
        <f t="shared" si="18"/>
        <v>19.814805543456004</v>
      </c>
      <c r="H150" s="85" t="s">
        <v>51</v>
      </c>
      <c r="I150" s="102">
        <v>121.62224</v>
      </c>
      <c r="J150" s="102">
        <v>124.33824</v>
      </c>
      <c r="K150" s="102">
        <v>99.60159</v>
      </c>
      <c r="L150" s="57"/>
      <c r="M150" s="57"/>
      <c r="N150" s="11"/>
    </row>
    <row r="151" spans="1:14" ht="24">
      <c r="A151" s="10">
        <v>11</v>
      </c>
      <c r="B151" s="182">
        <v>40379</v>
      </c>
      <c r="C151" s="55">
        <v>401.596</v>
      </c>
      <c r="D151" s="55">
        <v>2.069</v>
      </c>
      <c r="E151" s="56">
        <f t="shared" si="16"/>
        <v>0.1787616</v>
      </c>
      <c r="F151" s="62">
        <f t="shared" si="17"/>
        <v>84.26386666666666</v>
      </c>
      <c r="G151" s="56">
        <f t="shared" si="18"/>
        <v>15.063143627519997</v>
      </c>
      <c r="H151" s="85" t="s">
        <v>113</v>
      </c>
      <c r="I151" s="102">
        <v>92.09516</v>
      </c>
      <c r="J151" s="102">
        <v>110.59579</v>
      </c>
      <c r="K151" s="102">
        <v>50.10065</v>
      </c>
      <c r="L151" s="57"/>
      <c r="M151" s="57"/>
      <c r="N151" s="11"/>
    </row>
    <row r="152" spans="1:14" ht="24">
      <c r="A152" s="10">
        <v>12</v>
      </c>
      <c r="B152" s="182">
        <v>40394</v>
      </c>
      <c r="C152" s="55">
        <v>401.636</v>
      </c>
      <c r="D152" s="55">
        <v>5.856</v>
      </c>
      <c r="E152" s="56">
        <f t="shared" si="16"/>
        <v>0.5059584</v>
      </c>
      <c r="F152" s="62">
        <f t="shared" si="17"/>
        <v>194.50604333333334</v>
      </c>
      <c r="G152" s="56">
        <f t="shared" si="18"/>
        <v>98.41196647526401</v>
      </c>
      <c r="H152" s="85" t="s">
        <v>114</v>
      </c>
      <c r="I152" s="102">
        <v>169.95104</v>
      </c>
      <c r="J152" s="102">
        <v>211.92621</v>
      </c>
      <c r="K152" s="102">
        <v>201.64088</v>
      </c>
      <c r="L152" s="57"/>
      <c r="M152" s="57"/>
      <c r="N152" s="11"/>
    </row>
    <row r="153" spans="1:14" ht="24">
      <c r="A153" s="10">
        <v>13</v>
      </c>
      <c r="B153" s="182">
        <v>40408</v>
      </c>
      <c r="C153" s="55">
        <v>401.241</v>
      </c>
      <c r="D153" s="55">
        <v>8.751</v>
      </c>
      <c r="E153" s="56">
        <f t="shared" si="16"/>
        <v>0.7560864</v>
      </c>
      <c r="F153" s="62">
        <f t="shared" si="17"/>
        <v>196.5971066666667</v>
      </c>
      <c r="G153" s="56">
        <f t="shared" si="18"/>
        <v>148.644398630016</v>
      </c>
      <c r="H153" s="85" t="s">
        <v>53</v>
      </c>
      <c r="I153" s="102">
        <v>190.34954</v>
      </c>
      <c r="J153" s="102">
        <v>232.52798</v>
      </c>
      <c r="K153" s="102">
        <v>166.9138</v>
      </c>
      <c r="L153" s="57"/>
      <c r="M153" s="57"/>
      <c r="N153" s="11"/>
    </row>
    <row r="154" spans="1:14" ht="24">
      <c r="A154" s="10">
        <v>14</v>
      </c>
      <c r="B154" s="182">
        <v>40417</v>
      </c>
      <c r="C154" s="55">
        <v>401.236</v>
      </c>
      <c r="D154" s="55">
        <v>8.17</v>
      </c>
      <c r="E154" s="56">
        <f t="shared" si="16"/>
        <v>0.7058880000000001</v>
      </c>
      <c r="F154" s="62">
        <f t="shared" si="17"/>
        <v>92.91830333333333</v>
      </c>
      <c r="G154" s="56">
        <f t="shared" si="18"/>
        <v>65.58991530336</v>
      </c>
      <c r="H154" s="85" t="s">
        <v>54</v>
      </c>
      <c r="I154" s="102">
        <v>114.75074</v>
      </c>
      <c r="J154" s="102">
        <v>71.84908</v>
      </c>
      <c r="K154" s="102">
        <v>92.15509</v>
      </c>
      <c r="L154" s="57"/>
      <c r="M154" s="57"/>
      <c r="N154" s="11"/>
    </row>
    <row r="155" spans="1:14" ht="24">
      <c r="A155" s="10">
        <v>15</v>
      </c>
      <c r="B155" s="182">
        <v>40428</v>
      </c>
      <c r="C155" s="55">
        <v>401.146</v>
      </c>
      <c r="D155" s="55">
        <v>4.091</v>
      </c>
      <c r="E155" s="56">
        <f t="shared" si="16"/>
        <v>0.3534624</v>
      </c>
      <c r="F155" s="62">
        <f t="shared" si="17"/>
        <v>34.916779999999996</v>
      </c>
      <c r="G155" s="56">
        <f t="shared" si="18"/>
        <v>12.341768859072</v>
      </c>
      <c r="H155" s="85" t="s">
        <v>115</v>
      </c>
      <c r="I155" s="102">
        <v>14.99146</v>
      </c>
      <c r="J155" s="102">
        <v>46.09711</v>
      </c>
      <c r="K155" s="102">
        <v>43.66177</v>
      </c>
      <c r="L155" s="57"/>
      <c r="M155" s="57"/>
      <c r="N155" s="11"/>
    </row>
    <row r="156" spans="1:14" ht="24">
      <c r="A156" s="10">
        <v>16</v>
      </c>
      <c r="B156" s="182">
        <v>40435</v>
      </c>
      <c r="C156" s="55">
        <v>401.246</v>
      </c>
      <c r="D156" s="55">
        <v>6.85</v>
      </c>
      <c r="E156" s="56">
        <f t="shared" si="16"/>
        <v>0.59184</v>
      </c>
      <c r="F156" s="62">
        <f t="shared" si="17"/>
        <v>59.81783333333334</v>
      </c>
      <c r="G156" s="56">
        <f t="shared" si="18"/>
        <v>35.402586480000004</v>
      </c>
      <c r="H156" s="85" t="s">
        <v>117</v>
      </c>
      <c r="I156" s="102">
        <v>64.1182</v>
      </c>
      <c r="J156" s="102">
        <v>56.1637</v>
      </c>
      <c r="K156" s="102">
        <v>59.1716</v>
      </c>
      <c r="L156" s="57"/>
      <c r="M156" s="57"/>
      <c r="N156" s="11"/>
    </row>
    <row r="157" spans="1:14" ht="24">
      <c r="A157" s="10">
        <v>17</v>
      </c>
      <c r="B157" s="182">
        <v>40438</v>
      </c>
      <c r="C157" s="55">
        <v>401.246</v>
      </c>
      <c r="D157" s="55">
        <v>29.147</v>
      </c>
      <c r="E157" s="56">
        <f t="shared" si="16"/>
        <v>2.5183008</v>
      </c>
      <c r="F157" s="62">
        <f t="shared" si="17"/>
        <v>68.71501333333333</v>
      </c>
      <c r="G157" s="56">
        <f t="shared" si="18"/>
        <v>173.04507304934398</v>
      </c>
      <c r="H157" s="85" t="s">
        <v>56</v>
      </c>
      <c r="I157" s="102">
        <v>62.61558</v>
      </c>
      <c r="J157" s="102">
        <v>64.62616</v>
      </c>
      <c r="K157" s="102">
        <v>78.9033</v>
      </c>
      <c r="L157" s="57"/>
      <c r="M157" s="57"/>
      <c r="N157" s="11"/>
    </row>
    <row r="158" spans="1:14" ht="24">
      <c r="A158" s="10">
        <v>18</v>
      </c>
      <c r="B158" s="182">
        <v>40448</v>
      </c>
      <c r="C158" s="55">
        <v>401.386</v>
      </c>
      <c r="D158" s="55">
        <v>7.672</v>
      </c>
      <c r="E158" s="56">
        <f t="shared" si="16"/>
        <v>0.6628608</v>
      </c>
      <c r="F158" s="62">
        <f t="shared" si="17"/>
        <v>121.69947666666667</v>
      </c>
      <c r="G158" s="56">
        <f t="shared" si="18"/>
        <v>80.669812462848</v>
      </c>
      <c r="H158" s="85" t="s">
        <v>57</v>
      </c>
      <c r="I158" s="102">
        <v>96.63258</v>
      </c>
      <c r="J158" s="102">
        <v>35.91505</v>
      </c>
      <c r="K158" s="102">
        <v>232.5508</v>
      </c>
      <c r="L158" s="57"/>
      <c r="M158" s="57"/>
      <c r="N158" s="11"/>
    </row>
    <row r="159" spans="1:14" ht="24">
      <c r="A159" s="10">
        <v>19</v>
      </c>
      <c r="B159" s="182">
        <v>40455</v>
      </c>
      <c r="C159" s="55">
        <v>401.246</v>
      </c>
      <c r="D159" s="55">
        <v>5.455</v>
      </c>
      <c r="E159" s="56">
        <f t="shared" si="16"/>
        <v>0.471312</v>
      </c>
      <c r="F159" s="62">
        <f t="shared" si="17"/>
        <v>22.75480333333333</v>
      </c>
      <c r="G159" s="56">
        <f t="shared" si="18"/>
        <v>10.724611868639998</v>
      </c>
      <c r="H159" s="85" t="s">
        <v>118</v>
      </c>
      <c r="I159" s="102">
        <v>23.1845</v>
      </c>
      <c r="J159" s="102">
        <v>27.44381</v>
      </c>
      <c r="K159" s="102">
        <v>17.6361</v>
      </c>
      <c r="L159" s="57"/>
      <c r="M159" s="57"/>
      <c r="N159" s="11"/>
    </row>
    <row r="160" spans="1:14" ht="24">
      <c r="A160" s="10">
        <v>20</v>
      </c>
      <c r="B160" s="182">
        <v>40467</v>
      </c>
      <c r="C160" s="55">
        <v>401.496</v>
      </c>
      <c r="D160" s="55">
        <v>12.111</v>
      </c>
      <c r="E160" s="56">
        <f t="shared" si="16"/>
        <v>1.0463904000000002</v>
      </c>
      <c r="F160" s="62">
        <f t="shared" si="17"/>
        <v>118.81975</v>
      </c>
      <c r="G160" s="56">
        <f t="shared" si="18"/>
        <v>124.33184573040002</v>
      </c>
      <c r="H160" s="85" t="s">
        <v>119</v>
      </c>
      <c r="I160" s="102">
        <v>109.71981</v>
      </c>
      <c r="J160" s="102">
        <v>115.89043</v>
      </c>
      <c r="K160" s="102">
        <v>130.84901</v>
      </c>
      <c r="L160" s="57"/>
      <c r="M160" s="57"/>
      <c r="N160" s="11"/>
    </row>
    <row r="161" spans="1:14" ht="24">
      <c r="A161" s="10">
        <v>21</v>
      </c>
      <c r="B161" s="182">
        <v>40471</v>
      </c>
      <c r="C161" s="55">
        <v>403.506</v>
      </c>
      <c r="D161" s="55">
        <v>92.792</v>
      </c>
      <c r="E161" s="56">
        <f t="shared" si="16"/>
        <v>8.0172288</v>
      </c>
      <c r="F161" s="55">
        <f t="shared" si="17"/>
        <v>72.50163333333333</v>
      </c>
      <c r="G161" s="56">
        <f t="shared" si="18"/>
        <v>581.26218280704</v>
      </c>
      <c r="H161" s="10" t="s">
        <v>59</v>
      </c>
      <c r="I161" s="102">
        <v>89.37528</v>
      </c>
      <c r="J161" s="102">
        <v>72.57607</v>
      </c>
      <c r="K161" s="102">
        <v>55.55355</v>
      </c>
      <c r="L161" s="57"/>
      <c r="M161" s="57"/>
      <c r="N161" s="11"/>
    </row>
    <row r="162" spans="1:14" ht="24">
      <c r="A162" s="10">
        <v>22</v>
      </c>
      <c r="B162" s="182">
        <v>40480</v>
      </c>
      <c r="C162" s="55">
        <v>401.526</v>
      </c>
      <c r="D162" s="55">
        <v>14.658</v>
      </c>
      <c r="E162" s="56">
        <f t="shared" si="16"/>
        <v>1.2664512</v>
      </c>
      <c r="F162" s="55">
        <f t="shared" si="17"/>
        <v>808.2948866666666</v>
      </c>
      <c r="G162" s="56">
        <f t="shared" si="18"/>
        <v>1023.666029172864</v>
      </c>
      <c r="H162" s="10" t="s">
        <v>60</v>
      </c>
      <c r="I162" s="102">
        <v>794.92501</v>
      </c>
      <c r="J162" s="102">
        <v>889.37003</v>
      </c>
      <c r="K162" s="102">
        <v>740.58962</v>
      </c>
      <c r="L162" s="57"/>
      <c r="M162" s="57"/>
      <c r="N162" s="11"/>
    </row>
    <row r="163" spans="1:14" ht="24">
      <c r="A163" s="10">
        <v>23</v>
      </c>
      <c r="B163" s="182">
        <v>40486</v>
      </c>
      <c r="C163" s="55">
        <v>401.416</v>
      </c>
      <c r="D163" s="55">
        <v>8.759</v>
      </c>
      <c r="E163" s="56">
        <f t="shared" si="16"/>
        <v>0.7567776</v>
      </c>
      <c r="F163" s="55">
        <f t="shared" si="17"/>
        <v>20.378186666666664</v>
      </c>
      <c r="G163" s="56">
        <f t="shared" si="18"/>
        <v>15.421755197951999</v>
      </c>
      <c r="H163" s="10" t="s">
        <v>100</v>
      </c>
      <c r="I163" s="102">
        <v>23.45059</v>
      </c>
      <c r="J163" s="102">
        <v>14.56193</v>
      </c>
      <c r="K163" s="102">
        <v>23.12204</v>
      </c>
      <c r="L163" s="57"/>
      <c r="M163" s="57"/>
      <c r="N163" s="11"/>
    </row>
    <row r="164" spans="1:14" ht="24">
      <c r="A164" s="10">
        <v>24</v>
      </c>
      <c r="B164" s="182">
        <v>40500</v>
      </c>
      <c r="C164" s="55">
        <v>401.296</v>
      </c>
      <c r="D164" s="55">
        <v>5.792</v>
      </c>
      <c r="E164" s="56">
        <f t="shared" si="16"/>
        <v>0.5004288</v>
      </c>
      <c r="F164" s="55">
        <f t="shared" si="17"/>
        <v>8.80361</v>
      </c>
      <c r="G164" s="56">
        <f t="shared" si="18"/>
        <v>4.405579987968</v>
      </c>
      <c r="H164" s="10" t="s">
        <v>101</v>
      </c>
      <c r="I164" s="102">
        <v>5.69436</v>
      </c>
      <c r="J164" s="102">
        <v>9.26251</v>
      </c>
      <c r="K164" s="102">
        <v>11.45396</v>
      </c>
      <c r="L164" s="57"/>
      <c r="M164" s="57"/>
      <c r="N164" s="11"/>
    </row>
    <row r="165" spans="1:14" ht="24">
      <c r="A165" s="10">
        <v>25</v>
      </c>
      <c r="B165" s="182">
        <v>40511</v>
      </c>
      <c r="C165" s="55">
        <v>401.196</v>
      </c>
      <c r="D165" s="55">
        <v>4.514</v>
      </c>
      <c r="E165" s="56">
        <f t="shared" si="16"/>
        <v>0.39000960000000007</v>
      </c>
      <c r="F165" s="55">
        <f t="shared" si="17"/>
        <v>7.4434700000000005</v>
      </c>
      <c r="G165" s="56">
        <f t="shared" si="18"/>
        <v>2.9030247573120005</v>
      </c>
      <c r="H165" s="10" t="s">
        <v>62</v>
      </c>
      <c r="I165" s="102">
        <v>8.34747</v>
      </c>
      <c r="J165" s="102">
        <v>3.10717</v>
      </c>
      <c r="K165" s="102">
        <v>10.87577</v>
      </c>
      <c r="L165" s="57"/>
      <c r="M165" s="57"/>
      <c r="N165" s="11"/>
    </row>
    <row r="166" spans="1:14" ht="24">
      <c r="A166" s="10">
        <v>26</v>
      </c>
      <c r="B166" s="182">
        <v>40517</v>
      </c>
      <c r="C166" s="55">
        <v>401.176</v>
      </c>
      <c r="D166" s="55">
        <v>4.27</v>
      </c>
      <c r="E166" s="56">
        <f t="shared" si="16"/>
        <v>0.368928</v>
      </c>
      <c r="F166" s="55">
        <f t="shared" si="17"/>
        <v>44.13265333333334</v>
      </c>
      <c r="G166" s="56">
        <f t="shared" si="18"/>
        <v>16.28177152896</v>
      </c>
      <c r="H166" s="10" t="s">
        <v>63</v>
      </c>
      <c r="I166" s="102">
        <v>50.25753</v>
      </c>
      <c r="J166" s="102">
        <v>41.511</v>
      </c>
      <c r="K166" s="102">
        <v>40.62943</v>
      </c>
      <c r="L166" s="57"/>
      <c r="M166" s="57"/>
      <c r="N166" s="11"/>
    </row>
    <row r="167" spans="1:14" ht="24">
      <c r="A167" s="10">
        <v>27</v>
      </c>
      <c r="B167" s="182">
        <v>40526</v>
      </c>
      <c r="C167" s="55">
        <v>401.146</v>
      </c>
      <c r="D167" s="55">
        <v>3.494</v>
      </c>
      <c r="E167" s="56">
        <f t="shared" si="16"/>
        <v>0.3018816</v>
      </c>
      <c r="F167" s="55">
        <f t="shared" si="17"/>
        <v>42.91704333333333</v>
      </c>
      <c r="G167" s="56">
        <f t="shared" si="18"/>
        <v>12.955865708736</v>
      </c>
      <c r="H167" s="10" t="s">
        <v>120</v>
      </c>
      <c r="I167" s="102">
        <v>59.56113</v>
      </c>
      <c r="J167" s="102">
        <v>29.89313</v>
      </c>
      <c r="K167" s="102">
        <v>39.29687</v>
      </c>
      <c r="L167" s="57"/>
      <c r="M167" s="57"/>
      <c r="N167" s="11"/>
    </row>
    <row r="168" spans="1:14" ht="24">
      <c r="A168" s="10">
        <v>28</v>
      </c>
      <c r="B168" s="182">
        <v>40538</v>
      </c>
      <c r="C168" s="55">
        <v>401.146</v>
      </c>
      <c r="D168" s="55">
        <v>4.078</v>
      </c>
      <c r="E168" s="56">
        <f t="shared" si="16"/>
        <v>0.3523392</v>
      </c>
      <c r="F168" s="55">
        <f t="shared" si="17"/>
        <v>42.842960000000005</v>
      </c>
      <c r="G168" s="56">
        <f t="shared" si="18"/>
        <v>15.095254252032003</v>
      </c>
      <c r="H168" s="10" t="s">
        <v>102</v>
      </c>
      <c r="I168" s="102">
        <v>53.89634</v>
      </c>
      <c r="J168" s="102">
        <v>28.33158</v>
      </c>
      <c r="K168" s="102">
        <v>46.30096</v>
      </c>
      <c r="L168" s="57"/>
      <c r="M168" s="57"/>
      <c r="N168" s="11"/>
    </row>
    <row r="169" spans="1:14" ht="24">
      <c r="A169" s="10">
        <v>29</v>
      </c>
      <c r="B169" s="182">
        <v>40548</v>
      </c>
      <c r="C169" s="55">
        <v>401.046</v>
      </c>
      <c r="D169" s="55">
        <v>3.392</v>
      </c>
      <c r="E169" s="56">
        <f t="shared" si="16"/>
        <v>0.2930688</v>
      </c>
      <c r="F169" s="55">
        <f t="shared" si="17"/>
        <v>7.5443299999999995</v>
      </c>
      <c r="G169" s="56">
        <f t="shared" si="18"/>
        <v>2.211007739904</v>
      </c>
      <c r="H169" s="10" t="s">
        <v>65</v>
      </c>
      <c r="I169" s="102">
        <v>6.95283</v>
      </c>
      <c r="J169" s="102">
        <v>9.8613</v>
      </c>
      <c r="K169" s="102">
        <v>5.81886</v>
      </c>
      <c r="L169" s="57"/>
      <c r="M169" s="57"/>
      <c r="N169" s="11"/>
    </row>
    <row r="170" spans="1:14" ht="24">
      <c r="A170" s="10">
        <v>30</v>
      </c>
      <c r="B170" s="182">
        <v>40562</v>
      </c>
      <c r="C170" s="55">
        <v>401.046</v>
      </c>
      <c r="D170" s="55">
        <v>3.043</v>
      </c>
      <c r="E170" s="56">
        <f t="shared" si="16"/>
        <v>0.2629152</v>
      </c>
      <c r="F170" s="55">
        <f t="shared" si="17"/>
        <v>6.640856666666667</v>
      </c>
      <c r="G170" s="56">
        <f t="shared" si="18"/>
        <v>1.7459821586880002</v>
      </c>
      <c r="H170" s="91" t="s">
        <v>66</v>
      </c>
      <c r="I170" s="102">
        <v>2.90512</v>
      </c>
      <c r="J170" s="102">
        <v>7.4275</v>
      </c>
      <c r="K170" s="102">
        <v>9.58995</v>
      </c>
      <c r="L170" s="57"/>
      <c r="M170" s="57"/>
      <c r="N170" s="11"/>
    </row>
    <row r="171" spans="1:14" ht="24">
      <c r="A171" s="10">
        <v>31</v>
      </c>
      <c r="B171" s="182">
        <v>40566</v>
      </c>
      <c r="C171" s="55">
        <v>401.016</v>
      </c>
      <c r="D171" s="55">
        <v>3.295</v>
      </c>
      <c r="E171" s="56">
        <f t="shared" si="16"/>
        <v>0.284688</v>
      </c>
      <c r="F171" s="55">
        <f t="shared" si="17"/>
        <v>5.52544</v>
      </c>
      <c r="G171" s="56">
        <f t="shared" si="18"/>
        <v>1.57302646272</v>
      </c>
      <c r="H171" s="10" t="s">
        <v>103</v>
      </c>
      <c r="I171" s="102">
        <v>6.7254</v>
      </c>
      <c r="J171" s="102">
        <v>6.75411</v>
      </c>
      <c r="K171" s="102">
        <v>3.09681</v>
      </c>
      <c r="L171" s="57"/>
      <c r="M171" s="57"/>
      <c r="N171" s="11"/>
    </row>
    <row r="172" spans="1:14" ht="24">
      <c r="A172" s="10">
        <v>32</v>
      </c>
      <c r="B172" s="182">
        <v>40576</v>
      </c>
      <c r="C172" s="55">
        <v>400.996</v>
      </c>
      <c r="D172" s="55">
        <v>2.614</v>
      </c>
      <c r="E172" s="56">
        <f t="shared" si="16"/>
        <v>0.2258496</v>
      </c>
      <c r="F172" s="55">
        <f t="shared" si="17"/>
        <v>36.436566666666664</v>
      </c>
      <c r="G172" s="56">
        <f t="shared" si="18"/>
        <v>8.22918400704</v>
      </c>
      <c r="H172" s="10" t="s">
        <v>104</v>
      </c>
      <c r="I172" s="102">
        <v>49.50698</v>
      </c>
      <c r="J172" s="102">
        <v>32.5594</v>
      </c>
      <c r="K172" s="102">
        <v>27.24332</v>
      </c>
      <c r="L172" s="57"/>
      <c r="M172" s="57"/>
      <c r="N172" s="11"/>
    </row>
    <row r="173" spans="1:14" ht="24">
      <c r="A173" s="10">
        <v>33</v>
      </c>
      <c r="B173" s="182">
        <v>40585</v>
      </c>
      <c r="C173" s="55">
        <v>400.946</v>
      </c>
      <c r="D173" s="55">
        <v>1.592</v>
      </c>
      <c r="E173" s="56">
        <f t="shared" si="16"/>
        <v>0.13754880000000003</v>
      </c>
      <c r="F173" s="55">
        <f t="shared" si="17"/>
        <v>22.82056</v>
      </c>
      <c r="G173" s="56">
        <f t="shared" si="18"/>
        <v>3.1389406433280005</v>
      </c>
      <c r="H173" s="10" t="s">
        <v>68</v>
      </c>
      <c r="I173" s="102">
        <v>28.55048</v>
      </c>
      <c r="J173" s="102">
        <v>15.12061</v>
      </c>
      <c r="K173" s="102">
        <v>24.79059</v>
      </c>
      <c r="L173" s="57"/>
      <c r="M173" s="57"/>
      <c r="N173" s="11"/>
    </row>
    <row r="174" spans="1:14" ht="24">
      <c r="A174" s="10">
        <v>34</v>
      </c>
      <c r="B174" s="182">
        <v>40596</v>
      </c>
      <c r="C174" s="55">
        <v>400.926</v>
      </c>
      <c r="D174" s="55">
        <v>1.477</v>
      </c>
      <c r="E174" s="56">
        <f t="shared" si="16"/>
        <v>0.12761280000000003</v>
      </c>
      <c r="F174" s="55">
        <f t="shared" si="17"/>
        <v>11.926703333333334</v>
      </c>
      <c r="G174" s="56">
        <f t="shared" si="18"/>
        <v>1.5220000071360005</v>
      </c>
      <c r="H174" s="10" t="s">
        <v>69</v>
      </c>
      <c r="I174" s="102">
        <v>11.70714</v>
      </c>
      <c r="J174" s="102">
        <v>15.21626</v>
      </c>
      <c r="K174" s="102">
        <v>8.85671</v>
      </c>
      <c r="L174" s="57"/>
      <c r="M174" s="57"/>
      <c r="N174" s="11"/>
    </row>
    <row r="175" spans="1:14" ht="24">
      <c r="A175" s="10">
        <v>35</v>
      </c>
      <c r="B175" s="182">
        <v>40612</v>
      </c>
      <c r="C175" s="55">
        <v>400.886</v>
      </c>
      <c r="D175" s="55">
        <v>1.146</v>
      </c>
      <c r="E175" s="56">
        <f t="shared" si="16"/>
        <v>0.0990144</v>
      </c>
      <c r="F175" s="55">
        <f t="shared" si="17"/>
        <v>19.265876666666667</v>
      </c>
      <c r="G175" s="56">
        <f t="shared" si="18"/>
        <v>1.907599218624</v>
      </c>
      <c r="H175" s="10" t="s">
        <v>128</v>
      </c>
      <c r="I175" s="102">
        <v>25.7476</v>
      </c>
      <c r="J175" s="102">
        <v>22.64021</v>
      </c>
      <c r="K175" s="102">
        <v>9.40982</v>
      </c>
      <c r="L175" s="57"/>
      <c r="M175" s="57"/>
      <c r="N175" s="11"/>
    </row>
    <row r="176" spans="1:14" ht="24">
      <c r="A176" s="10">
        <v>36</v>
      </c>
      <c r="B176" s="182">
        <v>40617</v>
      </c>
      <c r="C176" s="55">
        <v>400.986</v>
      </c>
      <c r="D176" s="55">
        <v>1.498</v>
      </c>
      <c r="E176" s="56">
        <f t="shared" si="16"/>
        <v>0.12942720000000002</v>
      </c>
      <c r="F176" s="55">
        <f t="shared" si="17"/>
        <v>23.900509999999997</v>
      </c>
      <c r="G176" s="56">
        <f t="shared" si="18"/>
        <v>3.093376087872</v>
      </c>
      <c r="H176" s="10" t="s">
        <v>129</v>
      </c>
      <c r="I176" s="102">
        <v>21.75273</v>
      </c>
      <c r="J176" s="102">
        <v>30.00217</v>
      </c>
      <c r="K176" s="102">
        <v>19.94663</v>
      </c>
      <c r="L176" s="57"/>
      <c r="M176" s="57"/>
      <c r="N176" s="11"/>
    </row>
    <row r="177" spans="1:14" ht="24.75" thickBot="1">
      <c r="A177" s="73">
        <v>37</v>
      </c>
      <c r="B177" s="183">
        <v>40624</v>
      </c>
      <c r="C177" s="65">
        <v>400.986</v>
      </c>
      <c r="D177" s="65">
        <v>2.042</v>
      </c>
      <c r="E177" s="66">
        <f t="shared" si="16"/>
        <v>0.1764288</v>
      </c>
      <c r="F177" s="65">
        <f t="shared" si="17"/>
        <v>32.10597</v>
      </c>
      <c r="G177" s="66">
        <f t="shared" si="18"/>
        <v>5.664417759936</v>
      </c>
      <c r="H177" s="73" t="s">
        <v>70</v>
      </c>
      <c r="I177" s="106">
        <v>15.33359</v>
      </c>
      <c r="J177" s="106">
        <v>41.82769</v>
      </c>
      <c r="K177" s="106">
        <v>39.15663</v>
      </c>
      <c r="L177" s="57"/>
      <c r="M177" s="57"/>
      <c r="N177" s="11"/>
    </row>
    <row r="178" spans="1:14" ht="24">
      <c r="A178" s="10">
        <v>1</v>
      </c>
      <c r="B178" s="182">
        <v>40634</v>
      </c>
      <c r="C178" s="55">
        <v>400.996</v>
      </c>
      <c r="D178" s="55">
        <v>2.224</v>
      </c>
      <c r="E178" s="56">
        <f t="shared" si="16"/>
        <v>0.19215360000000004</v>
      </c>
      <c r="F178" s="55">
        <f t="shared" si="17"/>
        <v>10.283103333333335</v>
      </c>
      <c r="G178" s="56">
        <f t="shared" si="18"/>
        <v>1.9759353246720006</v>
      </c>
      <c r="H178" s="10" t="s">
        <v>130</v>
      </c>
      <c r="I178" s="102">
        <v>16.93939</v>
      </c>
      <c r="J178" s="102">
        <v>3.82927</v>
      </c>
      <c r="K178" s="102">
        <v>10.08065</v>
      </c>
      <c r="L178" s="57"/>
      <c r="M178" s="57"/>
      <c r="N178" s="11"/>
    </row>
    <row r="179" spans="1:14" ht="24">
      <c r="A179" s="10">
        <v>2</v>
      </c>
      <c r="B179" s="182">
        <v>40651</v>
      </c>
      <c r="C179" s="55">
        <v>400.996</v>
      </c>
      <c r="D179" s="55">
        <v>2.147</v>
      </c>
      <c r="E179" s="56">
        <f t="shared" si="16"/>
        <v>0.1855008</v>
      </c>
      <c r="F179" s="55">
        <f t="shared" si="17"/>
        <v>10.471376666666666</v>
      </c>
      <c r="G179" s="56">
        <f t="shared" si="18"/>
        <v>1.9424487487679998</v>
      </c>
      <c r="H179" s="10" t="s">
        <v>131</v>
      </c>
      <c r="I179" s="102">
        <v>12.96637</v>
      </c>
      <c r="J179" s="102">
        <v>4.50465</v>
      </c>
      <c r="K179" s="102">
        <v>13.94311</v>
      </c>
      <c r="L179" s="57"/>
      <c r="M179" s="57"/>
      <c r="N179" s="11"/>
    </row>
    <row r="180" spans="1:14" ht="24">
      <c r="A180" s="10">
        <v>3</v>
      </c>
      <c r="B180" s="182">
        <v>40658</v>
      </c>
      <c r="C180" s="55">
        <v>401.196</v>
      </c>
      <c r="D180" s="55">
        <v>4.247</v>
      </c>
      <c r="E180" s="56">
        <f t="shared" si="16"/>
        <v>0.3669408</v>
      </c>
      <c r="F180" s="55">
        <f t="shared" si="17"/>
        <v>48.945523333333334</v>
      </c>
      <c r="G180" s="56">
        <f t="shared" si="18"/>
        <v>17.960109488352</v>
      </c>
      <c r="H180" s="10" t="s">
        <v>122</v>
      </c>
      <c r="I180" s="102">
        <v>4.89162</v>
      </c>
      <c r="J180" s="102">
        <v>77.44701</v>
      </c>
      <c r="K180" s="102">
        <v>64.49794</v>
      </c>
      <c r="L180" s="57"/>
      <c r="M180" s="57"/>
      <c r="N180" s="11"/>
    </row>
    <row r="181" spans="1:14" ht="24">
      <c r="A181" s="10">
        <v>4</v>
      </c>
      <c r="B181" s="182">
        <v>40673</v>
      </c>
      <c r="C181" s="55">
        <v>401.346</v>
      </c>
      <c r="D181" s="55">
        <v>5.738</v>
      </c>
      <c r="E181" s="56">
        <f t="shared" si="16"/>
        <v>0.49576320000000007</v>
      </c>
      <c r="F181" s="55">
        <f t="shared" si="17"/>
        <v>91.80895666666667</v>
      </c>
      <c r="G181" s="56">
        <f t="shared" si="18"/>
        <v>45.51550214572801</v>
      </c>
      <c r="H181" s="10" t="s">
        <v>123</v>
      </c>
      <c r="I181" s="102">
        <v>81.27528</v>
      </c>
      <c r="J181" s="102">
        <v>106.9052</v>
      </c>
      <c r="K181" s="102">
        <v>87.24639</v>
      </c>
      <c r="L181" s="57"/>
      <c r="M181" s="57"/>
      <c r="N181" s="11"/>
    </row>
    <row r="182" spans="1:14" ht="24">
      <c r="A182" s="10">
        <v>5</v>
      </c>
      <c r="B182" s="182">
        <v>40683</v>
      </c>
      <c r="C182" s="55">
        <v>401.566</v>
      </c>
      <c r="D182" s="55">
        <v>21.161</v>
      </c>
      <c r="E182" s="56">
        <f t="shared" si="16"/>
        <v>1.8283104000000001</v>
      </c>
      <c r="F182" s="55">
        <f t="shared" si="17"/>
        <v>104.63153666666666</v>
      </c>
      <c r="G182" s="56">
        <f t="shared" si="18"/>
        <v>191.29892665564802</v>
      </c>
      <c r="H182" s="10" t="s">
        <v>124</v>
      </c>
      <c r="I182" s="102">
        <v>99.39432</v>
      </c>
      <c r="J182" s="102">
        <v>106.3022</v>
      </c>
      <c r="K182" s="102">
        <v>108.19809</v>
      </c>
      <c r="L182" s="57"/>
      <c r="M182" s="57"/>
      <c r="N182" s="11"/>
    </row>
    <row r="183" spans="1:14" ht="24">
      <c r="A183" s="10">
        <v>6</v>
      </c>
      <c r="B183" s="182">
        <v>40693</v>
      </c>
      <c r="C183" s="55">
        <v>401.286</v>
      </c>
      <c r="D183" s="55">
        <v>7.228</v>
      </c>
      <c r="E183" s="56">
        <f t="shared" si="16"/>
        <v>0.6244992</v>
      </c>
      <c r="F183" s="55">
        <f t="shared" si="17"/>
        <v>154.00454000000002</v>
      </c>
      <c r="G183" s="56">
        <f t="shared" si="18"/>
        <v>96.17571202636802</v>
      </c>
      <c r="H183" s="10" t="s">
        <v>132</v>
      </c>
      <c r="I183" s="102">
        <v>154.20918</v>
      </c>
      <c r="J183" s="102">
        <v>152.43544</v>
      </c>
      <c r="K183" s="102">
        <v>155.369</v>
      </c>
      <c r="L183" s="57"/>
      <c r="M183" s="57"/>
      <c r="N183" s="11"/>
    </row>
    <row r="184" spans="1:14" ht="24">
      <c r="A184" s="10">
        <v>7</v>
      </c>
      <c r="B184" s="182">
        <v>40699</v>
      </c>
      <c r="C184" s="55">
        <v>401.596</v>
      </c>
      <c r="D184" s="55">
        <v>15.444</v>
      </c>
      <c r="E184" s="56">
        <f t="shared" si="16"/>
        <v>1.3343616</v>
      </c>
      <c r="F184" s="55">
        <f t="shared" si="17"/>
        <v>164.96928666666668</v>
      </c>
      <c r="G184" s="56">
        <f t="shared" si="18"/>
        <v>220.12868130739201</v>
      </c>
      <c r="H184" s="10" t="s">
        <v>125</v>
      </c>
      <c r="I184" s="102">
        <v>165.63902</v>
      </c>
      <c r="J184" s="102">
        <v>164.3109</v>
      </c>
      <c r="K184" s="102">
        <v>164.95794</v>
      </c>
      <c r="L184" s="57"/>
      <c r="M184" s="57"/>
      <c r="N184" s="11"/>
    </row>
    <row r="185" spans="1:14" ht="24">
      <c r="A185" s="10">
        <v>8</v>
      </c>
      <c r="B185" s="182">
        <v>40708</v>
      </c>
      <c r="C185" s="55">
        <v>401.266</v>
      </c>
      <c r="D185" s="55">
        <v>7.707</v>
      </c>
      <c r="E185" s="56">
        <f t="shared" si="16"/>
        <v>0.6658848</v>
      </c>
      <c r="F185" s="55">
        <f t="shared" si="17"/>
        <v>69.56402</v>
      </c>
      <c r="G185" s="56">
        <f t="shared" si="18"/>
        <v>46.321623544896006</v>
      </c>
      <c r="H185" s="10" t="s">
        <v>126</v>
      </c>
      <c r="I185" s="102">
        <v>78.14131</v>
      </c>
      <c r="J185" s="102">
        <v>78.15951</v>
      </c>
      <c r="K185" s="102">
        <v>52.39124</v>
      </c>
      <c r="L185" s="57"/>
      <c r="M185" s="57"/>
      <c r="N185" s="11"/>
    </row>
    <row r="186" spans="1:14" ht="24">
      <c r="A186" s="10">
        <v>9</v>
      </c>
      <c r="B186" s="182">
        <v>40723</v>
      </c>
      <c r="C186" s="55">
        <v>401.256</v>
      </c>
      <c r="D186" s="55">
        <v>6.802</v>
      </c>
      <c r="E186" s="56">
        <f t="shared" si="16"/>
        <v>0.5876928</v>
      </c>
      <c r="F186" s="55">
        <f t="shared" si="17"/>
        <v>50.503350000000005</v>
      </c>
      <c r="G186" s="56">
        <f t="shared" si="18"/>
        <v>29.680455170880002</v>
      </c>
      <c r="H186" s="10" t="s">
        <v>127</v>
      </c>
      <c r="I186" s="102">
        <v>65.02636</v>
      </c>
      <c r="J186" s="102">
        <v>45.11422</v>
      </c>
      <c r="K186" s="102">
        <v>41.36947</v>
      </c>
      <c r="L186" s="57"/>
      <c r="M186" s="57"/>
      <c r="N186" s="11"/>
    </row>
    <row r="187" spans="1:14" ht="24">
      <c r="A187" s="10">
        <v>10</v>
      </c>
      <c r="B187" s="92">
        <v>19907</v>
      </c>
      <c r="C187" s="55">
        <v>401.146</v>
      </c>
      <c r="D187" s="55">
        <v>40.176</v>
      </c>
      <c r="E187" s="56">
        <f t="shared" si="16"/>
        <v>3.4712064000000002</v>
      </c>
      <c r="F187" s="55">
        <f t="shared" si="17"/>
        <v>35.33734</v>
      </c>
      <c r="G187" s="56">
        <f t="shared" si="18"/>
        <v>122.663200766976</v>
      </c>
      <c r="H187" s="10" t="s">
        <v>51</v>
      </c>
      <c r="I187" s="102">
        <v>44.66155</v>
      </c>
      <c r="J187" s="102">
        <v>34.25754</v>
      </c>
      <c r="K187" s="102">
        <v>27.09293</v>
      </c>
      <c r="L187" s="57"/>
      <c r="M187" s="57"/>
      <c r="N187" s="11"/>
    </row>
    <row r="188" spans="1:14" ht="24">
      <c r="A188" s="10">
        <v>11</v>
      </c>
      <c r="B188" s="92">
        <v>19924</v>
      </c>
      <c r="C188" s="55">
        <v>401.266</v>
      </c>
      <c r="D188" s="55">
        <v>5.96</v>
      </c>
      <c r="E188" s="56">
        <f t="shared" si="16"/>
        <v>0.5149440000000001</v>
      </c>
      <c r="F188" s="55">
        <f t="shared" si="17"/>
        <v>73.45475666666665</v>
      </c>
      <c r="G188" s="56">
        <f t="shared" si="18"/>
        <v>37.825086216959996</v>
      </c>
      <c r="H188" s="10" t="s">
        <v>113</v>
      </c>
      <c r="I188" s="102">
        <v>31.12951</v>
      </c>
      <c r="J188" s="102">
        <v>91.41658</v>
      </c>
      <c r="K188" s="102">
        <v>97.81818</v>
      </c>
      <c r="L188" s="57"/>
      <c r="M188" s="57"/>
      <c r="N188" s="11"/>
    </row>
    <row r="189" spans="1:14" ht="24">
      <c r="A189" s="10">
        <v>12</v>
      </c>
      <c r="B189" s="92">
        <v>19934</v>
      </c>
      <c r="C189" s="55">
        <v>401.096</v>
      </c>
      <c r="D189" s="55">
        <v>2.689</v>
      </c>
      <c r="E189" s="56">
        <f t="shared" si="16"/>
        <v>0.23232960000000002</v>
      </c>
      <c r="F189" s="55">
        <f t="shared" si="17"/>
        <v>75.51001666666667</v>
      </c>
      <c r="G189" s="56">
        <f t="shared" si="18"/>
        <v>17.543211968160005</v>
      </c>
      <c r="H189" s="10" t="s">
        <v>114</v>
      </c>
      <c r="I189" s="102">
        <v>82.92038</v>
      </c>
      <c r="J189" s="102">
        <v>75.2204</v>
      </c>
      <c r="K189" s="102">
        <v>68.38927</v>
      </c>
      <c r="L189" s="57"/>
      <c r="M189" s="57"/>
      <c r="N189" s="11"/>
    </row>
    <row r="190" spans="1:14" ht="24">
      <c r="A190" s="10">
        <v>13</v>
      </c>
      <c r="B190" s="92">
        <v>19945</v>
      </c>
      <c r="C190" s="55">
        <v>401.256</v>
      </c>
      <c r="D190" s="55">
        <v>7.526</v>
      </c>
      <c r="E190" s="56">
        <f t="shared" si="16"/>
        <v>0.6502464</v>
      </c>
      <c r="F190" s="55">
        <f t="shared" si="17"/>
        <v>12.340646666666666</v>
      </c>
      <c r="G190" s="56">
        <f t="shared" si="18"/>
        <v>8.024461068672</v>
      </c>
      <c r="H190" s="10" t="s">
        <v>53</v>
      </c>
      <c r="I190" s="102">
        <v>20.72595</v>
      </c>
      <c r="J190" s="102">
        <v>6.91716</v>
      </c>
      <c r="K190" s="102">
        <v>9.37883</v>
      </c>
      <c r="L190" s="57"/>
      <c r="M190" s="57"/>
      <c r="N190" s="11"/>
    </row>
    <row r="191" spans="1:14" ht="24">
      <c r="A191" s="10">
        <v>14</v>
      </c>
      <c r="B191" s="92">
        <v>19955</v>
      </c>
      <c r="C191" s="55">
        <v>401.646</v>
      </c>
      <c r="D191" s="55">
        <v>29.481</v>
      </c>
      <c r="E191" s="56">
        <f t="shared" si="16"/>
        <v>2.5471584000000003</v>
      </c>
      <c r="F191" s="55">
        <f t="shared" si="17"/>
        <v>58.84603333333333</v>
      </c>
      <c r="G191" s="56">
        <f t="shared" si="18"/>
        <v>149.89016811168</v>
      </c>
      <c r="H191" s="10" t="s">
        <v>54</v>
      </c>
      <c r="I191" s="102">
        <v>108.79833</v>
      </c>
      <c r="J191" s="102">
        <v>34.39903</v>
      </c>
      <c r="K191" s="102">
        <v>33.34074</v>
      </c>
      <c r="L191" s="57"/>
      <c r="M191" s="57"/>
      <c r="N191" s="11"/>
    </row>
    <row r="192" spans="1:14" ht="24">
      <c r="A192" s="10">
        <v>15</v>
      </c>
      <c r="B192" s="92">
        <v>19965</v>
      </c>
      <c r="C192" s="55">
        <v>401.396</v>
      </c>
      <c r="D192" s="55">
        <v>8.813</v>
      </c>
      <c r="E192" s="56">
        <f t="shared" si="16"/>
        <v>0.7614432000000001</v>
      </c>
      <c r="F192" s="55">
        <f t="shared" si="17"/>
        <v>13.199950000000001</v>
      </c>
      <c r="G192" s="56">
        <f t="shared" si="18"/>
        <v>10.051012167840002</v>
      </c>
      <c r="H192" s="10" t="s">
        <v>115</v>
      </c>
      <c r="I192" s="102">
        <v>9.74564</v>
      </c>
      <c r="J192" s="102">
        <v>19.47754</v>
      </c>
      <c r="K192" s="102">
        <v>10.37667</v>
      </c>
      <c r="L192" s="57"/>
      <c r="M192" s="57"/>
      <c r="N192" s="11"/>
    </row>
    <row r="193" spans="1:14" ht="24">
      <c r="A193" s="10">
        <v>16</v>
      </c>
      <c r="B193" s="92">
        <v>19974</v>
      </c>
      <c r="C193" s="55">
        <v>402.141</v>
      </c>
      <c r="D193" s="55">
        <v>43.014</v>
      </c>
      <c r="E193" s="56">
        <f t="shared" si="16"/>
        <v>3.7164096000000004</v>
      </c>
      <c r="F193" s="55">
        <f t="shared" si="17"/>
        <v>202.32906666666668</v>
      </c>
      <c r="G193" s="56">
        <f t="shared" si="18"/>
        <v>751.9376857190401</v>
      </c>
      <c r="H193" s="10" t="s">
        <v>117</v>
      </c>
      <c r="I193" s="102">
        <v>213.53383</v>
      </c>
      <c r="J193" s="102">
        <v>195.76658</v>
      </c>
      <c r="K193" s="102">
        <v>197.68679</v>
      </c>
      <c r="L193" s="57"/>
      <c r="M193" s="57"/>
      <c r="N193" s="11"/>
    </row>
    <row r="194" spans="1:14" ht="24">
      <c r="A194" s="10">
        <v>17</v>
      </c>
      <c r="B194" s="92">
        <v>19980</v>
      </c>
      <c r="C194" s="55">
        <v>402.781</v>
      </c>
      <c r="D194" s="55">
        <v>62.168</v>
      </c>
      <c r="E194" s="56">
        <f t="shared" si="16"/>
        <v>5.371315200000001</v>
      </c>
      <c r="F194" s="55">
        <f t="shared" si="17"/>
        <v>347.22728333333333</v>
      </c>
      <c r="G194" s="56">
        <f t="shared" si="18"/>
        <v>1865.0671848230402</v>
      </c>
      <c r="H194" s="10" t="s">
        <v>56</v>
      </c>
      <c r="I194" s="102">
        <v>364.03537</v>
      </c>
      <c r="J194" s="102">
        <v>346.53627</v>
      </c>
      <c r="K194" s="102">
        <v>331.11021</v>
      </c>
      <c r="L194" s="57"/>
      <c r="M194" s="57"/>
      <c r="N194" s="11"/>
    </row>
    <row r="195" spans="1:14" ht="24">
      <c r="A195" s="10">
        <v>18</v>
      </c>
      <c r="B195" s="92">
        <v>19994</v>
      </c>
      <c r="C195" s="55">
        <v>401.736</v>
      </c>
      <c r="D195" s="55">
        <v>25.19</v>
      </c>
      <c r="E195" s="56">
        <f t="shared" si="16"/>
        <v>2.176416</v>
      </c>
      <c r="F195" s="55">
        <f t="shared" si="17"/>
        <v>172.48884999999999</v>
      </c>
      <c r="G195" s="56">
        <f t="shared" si="18"/>
        <v>375.4074929616</v>
      </c>
      <c r="H195" s="10" t="s">
        <v>57</v>
      </c>
      <c r="I195" s="102">
        <v>171.47851</v>
      </c>
      <c r="J195" s="102">
        <v>180.40834</v>
      </c>
      <c r="K195" s="102">
        <v>165.5797</v>
      </c>
      <c r="L195" s="57"/>
      <c r="M195" s="57"/>
      <c r="N195" s="11"/>
    </row>
    <row r="196" spans="1:14" ht="24">
      <c r="A196" s="10">
        <v>19</v>
      </c>
      <c r="B196" s="92">
        <v>20001</v>
      </c>
      <c r="C196" s="55">
        <v>403.706</v>
      </c>
      <c r="D196" s="55">
        <v>101.806</v>
      </c>
      <c r="E196" s="56">
        <f t="shared" si="16"/>
        <v>8.7960384</v>
      </c>
      <c r="F196" s="55">
        <f t="shared" si="17"/>
        <v>508.0512833333334</v>
      </c>
      <c r="G196" s="56">
        <f t="shared" si="18"/>
        <v>4468.838597369281</v>
      </c>
      <c r="H196" s="10" t="s">
        <v>118</v>
      </c>
      <c r="I196" s="102">
        <v>507.91272</v>
      </c>
      <c r="J196" s="102">
        <v>488.2328</v>
      </c>
      <c r="K196" s="102">
        <v>528.00833</v>
      </c>
      <c r="L196" s="57"/>
      <c r="M196" s="57"/>
      <c r="N196" s="11"/>
    </row>
    <row r="197" spans="1:14" ht="24">
      <c r="A197" s="10">
        <v>20</v>
      </c>
      <c r="B197" s="92">
        <v>20011</v>
      </c>
      <c r="C197" s="55">
        <v>401.726</v>
      </c>
      <c r="D197" s="55">
        <v>22.334</v>
      </c>
      <c r="E197" s="56">
        <f t="shared" si="16"/>
        <v>1.9296576</v>
      </c>
      <c r="F197" s="55">
        <f t="shared" si="17"/>
        <v>351.1669266666667</v>
      </c>
      <c r="G197" s="56">
        <f t="shared" si="18"/>
        <v>677.6319289109762</v>
      </c>
      <c r="H197" s="10" t="s">
        <v>119</v>
      </c>
      <c r="I197" s="102">
        <v>232.99109</v>
      </c>
      <c r="J197" s="102">
        <v>295.14673</v>
      </c>
      <c r="K197" s="102">
        <v>525.36296</v>
      </c>
      <c r="L197" s="57"/>
      <c r="M197" s="57"/>
      <c r="N197" s="11"/>
    </row>
    <row r="198" spans="1:14" ht="24">
      <c r="A198" s="10">
        <v>21</v>
      </c>
      <c r="B198" s="92">
        <v>20022</v>
      </c>
      <c r="C198" s="55">
        <v>401.656</v>
      </c>
      <c r="D198" s="55">
        <v>29.728</v>
      </c>
      <c r="E198" s="56">
        <f t="shared" si="16"/>
        <v>2.5684992</v>
      </c>
      <c r="F198" s="55">
        <f t="shared" si="17"/>
        <v>47.34277</v>
      </c>
      <c r="G198" s="56">
        <f t="shared" si="18"/>
        <v>121.59986687078401</v>
      </c>
      <c r="H198" s="10" t="s">
        <v>59</v>
      </c>
      <c r="I198" s="102">
        <v>50.68083</v>
      </c>
      <c r="J198" s="102">
        <v>36.26118</v>
      </c>
      <c r="K198" s="102">
        <v>55.0863</v>
      </c>
      <c r="L198" s="57"/>
      <c r="M198" s="57"/>
      <c r="N198" s="11"/>
    </row>
    <row r="199" spans="1:14" ht="24">
      <c r="A199" s="10">
        <v>22</v>
      </c>
      <c r="B199" s="92">
        <v>20032</v>
      </c>
      <c r="C199" s="55">
        <v>401.596</v>
      </c>
      <c r="D199" s="55">
        <v>15.621</v>
      </c>
      <c r="E199" s="56">
        <f t="shared" si="16"/>
        <v>1.3496544000000001</v>
      </c>
      <c r="F199" s="55">
        <f t="shared" si="17"/>
        <v>63.83210666666667</v>
      </c>
      <c r="G199" s="56">
        <f t="shared" si="18"/>
        <v>86.15128362393601</v>
      </c>
      <c r="H199" s="10" t="s">
        <v>60</v>
      </c>
      <c r="I199" s="102">
        <v>75.23848</v>
      </c>
      <c r="J199" s="102">
        <v>39.3391</v>
      </c>
      <c r="K199" s="102">
        <v>76.91874</v>
      </c>
      <c r="L199" s="57"/>
      <c r="M199" s="57"/>
      <c r="N199" s="11"/>
    </row>
    <row r="200" spans="1:14" ht="24">
      <c r="A200" s="10">
        <v>23</v>
      </c>
      <c r="B200" s="92">
        <v>20046</v>
      </c>
      <c r="C200" s="55">
        <v>401.516</v>
      </c>
      <c r="D200" s="55">
        <v>8.892</v>
      </c>
      <c r="E200" s="56">
        <f t="shared" si="16"/>
        <v>0.7682688</v>
      </c>
      <c r="F200" s="55">
        <f t="shared" si="17"/>
        <v>34.960346666666666</v>
      </c>
      <c r="G200" s="56">
        <f t="shared" si="18"/>
        <v>26.858943581184</v>
      </c>
      <c r="H200" s="10" t="s">
        <v>100</v>
      </c>
      <c r="I200" s="102">
        <v>36.96923</v>
      </c>
      <c r="J200" s="102">
        <v>31.74603</v>
      </c>
      <c r="K200" s="102">
        <v>36.16578</v>
      </c>
      <c r="L200" s="57"/>
      <c r="M200" s="57"/>
      <c r="N200" s="11"/>
    </row>
    <row r="201" spans="1:14" ht="24">
      <c r="A201" s="10">
        <v>24</v>
      </c>
      <c r="B201" s="92">
        <v>20056</v>
      </c>
      <c r="C201" s="55">
        <v>401.476</v>
      </c>
      <c r="D201" s="55">
        <v>9.784</v>
      </c>
      <c r="E201" s="56">
        <f t="shared" si="16"/>
        <v>0.8453376000000001</v>
      </c>
      <c r="F201" s="55">
        <f t="shared" si="17"/>
        <v>34.80404000000001</v>
      </c>
      <c r="G201" s="56">
        <f t="shared" si="18"/>
        <v>29.421163643904013</v>
      </c>
      <c r="H201" s="10" t="s">
        <v>101</v>
      </c>
      <c r="I201" s="102">
        <v>29.92115</v>
      </c>
      <c r="J201" s="102">
        <v>38.82157</v>
      </c>
      <c r="K201" s="102">
        <v>35.6694</v>
      </c>
      <c r="L201" s="57"/>
      <c r="M201" s="57"/>
      <c r="N201" s="11"/>
    </row>
    <row r="202" spans="1:14" ht="24">
      <c r="A202" s="10">
        <v>25</v>
      </c>
      <c r="B202" s="92">
        <v>20065</v>
      </c>
      <c r="C202" s="55">
        <v>401.436</v>
      </c>
      <c r="D202" s="55">
        <v>6.815</v>
      </c>
      <c r="E202" s="56">
        <f t="shared" si="16"/>
        <v>0.5888160000000001</v>
      </c>
      <c r="F202" s="55">
        <f t="shared" si="17"/>
        <v>5.755516666666666</v>
      </c>
      <c r="G202" s="56">
        <f t="shared" si="18"/>
        <v>3.3889403016000004</v>
      </c>
      <c r="H202" s="10" t="s">
        <v>62</v>
      </c>
      <c r="I202" s="102">
        <v>11.25192</v>
      </c>
      <c r="J202" s="102">
        <v>1.91147</v>
      </c>
      <c r="K202" s="102">
        <v>4.10316</v>
      </c>
      <c r="L202" s="57"/>
      <c r="M202" s="57"/>
      <c r="N202" s="11"/>
    </row>
    <row r="203" spans="1:14" ht="24">
      <c r="A203" s="10">
        <v>26</v>
      </c>
      <c r="B203" s="92">
        <v>20074</v>
      </c>
      <c r="C203" s="55">
        <v>401.396</v>
      </c>
      <c r="D203" s="55">
        <v>8.049</v>
      </c>
      <c r="E203" s="56">
        <f t="shared" si="16"/>
        <v>0.6954336</v>
      </c>
      <c r="F203" s="55">
        <f t="shared" si="17"/>
        <v>9.160200000000001</v>
      </c>
      <c r="G203" s="56">
        <f t="shared" si="18"/>
        <v>6.370310862720001</v>
      </c>
      <c r="H203" s="10" t="s">
        <v>63</v>
      </c>
      <c r="I203" s="102">
        <v>1.64685</v>
      </c>
      <c r="J203" s="102">
        <v>15.2439</v>
      </c>
      <c r="K203" s="102">
        <v>10.58985</v>
      </c>
      <c r="L203" s="57"/>
      <c r="M203" s="57"/>
      <c r="N203" s="11"/>
    </row>
    <row r="204" spans="1:14" ht="24">
      <c r="A204" s="10">
        <v>27</v>
      </c>
      <c r="B204" s="92">
        <v>20085</v>
      </c>
      <c r="C204" s="55">
        <v>401.366</v>
      </c>
      <c r="D204" s="55">
        <v>7.533</v>
      </c>
      <c r="E204" s="56">
        <f t="shared" si="16"/>
        <v>0.6508512000000001</v>
      </c>
      <c r="F204" s="55">
        <f t="shared" si="17"/>
        <v>12.371173333333333</v>
      </c>
      <c r="G204" s="56">
        <f t="shared" si="18"/>
        <v>8.051793009408001</v>
      </c>
      <c r="H204" s="10" t="s">
        <v>120</v>
      </c>
      <c r="I204" s="102">
        <v>4.68282</v>
      </c>
      <c r="J204" s="102">
        <v>14.73429</v>
      </c>
      <c r="K204" s="102">
        <v>17.69641</v>
      </c>
      <c r="L204" s="57"/>
      <c r="M204" s="57"/>
      <c r="N204" s="11"/>
    </row>
    <row r="205" spans="1:14" ht="24">
      <c r="A205" s="10">
        <v>28</v>
      </c>
      <c r="B205" s="92">
        <v>20098</v>
      </c>
      <c r="C205" s="55">
        <v>401.326</v>
      </c>
      <c r="D205" s="55">
        <v>7.764</v>
      </c>
      <c r="E205" s="56">
        <f t="shared" si="16"/>
        <v>0.6708096</v>
      </c>
      <c r="F205" s="55">
        <f t="shared" si="17"/>
        <v>3.4819400000000003</v>
      </c>
      <c r="G205" s="56">
        <f t="shared" si="18"/>
        <v>2.3357187786240003</v>
      </c>
      <c r="H205" s="10" t="s">
        <v>102</v>
      </c>
      <c r="I205" s="102">
        <v>3.03046</v>
      </c>
      <c r="J205" s="102">
        <v>5.01344</v>
      </c>
      <c r="K205" s="102">
        <v>2.40192</v>
      </c>
      <c r="L205" s="57"/>
      <c r="M205" s="57"/>
      <c r="N205" s="11"/>
    </row>
    <row r="206" spans="1:14" ht="24">
      <c r="A206" s="10">
        <v>29</v>
      </c>
      <c r="B206" s="92">
        <v>20102</v>
      </c>
      <c r="C206" s="55">
        <v>401.326</v>
      </c>
      <c r="D206" s="55">
        <v>7.619</v>
      </c>
      <c r="E206" s="56">
        <f t="shared" si="16"/>
        <v>0.6582816</v>
      </c>
      <c r="F206" s="55">
        <f t="shared" si="17"/>
        <v>17.97565333333333</v>
      </c>
      <c r="G206" s="56">
        <f t="shared" si="18"/>
        <v>11.833041837311999</v>
      </c>
      <c r="H206" s="10" t="s">
        <v>65</v>
      </c>
      <c r="I206" s="102">
        <v>14.36062</v>
      </c>
      <c r="J206" s="102">
        <v>19.86336</v>
      </c>
      <c r="K206" s="102">
        <v>19.70298</v>
      </c>
      <c r="L206" s="57"/>
      <c r="M206" s="57"/>
      <c r="N206" s="11"/>
    </row>
    <row r="207" spans="1:14" ht="24">
      <c r="A207" s="10">
        <v>30</v>
      </c>
      <c r="B207" s="92">
        <v>20116</v>
      </c>
      <c r="C207" s="55">
        <v>401.256</v>
      </c>
      <c r="D207" s="55">
        <v>4.897</v>
      </c>
      <c r="E207" s="56">
        <f t="shared" si="16"/>
        <v>0.42310080000000005</v>
      </c>
      <c r="F207" s="55">
        <f t="shared" si="17"/>
        <v>22.912180000000003</v>
      </c>
      <c r="G207" s="56">
        <f t="shared" si="18"/>
        <v>9.694161687744003</v>
      </c>
      <c r="H207" s="10" t="s">
        <v>66</v>
      </c>
      <c r="I207" s="102">
        <v>36.22503</v>
      </c>
      <c r="J207" s="102">
        <v>23.1673</v>
      </c>
      <c r="K207" s="102">
        <v>9.34421</v>
      </c>
      <c r="L207" s="57"/>
      <c r="M207" s="57"/>
      <c r="N207" s="11"/>
    </row>
    <row r="208" spans="1:14" ht="24">
      <c r="A208" s="10">
        <v>31</v>
      </c>
      <c r="B208" s="92">
        <v>20128</v>
      </c>
      <c r="C208" s="55">
        <v>401.206</v>
      </c>
      <c r="D208" s="55">
        <v>4.893</v>
      </c>
      <c r="E208" s="56">
        <f t="shared" si="16"/>
        <v>0.4227552</v>
      </c>
      <c r="F208" s="55">
        <f t="shared" si="17"/>
        <v>13.800206666666668</v>
      </c>
      <c r="G208" s="56">
        <f t="shared" si="18"/>
        <v>5.8341091294080005</v>
      </c>
      <c r="H208" s="10" t="s">
        <v>103</v>
      </c>
      <c r="I208" s="102">
        <v>18.67173</v>
      </c>
      <c r="J208" s="102">
        <v>11.66904</v>
      </c>
      <c r="K208" s="102">
        <v>11.05985</v>
      </c>
      <c r="L208" s="57"/>
      <c r="M208" s="57"/>
      <c r="N208" s="11"/>
    </row>
    <row r="209" spans="1:14" ht="24">
      <c r="A209" s="10">
        <v>32</v>
      </c>
      <c r="B209" s="92">
        <v>20136</v>
      </c>
      <c r="C209" s="55">
        <v>401.196</v>
      </c>
      <c r="D209" s="55">
        <v>4.786</v>
      </c>
      <c r="E209" s="56">
        <f t="shared" si="16"/>
        <v>0.4135104</v>
      </c>
      <c r="F209" s="55">
        <f t="shared" si="17"/>
        <v>45.32503666666667</v>
      </c>
      <c r="G209" s="56">
        <f t="shared" si="18"/>
        <v>18.742374042048002</v>
      </c>
      <c r="H209" s="10" t="s">
        <v>104</v>
      </c>
      <c r="I209" s="102">
        <v>57.5785</v>
      </c>
      <c r="J209" s="102">
        <v>31.87056</v>
      </c>
      <c r="K209" s="102">
        <v>46.52605</v>
      </c>
      <c r="L209" s="57"/>
      <c r="M209" s="57"/>
      <c r="N209" s="11"/>
    </row>
    <row r="210" spans="1:14" ht="24">
      <c r="A210" s="10">
        <v>33</v>
      </c>
      <c r="B210" s="92">
        <v>20143</v>
      </c>
      <c r="C210" s="55">
        <v>401.196</v>
      </c>
      <c r="D210" s="55">
        <v>4.702</v>
      </c>
      <c r="E210" s="56">
        <f t="shared" si="16"/>
        <v>0.4062528</v>
      </c>
      <c r="F210" s="55">
        <f t="shared" si="17"/>
        <v>11.621993333333334</v>
      </c>
      <c r="G210" s="56">
        <f t="shared" si="18"/>
        <v>4.721467333248</v>
      </c>
      <c r="H210" s="10" t="s">
        <v>68</v>
      </c>
      <c r="I210" s="102">
        <v>10.93022</v>
      </c>
      <c r="J210" s="102">
        <v>18.2134</v>
      </c>
      <c r="K210" s="102">
        <v>5.72236</v>
      </c>
      <c r="L210" s="57"/>
      <c r="M210" s="57"/>
      <c r="N210" s="11"/>
    </row>
    <row r="211" spans="1:14" ht="24">
      <c r="A211" s="10">
        <v>34</v>
      </c>
      <c r="B211" s="92">
        <v>20156</v>
      </c>
      <c r="C211" s="55">
        <v>401.096</v>
      </c>
      <c r="D211" s="55">
        <v>3.884</v>
      </c>
      <c r="E211" s="56">
        <f t="shared" si="16"/>
        <v>0.33557760000000003</v>
      </c>
      <c r="F211" s="55">
        <f t="shared" si="17"/>
        <v>8.752836666666667</v>
      </c>
      <c r="G211" s="56">
        <f t="shared" si="18"/>
        <v>2.9372559217920005</v>
      </c>
      <c r="H211" s="10" t="s">
        <v>69</v>
      </c>
      <c r="I211" s="102">
        <v>2.90782</v>
      </c>
      <c r="J211" s="102">
        <v>7.40581</v>
      </c>
      <c r="K211" s="102">
        <v>15.94488</v>
      </c>
      <c r="L211" s="57"/>
      <c r="M211" s="57"/>
      <c r="N211" s="11"/>
    </row>
    <row r="212" spans="1:14" ht="24">
      <c r="A212" s="10">
        <v>35</v>
      </c>
      <c r="B212" s="92">
        <v>20163</v>
      </c>
      <c r="C212" s="55">
        <v>401.146</v>
      </c>
      <c r="D212" s="55">
        <v>4.091</v>
      </c>
      <c r="E212" s="56">
        <f t="shared" si="16"/>
        <v>0.3534624</v>
      </c>
      <c r="F212" s="55">
        <f t="shared" si="17"/>
        <v>13.139303333333336</v>
      </c>
      <c r="G212" s="56">
        <f t="shared" si="18"/>
        <v>4.644249690528001</v>
      </c>
      <c r="H212" s="10" t="s">
        <v>128</v>
      </c>
      <c r="I212" s="102">
        <v>16.13504</v>
      </c>
      <c r="J212" s="102">
        <v>13.76842</v>
      </c>
      <c r="K212" s="102">
        <v>9.51445</v>
      </c>
      <c r="L212" s="57"/>
      <c r="M212" s="57"/>
      <c r="N212" s="11"/>
    </row>
    <row r="213" spans="1:15" ht="24">
      <c r="A213" s="93">
        <v>36</v>
      </c>
      <c r="B213" s="118">
        <v>20175</v>
      </c>
      <c r="C213" s="94">
        <v>401.126</v>
      </c>
      <c r="D213" s="94">
        <v>2.519</v>
      </c>
      <c r="E213" s="95">
        <f t="shared" si="16"/>
        <v>0.21764160000000002</v>
      </c>
      <c r="F213" s="94">
        <f t="shared" si="17"/>
        <v>17.940093333333333</v>
      </c>
      <c r="G213" s="95">
        <f t="shared" si="18"/>
        <v>3.9045106172160002</v>
      </c>
      <c r="H213" s="93" t="s">
        <v>129</v>
      </c>
      <c r="I213" s="110">
        <v>18.36126</v>
      </c>
      <c r="J213" s="110">
        <v>14.62174</v>
      </c>
      <c r="K213" s="110">
        <v>20.83728</v>
      </c>
      <c r="L213" s="96"/>
      <c r="M213" s="96"/>
      <c r="N213" s="97"/>
      <c r="O213" s="97"/>
    </row>
    <row r="214" spans="1:14" ht="24">
      <c r="A214" s="10">
        <v>1</v>
      </c>
      <c r="B214" s="92">
        <v>20182</v>
      </c>
      <c r="C214" s="55">
        <v>401.146</v>
      </c>
      <c r="D214" s="55">
        <v>4.245</v>
      </c>
      <c r="E214" s="56">
        <f t="shared" si="16"/>
        <v>0.36676800000000004</v>
      </c>
      <c r="F214" s="55">
        <f t="shared" si="17"/>
        <v>26.55241666666667</v>
      </c>
      <c r="G214" s="56">
        <f t="shared" si="18"/>
        <v>9.738576756000002</v>
      </c>
      <c r="H214" s="10" t="s">
        <v>130</v>
      </c>
      <c r="I214" s="102">
        <v>36.05863</v>
      </c>
      <c r="J214" s="102">
        <v>25.50927</v>
      </c>
      <c r="K214" s="102">
        <v>18.08935</v>
      </c>
      <c r="L214" s="57"/>
      <c r="M214" s="57"/>
      <c r="N214" s="11"/>
    </row>
    <row r="215" spans="1:14" ht="24">
      <c r="A215" s="10">
        <v>2</v>
      </c>
      <c r="B215" s="92">
        <v>20198</v>
      </c>
      <c r="C215" s="55">
        <v>401.046</v>
      </c>
      <c r="D215" s="55">
        <v>2.615</v>
      </c>
      <c r="E215" s="56">
        <f t="shared" si="16"/>
        <v>0.22593600000000003</v>
      </c>
      <c r="F215" s="55">
        <f t="shared" si="17"/>
        <v>19.348803333333333</v>
      </c>
      <c r="G215" s="56">
        <f t="shared" si="18"/>
        <v>4.37159122992</v>
      </c>
      <c r="H215" s="10" t="s">
        <v>131</v>
      </c>
      <c r="I215" s="102">
        <v>8.50642</v>
      </c>
      <c r="J215" s="102">
        <v>18.80515</v>
      </c>
      <c r="K215" s="102">
        <v>30.73484</v>
      </c>
      <c r="L215" s="57"/>
      <c r="M215" s="57"/>
      <c r="N215" s="11"/>
    </row>
    <row r="216" spans="1:14" ht="24">
      <c r="A216" s="10">
        <v>3</v>
      </c>
      <c r="B216" s="92">
        <v>20205</v>
      </c>
      <c r="C216" s="55">
        <v>401.046</v>
      </c>
      <c r="D216" s="55">
        <v>2.436</v>
      </c>
      <c r="E216" s="56">
        <f t="shared" si="16"/>
        <v>0.2104704</v>
      </c>
      <c r="F216" s="55">
        <f t="shared" si="17"/>
        <v>1.9920333333333335</v>
      </c>
      <c r="G216" s="56">
        <f t="shared" si="18"/>
        <v>0.41926405248000004</v>
      </c>
      <c r="H216" s="10" t="s">
        <v>122</v>
      </c>
      <c r="I216" s="102">
        <v>2.48416</v>
      </c>
      <c r="J216" s="102">
        <v>1.58856</v>
      </c>
      <c r="K216" s="102">
        <v>1.90338</v>
      </c>
      <c r="L216" s="57"/>
      <c r="M216" s="57"/>
      <c r="N216" s="11"/>
    </row>
    <row r="217" spans="1:14" ht="24">
      <c r="A217" s="10">
        <v>4</v>
      </c>
      <c r="B217" s="98">
        <v>20212</v>
      </c>
      <c r="C217" s="55">
        <v>401.046</v>
      </c>
      <c r="D217" s="55">
        <v>2.49</v>
      </c>
      <c r="E217" s="56">
        <f t="shared" si="16"/>
        <v>0.21513600000000002</v>
      </c>
      <c r="H217" s="10" t="s">
        <v>123</v>
      </c>
      <c r="I217" s="102">
        <v>0</v>
      </c>
      <c r="J217" s="102">
        <v>0</v>
      </c>
      <c r="K217" s="102">
        <v>0</v>
      </c>
      <c r="L217" s="57"/>
      <c r="M217" s="55">
        <f>+AVERAGE(I217:K217)</f>
        <v>0</v>
      </c>
      <c r="N217" s="56">
        <f>M217*E217</f>
        <v>0</v>
      </c>
    </row>
    <row r="218" spans="1:14" ht="24">
      <c r="A218" s="10">
        <v>5</v>
      </c>
      <c r="B218" s="98">
        <v>20227</v>
      </c>
      <c r="C218" s="55">
        <v>401.194</v>
      </c>
      <c r="D218" s="55">
        <v>3.416</v>
      </c>
      <c r="E218" s="56">
        <f t="shared" si="16"/>
        <v>0.2951424</v>
      </c>
      <c r="F218" s="55">
        <f t="shared" si="17"/>
        <v>11.052353333333334</v>
      </c>
      <c r="G218" s="56">
        <f t="shared" si="18"/>
        <v>3.262018088448001</v>
      </c>
      <c r="H218" s="10" t="s">
        <v>124</v>
      </c>
      <c r="I218" s="102">
        <v>31.19845</v>
      </c>
      <c r="J218" s="102">
        <v>0</v>
      </c>
      <c r="K218" s="102">
        <v>1.95861</v>
      </c>
      <c r="L218" s="57"/>
      <c r="M218" s="57"/>
      <c r="N218" s="11"/>
    </row>
    <row r="219" spans="1:14" ht="24">
      <c r="A219" s="10">
        <v>6</v>
      </c>
      <c r="B219" s="98">
        <v>20234</v>
      </c>
      <c r="C219" s="55">
        <v>401.146</v>
      </c>
      <c r="D219" s="55">
        <v>3.776</v>
      </c>
      <c r="E219" s="56">
        <f t="shared" si="16"/>
        <v>0.3262464</v>
      </c>
      <c r="F219" s="55">
        <f t="shared" si="17"/>
        <v>8.509203333333334</v>
      </c>
      <c r="G219" s="56">
        <f t="shared" si="18"/>
        <v>2.776096954368</v>
      </c>
      <c r="H219" s="10" t="s">
        <v>132</v>
      </c>
      <c r="I219" s="102">
        <v>0</v>
      </c>
      <c r="J219" s="102">
        <v>18.76749</v>
      </c>
      <c r="K219" s="102">
        <v>6.76012</v>
      </c>
      <c r="L219" s="57"/>
      <c r="M219" s="57"/>
      <c r="N219" s="11"/>
    </row>
    <row r="220" spans="1:14" ht="24">
      <c r="A220" s="10">
        <v>7</v>
      </c>
      <c r="B220" s="98">
        <v>20243</v>
      </c>
      <c r="C220" s="55">
        <v>401.146</v>
      </c>
      <c r="D220" s="55">
        <v>3.917</v>
      </c>
      <c r="E220" s="56">
        <f t="shared" si="16"/>
        <v>0.33842880000000003</v>
      </c>
      <c r="F220" s="55">
        <f t="shared" si="17"/>
        <v>49.37938333333333</v>
      </c>
      <c r="G220" s="56">
        <f t="shared" si="18"/>
        <v>16.71140544624</v>
      </c>
      <c r="H220" s="10" t="s">
        <v>111</v>
      </c>
      <c r="I220" s="102">
        <v>45.26951</v>
      </c>
      <c r="J220" s="102">
        <v>59.84156</v>
      </c>
      <c r="K220" s="102">
        <v>43.02708</v>
      </c>
      <c r="L220" s="57"/>
      <c r="M220" s="57"/>
      <c r="N220" s="11"/>
    </row>
    <row r="221" spans="1:14" ht="24">
      <c r="A221" s="10">
        <v>8</v>
      </c>
      <c r="B221" s="98">
        <v>20253</v>
      </c>
      <c r="C221" s="55">
        <v>401.146</v>
      </c>
      <c r="D221" s="55">
        <v>3.616</v>
      </c>
      <c r="E221" s="56">
        <f t="shared" si="16"/>
        <v>0.31242240000000004</v>
      </c>
      <c r="F221" s="55">
        <f t="shared" si="17"/>
        <v>38.67352666666667</v>
      </c>
      <c r="G221" s="56">
        <f t="shared" si="18"/>
        <v>12.082476017664002</v>
      </c>
      <c r="H221" s="10" t="s">
        <v>112</v>
      </c>
      <c r="I221" s="102">
        <v>26.21162</v>
      </c>
      <c r="J221" s="102">
        <v>39.66952</v>
      </c>
      <c r="K221" s="102">
        <v>50.13944</v>
      </c>
      <c r="L221" s="57"/>
      <c r="M221" s="57"/>
      <c r="N221" s="11"/>
    </row>
    <row r="222" spans="1:14" ht="24">
      <c r="A222" s="10">
        <v>9</v>
      </c>
      <c r="B222" s="98">
        <v>20259</v>
      </c>
      <c r="C222" s="55">
        <v>401.146</v>
      </c>
      <c r="D222" s="55">
        <v>3.704</v>
      </c>
      <c r="E222" s="56">
        <f t="shared" si="16"/>
        <v>0.3200256</v>
      </c>
      <c r="F222" s="55">
        <f t="shared" si="17"/>
        <v>59.32809666666666</v>
      </c>
      <c r="G222" s="56">
        <f t="shared" si="18"/>
        <v>18.986509732608</v>
      </c>
      <c r="H222" s="10" t="s">
        <v>50</v>
      </c>
      <c r="I222" s="102">
        <v>65.53222</v>
      </c>
      <c r="J222" s="102">
        <v>50.3467</v>
      </c>
      <c r="K222" s="102">
        <v>62.10537</v>
      </c>
      <c r="L222" s="57"/>
      <c r="M222" s="57"/>
      <c r="N222" s="11"/>
    </row>
    <row r="223" spans="1:14" ht="24">
      <c r="A223" s="10">
        <v>10</v>
      </c>
      <c r="B223" s="98">
        <v>20274</v>
      </c>
      <c r="C223" s="55">
        <v>401.146</v>
      </c>
      <c r="D223" s="55">
        <v>3.061</v>
      </c>
      <c r="E223" s="56">
        <f t="shared" si="16"/>
        <v>0.2644704</v>
      </c>
      <c r="F223" s="55">
        <f t="shared" si="17"/>
        <v>14.722443333333333</v>
      </c>
      <c r="G223" s="56">
        <f t="shared" si="18"/>
        <v>3.893650477344</v>
      </c>
      <c r="H223" s="10" t="s">
        <v>51</v>
      </c>
      <c r="I223" s="102">
        <v>18.78111</v>
      </c>
      <c r="J223" s="102">
        <v>9.91234</v>
      </c>
      <c r="K223" s="102">
        <v>15.47388</v>
      </c>
      <c r="L223" s="57"/>
      <c r="M223" s="57"/>
      <c r="N223" s="11"/>
    </row>
    <row r="224" spans="1:14" ht="24">
      <c r="A224" s="10">
        <v>11</v>
      </c>
      <c r="B224" s="98">
        <v>20286</v>
      </c>
      <c r="C224" s="55">
        <v>401.196</v>
      </c>
      <c r="D224" s="55">
        <v>4.014</v>
      </c>
      <c r="E224" s="56">
        <f t="shared" si="16"/>
        <v>0.34680960000000005</v>
      </c>
      <c r="F224" s="55">
        <f t="shared" si="17"/>
        <v>5.12225</v>
      </c>
      <c r="G224" s="56">
        <f t="shared" si="18"/>
        <v>1.7764454736000004</v>
      </c>
      <c r="H224" s="10" t="s">
        <v>113</v>
      </c>
      <c r="I224" s="102">
        <v>6.0718</v>
      </c>
      <c r="J224" s="102">
        <v>5.37533</v>
      </c>
      <c r="K224" s="102">
        <v>3.91962</v>
      </c>
      <c r="L224" s="57"/>
      <c r="M224" s="57"/>
      <c r="N224" s="11"/>
    </row>
    <row r="225" spans="1:14" ht="24">
      <c r="A225" s="10">
        <v>12</v>
      </c>
      <c r="B225" s="98">
        <v>20294</v>
      </c>
      <c r="C225" s="55">
        <v>401.226</v>
      </c>
      <c r="D225" s="55">
        <v>4.156</v>
      </c>
      <c r="E225" s="56">
        <f t="shared" si="16"/>
        <v>0.3590784</v>
      </c>
      <c r="F225" s="55">
        <f t="shared" si="17"/>
        <v>46.89144666666667</v>
      </c>
      <c r="G225" s="56">
        <f t="shared" si="18"/>
        <v>16.837705642752002</v>
      </c>
      <c r="H225" s="10" t="s">
        <v>114</v>
      </c>
      <c r="I225" s="102">
        <v>50.66909</v>
      </c>
      <c r="J225" s="102">
        <v>33.80135</v>
      </c>
      <c r="K225" s="102">
        <v>56.2039</v>
      </c>
      <c r="L225" s="57"/>
      <c r="M225" s="57"/>
      <c r="N225" s="11"/>
    </row>
    <row r="226" spans="1:14" ht="24">
      <c r="A226" s="10">
        <v>13</v>
      </c>
      <c r="B226" s="98">
        <v>20300</v>
      </c>
      <c r="C226" s="55">
        <v>401.146</v>
      </c>
      <c r="D226" s="55">
        <v>4.985</v>
      </c>
      <c r="E226" s="56">
        <f t="shared" si="16"/>
        <v>0.43070400000000003</v>
      </c>
      <c r="F226" s="55">
        <f t="shared" si="17"/>
        <v>18.54973</v>
      </c>
      <c r="G226" s="56">
        <f t="shared" si="18"/>
        <v>7.989442909920001</v>
      </c>
      <c r="H226" s="10" t="s">
        <v>53</v>
      </c>
      <c r="I226" s="102">
        <v>8.12739</v>
      </c>
      <c r="J226" s="102">
        <v>22.58578</v>
      </c>
      <c r="K226" s="102">
        <v>24.93602</v>
      </c>
      <c r="L226" s="57"/>
      <c r="M226" s="57"/>
      <c r="N226" s="11"/>
    </row>
    <row r="227" spans="1:14" ht="24">
      <c r="A227" s="10">
        <v>14</v>
      </c>
      <c r="B227" s="98">
        <v>20307</v>
      </c>
      <c r="C227" s="55">
        <v>401.206</v>
      </c>
      <c r="D227" s="55">
        <v>4.71</v>
      </c>
      <c r="E227" s="56">
        <f t="shared" si="16"/>
        <v>0.40694400000000003</v>
      </c>
      <c r="F227" s="55">
        <f t="shared" si="17"/>
        <v>3.844086666666667</v>
      </c>
      <c r="G227" s="56">
        <f t="shared" si="18"/>
        <v>1.5643280044800003</v>
      </c>
      <c r="H227" s="10" t="s">
        <v>54</v>
      </c>
      <c r="I227" s="102">
        <v>6.06163</v>
      </c>
      <c r="J227" s="102">
        <v>2.8823</v>
      </c>
      <c r="K227" s="102">
        <v>2.58833</v>
      </c>
      <c r="L227" s="57"/>
      <c r="M227" s="57"/>
      <c r="N227" s="11"/>
    </row>
    <row r="228" spans="1:14" ht="24">
      <c r="A228" s="10">
        <v>15</v>
      </c>
      <c r="B228" s="98">
        <v>20315</v>
      </c>
      <c r="C228" s="55">
        <v>401.196</v>
      </c>
      <c r="D228" s="55">
        <v>4.324</v>
      </c>
      <c r="E228" s="56">
        <f t="shared" si="16"/>
        <v>0.3735936</v>
      </c>
      <c r="F228" s="55">
        <f t="shared" si="17"/>
        <v>19.519803333333332</v>
      </c>
      <c r="G228" s="56">
        <f t="shared" si="18"/>
        <v>7.292473598592</v>
      </c>
      <c r="H228" s="10" t="s">
        <v>115</v>
      </c>
      <c r="I228" s="102">
        <v>12.67628</v>
      </c>
      <c r="J228" s="102">
        <v>35.10189</v>
      </c>
      <c r="K228" s="102">
        <v>10.78124</v>
      </c>
      <c r="L228" s="57"/>
      <c r="M228" s="57"/>
      <c r="N228" s="11"/>
    </row>
    <row r="229" spans="1:14" ht="24">
      <c r="A229" s="10">
        <v>16</v>
      </c>
      <c r="B229" s="98">
        <v>20323</v>
      </c>
      <c r="C229" s="55">
        <v>401.216</v>
      </c>
      <c r="D229" s="55">
        <v>3.732</v>
      </c>
      <c r="E229" s="56">
        <f t="shared" si="16"/>
        <v>0.32244480000000003</v>
      </c>
      <c r="F229" s="55">
        <f t="shared" si="17"/>
        <v>19.249816666666668</v>
      </c>
      <c r="G229" s="56">
        <f t="shared" si="18"/>
        <v>6.207003285120001</v>
      </c>
      <c r="H229" s="10" t="s">
        <v>117</v>
      </c>
      <c r="I229" s="102">
        <v>26.43232</v>
      </c>
      <c r="J229" s="102">
        <v>19.96704</v>
      </c>
      <c r="K229" s="102">
        <v>11.35009</v>
      </c>
      <c r="L229" s="57"/>
      <c r="M229" s="57"/>
      <c r="N229" s="11"/>
    </row>
    <row r="230" spans="1:14" ht="24">
      <c r="A230" s="10">
        <v>17</v>
      </c>
      <c r="B230" s="98">
        <v>20329</v>
      </c>
      <c r="C230" s="55">
        <v>401.146</v>
      </c>
      <c r="D230" s="55">
        <v>7.447</v>
      </c>
      <c r="E230" s="56">
        <f t="shared" si="16"/>
        <v>0.6434208</v>
      </c>
      <c r="F230" s="55">
        <f t="shared" si="17"/>
        <v>28.22124333333333</v>
      </c>
      <c r="G230" s="56">
        <f t="shared" si="18"/>
        <v>18.158134962528</v>
      </c>
      <c r="H230" s="10" t="s">
        <v>56</v>
      </c>
      <c r="I230" s="102">
        <v>23.6255</v>
      </c>
      <c r="J230" s="102">
        <v>25.77617</v>
      </c>
      <c r="K230" s="102">
        <v>35.26206</v>
      </c>
      <c r="L230" s="57"/>
      <c r="M230" s="57"/>
      <c r="N230" s="11"/>
    </row>
    <row r="231" spans="1:14" ht="24">
      <c r="A231" s="10">
        <v>18</v>
      </c>
      <c r="B231" s="98">
        <v>20338</v>
      </c>
      <c r="C231" s="55">
        <v>401.326</v>
      </c>
      <c r="D231" s="55">
        <v>8.608</v>
      </c>
      <c r="E231" s="56">
        <f t="shared" si="16"/>
        <v>0.7437312</v>
      </c>
      <c r="F231" s="55">
        <f t="shared" si="17"/>
        <v>22.05562</v>
      </c>
      <c r="G231" s="56">
        <f t="shared" si="18"/>
        <v>16.403452729344</v>
      </c>
      <c r="H231" s="10" t="s">
        <v>57</v>
      </c>
      <c r="I231" s="102">
        <v>25.57458</v>
      </c>
      <c r="J231" s="102">
        <v>20.72574</v>
      </c>
      <c r="K231" s="102">
        <v>19.86654</v>
      </c>
      <c r="L231" s="57"/>
      <c r="M231" s="57"/>
      <c r="N231" s="11"/>
    </row>
    <row r="232" spans="1:14" ht="24">
      <c r="A232" s="10">
        <v>19</v>
      </c>
      <c r="B232" s="98">
        <v>20339</v>
      </c>
      <c r="C232" s="55">
        <v>402.916</v>
      </c>
      <c r="D232" s="55">
        <v>82.164</v>
      </c>
      <c r="E232" s="56">
        <f t="shared" si="16"/>
        <v>7.0989696</v>
      </c>
      <c r="F232" s="55">
        <f t="shared" si="17"/>
        <v>737.9489066666666</v>
      </c>
      <c r="G232" s="56">
        <f t="shared" si="18"/>
        <v>5238.676854779904</v>
      </c>
      <c r="H232" s="10" t="s">
        <v>118</v>
      </c>
      <c r="I232" s="102">
        <v>749.79598</v>
      </c>
      <c r="J232" s="102">
        <v>722.23307</v>
      </c>
      <c r="K232" s="102">
        <v>741.81767</v>
      </c>
      <c r="L232" s="57"/>
      <c r="M232" s="57"/>
      <c r="N232" s="11"/>
    </row>
    <row r="233" spans="1:14" ht="24">
      <c r="A233" s="10">
        <v>20</v>
      </c>
      <c r="B233" s="98">
        <v>20345</v>
      </c>
      <c r="C233" s="55">
        <v>402.056</v>
      </c>
      <c r="D233" s="55">
        <v>11.313</v>
      </c>
      <c r="E233" s="56">
        <f t="shared" si="16"/>
        <v>0.9774432000000001</v>
      </c>
      <c r="F233" s="55">
        <f t="shared" si="17"/>
        <v>30.832113333333336</v>
      </c>
      <c r="G233" s="56">
        <f t="shared" si="18"/>
        <v>30.136639519296004</v>
      </c>
      <c r="H233" s="10" t="s">
        <v>119</v>
      </c>
      <c r="I233" s="102">
        <v>30.78628</v>
      </c>
      <c r="J233" s="102">
        <v>24.87648</v>
      </c>
      <c r="K233" s="102">
        <v>36.83358</v>
      </c>
      <c r="L233" s="57"/>
      <c r="M233" s="57"/>
      <c r="N233" s="11"/>
    </row>
    <row r="234" spans="1:14" ht="24">
      <c r="A234" s="10">
        <v>21</v>
      </c>
      <c r="B234" s="98">
        <v>20347</v>
      </c>
      <c r="C234" s="55">
        <v>402.056</v>
      </c>
      <c r="D234" s="55">
        <v>41.214</v>
      </c>
      <c r="E234" s="56">
        <f t="shared" si="16"/>
        <v>3.5608896</v>
      </c>
      <c r="F234" s="55">
        <f t="shared" si="17"/>
        <v>29.24902666666667</v>
      </c>
      <c r="G234" s="56">
        <f t="shared" si="18"/>
        <v>104.152554867456</v>
      </c>
      <c r="H234" s="10" t="s">
        <v>59</v>
      </c>
      <c r="I234" s="102">
        <v>27.68955</v>
      </c>
      <c r="J234" s="102">
        <v>35.97957</v>
      </c>
      <c r="K234" s="102">
        <v>24.07796</v>
      </c>
      <c r="L234" s="57"/>
      <c r="M234" s="57"/>
      <c r="N234" s="11"/>
    </row>
    <row r="235" spans="1:14" ht="24">
      <c r="A235" s="10">
        <v>22</v>
      </c>
      <c r="B235" s="98">
        <v>20367</v>
      </c>
      <c r="C235" s="55">
        <v>402.189</v>
      </c>
      <c r="D235" s="55">
        <v>12.727</v>
      </c>
      <c r="E235" s="56">
        <f t="shared" si="16"/>
        <v>1.0996128</v>
      </c>
      <c r="F235" s="55">
        <f t="shared" si="17"/>
        <v>28.36183</v>
      </c>
      <c r="G235" s="56">
        <f t="shared" si="18"/>
        <v>31.187031299424003</v>
      </c>
      <c r="H235" s="10" t="s">
        <v>60</v>
      </c>
      <c r="I235" s="102">
        <v>30.6644</v>
      </c>
      <c r="J235" s="102">
        <v>29.05326</v>
      </c>
      <c r="K235" s="102">
        <v>25.36783</v>
      </c>
      <c r="L235" s="57"/>
      <c r="M235" s="57"/>
      <c r="N235" s="11"/>
    </row>
    <row r="236" spans="1:14" ht="24">
      <c r="A236" s="10">
        <v>23</v>
      </c>
      <c r="B236" s="98">
        <v>20378</v>
      </c>
      <c r="C236" s="55">
        <v>401.396</v>
      </c>
      <c r="D236" s="55">
        <v>9.705</v>
      </c>
      <c r="E236" s="56">
        <f t="shared" si="16"/>
        <v>0.838512</v>
      </c>
      <c r="F236" s="55">
        <f t="shared" si="17"/>
        <v>35.05617</v>
      </c>
      <c r="G236" s="56">
        <f t="shared" si="18"/>
        <v>29.39501921904</v>
      </c>
      <c r="H236" s="10" t="s">
        <v>100</v>
      </c>
      <c r="I236" s="102">
        <v>43.51189</v>
      </c>
      <c r="J236" s="102">
        <v>33.83601</v>
      </c>
      <c r="K236" s="102">
        <v>27.82061</v>
      </c>
      <c r="L236" s="57"/>
      <c r="M236" s="57"/>
      <c r="N236" s="11"/>
    </row>
    <row r="237" spans="1:13" ht="24">
      <c r="A237" s="10">
        <v>24</v>
      </c>
      <c r="B237" s="98">
        <v>20388</v>
      </c>
      <c r="C237" s="55">
        <v>401.316</v>
      </c>
      <c r="D237" s="55">
        <v>7.682</v>
      </c>
      <c r="E237" s="56">
        <f t="shared" si="16"/>
        <v>0.6637248000000001</v>
      </c>
      <c r="F237" s="55">
        <f t="shared" si="17"/>
        <v>19.247876666666667</v>
      </c>
      <c r="G237" s="56">
        <f t="shared" si="18"/>
        <v>12.775293091008002</v>
      </c>
      <c r="H237" s="10" t="s">
        <v>101</v>
      </c>
      <c r="I237" s="102">
        <v>17.83709</v>
      </c>
      <c r="J237" s="102">
        <v>17.7161</v>
      </c>
      <c r="K237" s="102">
        <v>22.19044</v>
      </c>
      <c r="L237" s="57"/>
      <c r="M237" s="6"/>
    </row>
    <row r="238" spans="1:13" ht="24">
      <c r="A238" s="10">
        <v>25</v>
      </c>
      <c r="B238" s="98">
        <v>20398</v>
      </c>
      <c r="C238" s="55">
        <v>401.326</v>
      </c>
      <c r="D238" s="55">
        <v>7.427</v>
      </c>
      <c r="E238" s="56">
        <f t="shared" si="16"/>
        <v>0.6416928</v>
      </c>
      <c r="F238" s="55">
        <f t="shared" si="17"/>
        <v>25.753606666666666</v>
      </c>
      <c r="G238" s="56">
        <f t="shared" si="18"/>
        <v>16.525903972031998</v>
      </c>
      <c r="H238" s="10" t="s">
        <v>62</v>
      </c>
      <c r="I238" s="102">
        <v>16.91399</v>
      </c>
      <c r="J238" s="102">
        <v>34.02614</v>
      </c>
      <c r="K238" s="102">
        <v>26.32069</v>
      </c>
      <c r="L238" s="57"/>
      <c r="M238" s="6"/>
    </row>
    <row r="239" spans="1:13" ht="24">
      <c r="A239" s="10">
        <v>26</v>
      </c>
      <c r="B239" s="98">
        <v>20408</v>
      </c>
      <c r="C239" s="55">
        <v>401.306</v>
      </c>
      <c r="D239" s="55">
        <v>6.997</v>
      </c>
      <c r="E239" s="56">
        <f t="shared" si="16"/>
        <v>0.6045408</v>
      </c>
      <c r="F239" s="55">
        <f t="shared" si="17"/>
        <v>14.931516666666667</v>
      </c>
      <c r="G239" s="56">
        <f t="shared" si="18"/>
        <v>9.02671103088</v>
      </c>
      <c r="H239" s="10" t="s">
        <v>63</v>
      </c>
      <c r="I239" s="102">
        <v>12.97077</v>
      </c>
      <c r="J239" s="102">
        <v>4.74008</v>
      </c>
      <c r="K239" s="102">
        <v>27.0837</v>
      </c>
      <c r="L239" s="57"/>
      <c r="M239" s="6"/>
    </row>
    <row r="240" spans="1:13" ht="24">
      <c r="A240" s="10">
        <v>27</v>
      </c>
      <c r="B240" s="98">
        <v>20416</v>
      </c>
      <c r="C240" s="55">
        <v>401.276</v>
      </c>
      <c r="D240" s="55">
        <v>5.923</v>
      </c>
      <c r="E240" s="56">
        <f t="shared" si="16"/>
        <v>0.5117472000000001</v>
      </c>
      <c r="F240" s="55">
        <f t="shared" si="17"/>
        <v>17.228943333333333</v>
      </c>
      <c r="G240" s="56">
        <f t="shared" si="18"/>
        <v>8.816863509792002</v>
      </c>
      <c r="H240" s="10" t="s">
        <v>120</v>
      </c>
      <c r="I240" s="102">
        <v>11.66264</v>
      </c>
      <c r="J240" s="102">
        <v>24.47306</v>
      </c>
      <c r="K240" s="102">
        <v>15.55113</v>
      </c>
      <c r="L240" s="57"/>
      <c r="M240" s="6"/>
    </row>
    <row r="241" spans="1:13" ht="24">
      <c r="A241" s="10">
        <v>28</v>
      </c>
      <c r="B241" s="98">
        <v>20430</v>
      </c>
      <c r="C241" s="55">
        <v>401.206</v>
      </c>
      <c r="D241" s="55">
        <v>4.705</v>
      </c>
      <c r="E241" s="56">
        <f t="shared" si="16"/>
        <v>0.40651200000000004</v>
      </c>
      <c r="F241" s="55">
        <f t="shared" si="17"/>
        <v>8.419590000000001</v>
      </c>
      <c r="G241" s="56">
        <f t="shared" si="18"/>
        <v>3.422664370080001</v>
      </c>
      <c r="H241" s="10" t="s">
        <v>102</v>
      </c>
      <c r="I241" s="102">
        <v>8.5473</v>
      </c>
      <c r="J241" s="102">
        <v>7.84398</v>
      </c>
      <c r="K241" s="102">
        <v>8.86749</v>
      </c>
      <c r="L241" s="57"/>
      <c r="M241" s="6"/>
    </row>
    <row r="242" spans="1:13" ht="24">
      <c r="A242" s="10">
        <v>29</v>
      </c>
      <c r="B242" s="98">
        <v>20437</v>
      </c>
      <c r="C242" s="55">
        <v>401.196</v>
      </c>
      <c r="D242" s="55">
        <v>4.062</v>
      </c>
      <c r="E242" s="56">
        <f t="shared" si="16"/>
        <v>0.35095680000000007</v>
      </c>
      <c r="F242" s="55">
        <f t="shared" si="17"/>
        <v>25.66237666666667</v>
      </c>
      <c r="G242" s="56">
        <f t="shared" si="18"/>
        <v>9.006385595328004</v>
      </c>
      <c r="H242" s="10" t="s">
        <v>65</v>
      </c>
      <c r="I242" s="102">
        <v>27.92614</v>
      </c>
      <c r="J242" s="102">
        <v>25.82867</v>
      </c>
      <c r="K242" s="102">
        <v>23.23232</v>
      </c>
      <c r="L242" s="57"/>
      <c r="M242" s="6"/>
    </row>
    <row r="243" spans="1:13" ht="24">
      <c r="A243" s="10">
        <v>30</v>
      </c>
      <c r="B243" s="98">
        <v>20447</v>
      </c>
      <c r="C243" s="55">
        <v>401.176</v>
      </c>
      <c r="D243" s="55">
        <v>3.553</v>
      </c>
      <c r="E243" s="56">
        <f t="shared" si="16"/>
        <v>0.3069792</v>
      </c>
      <c r="F243" s="55">
        <f t="shared" si="17"/>
        <v>16.187603333333335</v>
      </c>
      <c r="G243" s="56">
        <f t="shared" si="18"/>
        <v>4.969257521184001</v>
      </c>
      <c r="H243" s="10" t="s">
        <v>66</v>
      </c>
      <c r="I243" s="102">
        <v>21.23506</v>
      </c>
      <c r="J243" s="102">
        <v>13.69511</v>
      </c>
      <c r="K243" s="102">
        <v>13.63264</v>
      </c>
      <c r="L243" s="57"/>
      <c r="M243" s="6"/>
    </row>
    <row r="244" spans="1:13" ht="24">
      <c r="A244" s="10">
        <v>31</v>
      </c>
      <c r="B244" s="98">
        <v>20461</v>
      </c>
      <c r="C244" s="55">
        <v>401.096</v>
      </c>
      <c r="D244" s="55">
        <v>3.458</v>
      </c>
      <c r="E244" s="56">
        <f t="shared" si="16"/>
        <v>0.2987712</v>
      </c>
      <c r="F244" s="55">
        <f t="shared" si="17"/>
        <v>12.45612</v>
      </c>
      <c r="G244" s="56">
        <f t="shared" si="18"/>
        <v>3.7215299197440004</v>
      </c>
      <c r="H244" s="10" t="s">
        <v>103</v>
      </c>
      <c r="I244" s="102">
        <v>15.54243</v>
      </c>
      <c r="J244" s="102">
        <v>10.64268</v>
      </c>
      <c r="K244" s="102">
        <v>11.18325</v>
      </c>
      <c r="L244" s="57"/>
      <c r="M244" s="6"/>
    </row>
    <row r="245" spans="1:13" ht="24">
      <c r="A245" s="10">
        <v>32</v>
      </c>
      <c r="B245" s="98">
        <v>20471</v>
      </c>
      <c r="C245" s="55">
        <v>401.126</v>
      </c>
      <c r="D245" s="55">
        <v>4.221</v>
      </c>
      <c r="E245" s="56">
        <f t="shared" si="16"/>
        <v>0.36469440000000003</v>
      </c>
      <c r="F245" s="55">
        <f t="shared" si="17"/>
        <v>8.417546666666667</v>
      </c>
      <c r="G245" s="56">
        <f t="shared" si="18"/>
        <v>3.0698321310720003</v>
      </c>
      <c r="H245" s="10" t="s">
        <v>104</v>
      </c>
      <c r="I245" s="102">
        <v>9.00991</v>
      </c>
      <c r="J245" s="102">
        <v>6.63658</v>
      </c>
      <c r="K245" s="102">
        <v>9.60615</v>
      </c>
      <c r="L245" s="57"/>
      <c r="M245" s="6"/>
    </row>
    <row r="246" spans="1:13" ht="24">
      <c r="A246" s="10">
        <v>33</v>
      </c>
      <c r="B246" s="98">
        <v>20483</v>
      </c>
      <c r="C246" s="55">
        <v>401.096</v>
      </c>
      <c r="D246" s="55">
        <v>2.808</v>
      </c>
      <c r="E246" s="56">
        <f t="shared" si="16"/>
        <v>0.2426112</v>
      </c>
      <c r="F246" s="55">
        <f t="shared" si="17"/>
        <v>16.96083666666667</v>
      </c>
      <c r="G246" s="56">
        <f t="shared" si="18"/>
        <v>4.114888936704</v>
      </c>
      <c r="H246" s="10" t="s">
        <v>68</v>
      </c>
      <c r="I246" s="102">
        <v>24.32087</v>
      </c>
      <c r="J246" s="102">
        <v>13.95381</v>
      </c>
      <c r="K246" s="102">
        <v>12.60783</v>
      </c>
      <c r="L246" s="57"/>
      <c r="M246" s="6"/>
    </row>
    <row r="247" spans="1:13" ht="24">
      <c r="A247" s="10">
        <v>34</v>
      </c>
      <c r="B247" s="98">
        <v>20491</v>
      </c>
      <c r="C247" s="55">
        <v>401.106</v>
      </c>
      <c r="D247" s="55">
        <v>3.207</v>
      </c>
      <c r="E247" s="56">
        <f t="shared" si="16"/>
        <v>0.2770848</v>
      </c>
      <c r="F247" s="55">
        <f t="shared" si="17"/>
        <v>7.993673333333334</v>
      </c>
      <c r="G247" s="56">
        <f t="shared" si="18"/>
        <v>2.2149253768320003</v>
      </c>
      <c r="H247" s="10" t="s">
        <v>69</v>
      </c>
      <c r="I247" s="102">
        <v>1.0227</v>
      </c>
      <c r="J247" s="102">
        <v>4.98985</v>
      </c>
      <c r="K247" s="102">
        <v>17.96847</v>
      </c>
      <c r="L247" s="57"/>
      <c r="M247" s="6"/>
    </row>
    <row r="248" spans="1:13" ht="24">
      <c r="A248" s="10">
        <v>35</v>
      </c>
      <c r="B248" s="98">
        <v>20500</v>
      </c>
      <c r="C248" s="55">
        <v>401.096</v>
      </c>
      <c r="D248" s="55">
        <v>3.196</v>
      </c>
      <c r="E248" s="56">
        <f t="shared" si="16"/>
        <v>0.2761344</v>
      </c>
      <c r="F248" s="55">
        <f t="shared" si="17"/>
        <v>1.6071133333333334</v>
      </c>
      <c r="G248" s="56">
        <f t="shared" si="18"/>
        <v>0.443779276032</v>
      </c>
      <c r="H248" s="10" t="s">
        <v>128</v>
      </c>
      <c r="I248" s="102">
        <v>2.08414</v>
      </c>
      <c r="J248" s="102">
        <v>1.70567</v>
      </c>
      <c r="K248" s="102">
        <v>1.03153</v>
      </c>
      <c r="L248" s="57"/>
      <c r="M248" s="6"/>
    </row>
    <row r="249" spans="1:13" ht="24">
      <c r="A249" s="10">
        <v>36</v>
      </c>
      <c r="B249" s="98">
        <v>20506</v>
      </c>
      <c r="C249" s="55">
        <v>401.086</v>
      </c>
      <c r="D249" s="55">
        <v>3.153</v>
      </c>
      <c r="E249" s="56">
        <f t="shared" si="16"/>
        <v>0.27241920000000003</v>
      </c>
      <c r="F249" s="55">
        <f t="shared" si="17"/>
        <v>0.86985</v>
      </c>
      <c r="G249" s="56">
        <f t="shared" si="18"/>
        <v>0.23696384112000002</v>
      </c>
      <c r="H249" s="10" t="s">
        <v>129</v>
      </c>
      <c r="I249" s="102">
        <v>0.68582</v>
      </c>
      <c r="J249" s="102">
        <v>1.28217</v>
      </c>
      <c r="K249" s="102">
        <v>0.64156</v>
      </c>
      <c r="L249" s="57"/>
      <c r="M249" s="6"/>
    </row>
    <row r="250" spans="1:13" ht="24">
      <c r="A250" s="10">
        <v>37</v>
      </c>
      <c r="B250" s="98">
        <v>20522</v>
      </c>
      <c r="C250" s="55">
        <v>401.176</v>
      </c>
      <c r="D250" s="55">
        <v>3.214</v>
      </c>
      <c r="E250" s="56">
        <f t="shared" si="16"/>
        <v>0.27768960000000004</v>
      </c>
      <c r="F250" s="55">
        <f t="shared" si="17"/>
        <v>19.009916666666665</v>
      </c>
      <c r="G250" s="56">
        <f t="shared" si="18"/>
        <v>5.278856155200001</v>
      </c>
      <c r="H250" s="100" t="s">
        <v>70</v>
      </c>
      <c r="I250" s="102">
        <v>20.97902</v>
      </c>
      <c r="J250" s="102">
        <v>19.93529</v>
      </c>
      <c r="K250" s="102">
        <v>16.11544</v>
      </c>
      <c r="L250" s="57"/>
      <c r="M250" s="6"/>
    </row>
    <row r="251" spans="1:13" ht="24">
      <c r="A251" s="10">
        <v>38</v>
      </c>
      <c r="B251" s="98">
        <v>20528</v>
      </c>
      <c r="C251" s="55">
        <v>401.046</v>
      </c>
      <c r="D251" s="55">
        <v>1.785</v>
      </c>
      <c r="E251" s="56">
        <f t="shared" si="16"/>
        <v>0.154224</v>
      </c>
      <c r="F251" s="55">
        <f t="shared" si="17"/>
        <v>0.64009</v>
      </c>
      <c r="G251" s="56">
        <f t="shared" si="18"/>
        <v>0.09871724016000001</v>
      </c>
      <c r="H251" s="10" t="s">
        <v>71</v>
      </c>
      <c r="I251" s="102">
        <v>0.98106</v>
      </c>
      <c r="J251" s="102">
        <v>0.61346</v>
      </c>
      <c r="K251" s="102">
        <v>0.32575</v>
      </c>
      <c r="L251" s="57"/>
      <c r="M251" s="6"/>
    </row>
    <row r="252" spans="1:16" ht="24">
      <c r="A252" s="93">
        <v>39</v>
      </c>
      <c r="B252" s="112">
        <v>20535</v>
      </c>
      <c r="C252" s="94">
        <v>401.026</v>
      </c>
      <c r="D252" s="94">
        <v>2.128</v>
      </c>
      <c r="E252" s="95">
        <f t="shared" si="16"/>
        <v>0.18385920000000003</v>
      </c>
      <c r="F252" s="94">
        <f t="shared" si="17"/>
        <v>7.37422</v>
      </c>
      <c r="G252" s="95">
        <f t="shared" si="18"/>
        <v>1.3558181898240003</v>
      </c>
      <c r="H252" s="93" t="s">
        <v>138</v>
      </c>
      <c r="I252" s="110">
        <v>9.56877</v>
      </c>
      <c r="J252" s="110">
        <v>7.47331</v>
      </c>
      <c r="K252" s="110">
        <v>5.08058</v>
      </c>
      <c r="L252" s="96"/>
      <c r="M252" s="96"/>
      <c r="N252" s="97"/>
      <c r="O252" s="97"/>
      <c r="P252" s="97"/>
    </row>
    <row r="253" spans="1:13" ht="24">
      <c r="A253" s="10">
        <v>1</v>
      </c>
      <c r="B253" s="98">
        <v>20555</v>
      </c>
      <c r="C253" s="55">
        <v>401.026</v>
      </c>
      <c r="D253" s="55">
        <v>1.549</v>
      </c>
      <c r="E253" s="56">
        <f t="shared" si="16"/>
        <v>0.1338336</v>
      </c>
      <c r="F253" s="55">
        <f t="shared" si="17"/>
        <v>10.111196666666666</v>
      </c>
      <c r="G253" s="56">
        <f t="shared" si="18"/>
        <v>1.353217850208</v>
      </c>
      <c r="H253" s="10" t="s">
        <v>130</v>
      </c>
      <c r="I253" s="102">
        <v>4.7502</v>
      </c>
      <c r="J253" s="102">
        <v>8.78824</v>
      </c>
      <c r="K253" s="102">
        <v>16.79515</v>
      </c>
      <c r="L253" s="57"/>
      <c r="M253" s="6"/>
    </row>
    <row r="254" spans="1:13" ht="24">
      <c r="A254" s="10">
        <v>2</v>
      </c>
      <c r="B254" s="98">
        <v>20571</v>
      </c>
      <c r="C254" s="55">
        <v>401.026</v>
      </c>
      <c r="D254" s="55">
        <v>1.619</v>
      </c>
      <c r="E254" s="56">
        <f t="shared" si="16"/>
        <v>0.1398816</v>
      </c>
      <c r="F254" s="55">
        <f t="shared" si="17"/>
        <v>9.546883333333334</v>
      </c>
      <c r="G254" s="56">
        <f t="shared" si="18"/>
        <v>1.33543331568</v>
      </c>
      <c r="H254" s="10" t="s">
        <v>131</v>
      </c>
      <c r="I254" s="102">
        <v>11.82417</v>
      </c>
      <c r="J254" s="102">
        <v>10.10957</v>
      </c>
      <c r="K254" s="102">
        <v>6.70691</v>
      </c>
      <c r="L254" s="57"/>
      <c r="M254" s="6"/>
    </row>
    <row r="255" spans="1:12" ht="24">
      <c r="A255" s="10">
        <v>3</v>
      </c>
      <c r="B255" s="98">
        <v>20576</v>
      </c>
      <c r="C255" s="55">
        <v>401.016</v>
      </c>
      <c r="D255" s="55">
        <v>2.109</v>
      </c>
      <c r="E255" s="56">
        <f t="shared" si="16"/>
        <v>0.1822176</v>
      </c>
      <c r="F255" s="55">
        <f t="shared" si="17"/>
        <v>5.383123333333334</v>
      </c>
      <c r="G255" s="56">
        <f t="shared" si="18"/>
        <v>0.9808998143040001</v>
      </c>
      <c r="H255" s="10" t="s">
        <v>122</v>
      </c>
      <c r="I255" s="102">
        <v>3.09203</v>
      </c>
      <c r="J255" s="102">
        <v>1.65415</v>
      </c>
      <c r="K255" s="102">
        <v>11.40319</v>
      </c>
      <c r="L255" s="57"/>
    </row>
    <row r="256" spans="1:13" ht="24">
      <c r="A256" s="10">
        <v>4</v>
      </c>
      <c r="B256" s="98">
        <v>20596</v>
      </c>
      <c r="C256" s="55">
        <v>401.046</v>
      </c>
      <c r="D256" s="55">
        <v>2.077</v>
      </c>
      <c r="E256" s="56">
        <f t="shared" si="16"/>
        <v>0.1794528</v>
      </c>
      <c r="F256" s="55">
        <f t="shared" si="17"/>
        <v>20.44223</v>
      </c>
      <c r="G256" s="56">
        <f t="shared" si="18"/>
        <v>3.6684154117439998</v>
      </c>
      <c r="H256" s="10" t="s">
        <v>123</v>
      </c>
      <c r="I256" s="102">
        <v>15.07916</v>
      </c>
      <c r="J256" s="102">
        <v>25.83709</v>
      </c>
      <c r="K256" s="102">
        <v>20.41044</v>
      </c>
      <c r="L256" s="57"/>
      <c r="M256" s="6"/>
    </row>
    <row r="257" spans="1:13" ht="24">
      <c r="A257" s="10">
        <v>5</v>
      </c>
      <c r="B257" s="98">
        <v>20605</v>
      </c>
      <c r="C257" s="55">
        <v>400.996</v>
      </c>
      <c r="D257" s="55">
        <v>1.946</v>
      </c>
      <c r="E257" s="56">
        <f t="shared" si="16"/>
        <v>0.16813440000000002</v>
      </c>
      <c r="F257" s="55">
        <f t="shared" si="17"/>
        <v>19.940996666666667</v>
      </c>
      <c r="G257" s="56">
        <f t="shared" si="18"/>
        <v>3.3527675099520002</v>
      </c>
      <c r="H257" s="10" t="s">
        <v>124</v>
      </c>
      <c r="I257" s="102">
        <v>14.3754</v>
      </c>
      <c r="J257" s="102">
        <v>24.78791</v>
      </c>
      <c r="K257" s="102">
        <v>20.65968</v>
      </c>
      <c r="L257" s="57"/>
      <c r="M257" s="6"/>
    </row>
    <row r="258" spans="1:13" ht="24">
      <c r="A258" s="10">
        <v>6</v>
      </c>
      <c r="B258" s="98">
        <v>20611</v>
      </c>
      <c r="C258" s="55">
        <v>401.116</v>
      </c>
      <c r="D258" s="55">
        <v>3.246</v>
      </c>
      <c r="E258" s="56">
        <f t="shared" si="16"/>
        <v>0.2804544</v>
      </c>
      <c r="F258" s="55">
        <f t="shared" si="17"/>
        <v>48.093696666666666</v>
      </c>
      <c r="G258" s="56">
        <f t="shared" si="18"/>
        <v>13.488088842432</v>
      </c>
      <c r="H258" s="10" t="s">
        <v>132</v>
      </c>
      <c r="I258" s="102">
        <v>49.85866</v>
      </c>
      <c r="J258" s="102">
        <v>50.23364</v>
      </c>
      <c r="K258" s="102">
        <v>44.18879</v>
      </c>
      <c r="L258" s="57"/>
      <c r="M258" s="6"/>
    </row>
    <row r="259" spans="1:12" ht="24">
      <c r="A259" s="10">
        <v>7</v>
      </c>
      <c r="B259" s="98">
        <v>20626</v>
      </c>
      <c r="C259" s="55">
        <v>401.046</v>
      </c>
      <c r="D259" s="55">
        <v>1.65</v>
      </c>
      <c r="E259" s="56">
        <f t="shared" si="16"/>
        <v>0.14256</v>
      </c>
      <c r="F259" s="55">
        <f t="shared" si="17"/>
        <v>120.48667666666665</v>
      </c>
      <c r="G259" s="56">
        <f t="shared" si="18"/>
        <v>17.176580625599996</v>
      </c>
      <c r="H259" s="10" t="s">
        <v>111</v>
      </c>
      <c r="I259" s="102">
        <v>93.01392</v>
      </c>
      <c r="J259" s="102">
        <v>122.8009</v>
      </c>
      <c r="K259" s="102">
        <v>145.64521</v>
      </c>
      <c r="L259" s="11"/>
    </row>
    <row r="260" spans="1:12" ht="24">
      <c r="A260" s="10">
        <v>8</v>
      </c>
      <c r="B260" s="98">
        <v>20628</v>
      </c>
      <c r="C260" s="55">
        <v>401.046</v>
      </c>
      <c r="D260" s="55">
        <v>1.699</v>
      </c>
      <c r="E260" s="56">
        <f t="shared" si="16"/>
        <v>0.14679360000000002</v>
      </c>
      <c r="F260" s="55">
        <f t="shared" si="17"/>
        <v>38.21695333333333</v>
      </c>
      <c r="G260" s="56">
        <f t="shared" si="18"/>
        <v>5.610004160832</v>
      </c>
      <c r="H260" s="10" t="s">
        <v>112</v>
      </c>
      <c r="I260" s="102">
        <v>46.14788</v>
      </c>
      <c r="J260" s="102">
        <v>39.352</v>
      </c>
      <c r="K260" s="102">
        <v>29.15098</v>
      </c>
      <c r="L260" s="11"/>
    </row>
    <row r="261" spans="1:12" ht="24">
      <c r="A261" s="10">
        <v>9</v>
      </c>
      <c r="B261" s="98">
        <v>20634</v>
      </c>
      <c r="C261" s="55">
        <v>401.026</v>
      </c>
      <c r="D261" s="55">
        <v>1.385</v>
      </c>
      <c r="E261" s="56">
        <f t="shared" si="16"/>
        <v>0.119664</v>
      </c>
      <c r="F261" s="55">
        <f t="shared" si="17"/>
        <v>42.88141666666667</v>
      </c>
      <c r="G261" s="56">
        <f t="shared" si="18"/>
        <v>5.131361844000001</v>
      </c>
      <c r="H261" s="10" t="s">
        <v>50</v>
      </c>
      <c r="I261" s="102">
        <v>41.31986</v>
      </c>
      <c r="J261" s="102">
        <v>44.46447</v>
      </c>
      <c r="K261" s="102">
        <v>42.85992</v>
      </c>
      <c r="L261" s="11"/>
    </row>
    <row r="262" spans="1:12" ht="24">
      <c r="A262" s="10">
        <v>10</v>
      </c>
      <c r="B262" s="98">
        <v>20640</v>
      </c>
      <c r="C262" s="81">
        <v>401.719</v>
      </c>
      <c r="D262" s="55">
        <v>1.265</v>
      </c>
      <c r="E262" s="56">
        <f t="shared" si="16"/>
        <v>0.109296</v>
      </c>
      <c r="F262" s="55">
        <f t="shared" si="17"/>
        <v>24.457546666666662</v>
      </c>
      <c r="G262" s="56">
        <f t="shared" si="18"/>
        <v>2.6731120204799996</v>
      </c>
      <c r="H262" s="10" t="s">
        <v>51</v>
      </c>
      <c r="I262" s="102">
        <v>17.14624</v>
      </c>
      <c r="J262" s="102">
        <v>29.16374</v>
      </c>
      <c r="K262" s="102">
        <v>27.06266</v>
      </c>
      <c r="L262" s="11"/>
    </row>
    <row r="263" spans="1:12" ht="24">
      <c r="A263" s="10">
        <v>11</v>
      </c>
      <c r="B263" s="98">
        <v>20648</v>
      </c>
      <c r="C263" s="55">
        <v>401.136</v>
      </c>
      <c r="D263" s="55">
        <v>3.816</v>
      </c>
      <c r="E263" s="56">
        <f t="shared" si="16"/>
        <v>0.3297024</v>
      </c>
      <c r="F263" s="55">
        <f t="shared" si="17"/>
        <v>42.674569999999996</v>
      </c>
      <c r="G263" s="56">
        <f t="shared" si="18"/>
        <v>14.069908147967999</v>
      </c>
      <c r="H263" s="10" t="s">
        <v>113</v>
      </c>
      <c r="I263" s="102">
        <v>50.36949</v>
      </c>
      <c r="J263" s="102">
        <v>36.74836</v>
      </c>
      <c r="K263" s="102">
        <v>40.90586</v>
      </c>
      <c r="L263" s="11"/>
    </row>
    <row r="264" spans="1:12" ht="24">
      <c r="A264" s="10">
        <v>12</v>
      </c>
      <c r="B264" s="98">
        <v>20655</v>
      </c>
      <c r="C264" s="55">
        <v>401.096</v>
      </c>
      <c r="D264" s="55">
        <v>2.85</v>
      </c>
      <c r="E264" s="56">
        <f t="shared" si="16"/>
        <v>0.24624000000000001</v>
      </c>
      <c r="F264" s="55">
        <f t="shared" si="17"/>
        <v>30.124323333333336</v>
      </c>
      <c r="G264" s="56">
        <f t="shared" si="18"/>
        <v>7.417813377600001</v>
      </c>
      <c r="H264" s="10" t="s">
        <v>114</v>
      </c>
      <c r="I264" s="102">
        <v>27.33938</v>
      </c>
      <c r="J264" s="102">
        <v>31.79127</v>
      </c>
      <c r="K264" s="102">
        <v>31.24232</v>
      </c>
      <c r="L264" s="11"/>
    </row>
    <row r="265" spans="1:12" ht="24">
      <c r="A265" s="10">
        <v>13</v>
      </c>
      <c r="B265" s="98">
        <v>20665</v>
      </c>
      <c r="C265" s="55">
        <v>401.176</v>
      </c>
      <c r="D265" s="55">
        <v>4.896</v>
      </c>
      <c r="E265" s="56">
        <f t="shared" si="16"/>
        <v>0.4230144</v>
      </c>
      <c r="F265" s="55">
        <f t="shared" si="17"/>
        <v>32.31836</v>
      </c>
      <c r="G265" s="56">
        <f t="shared" si="18"/>
        <v>13.671131664384</v>
      </c>
      <c r="H265" s="10" t="s">
        <v>53</v>
      </c>
      <c r="I265" s="102">
        <v>33.23699</v>
      </c>
      <c r="J265" s="102">
        <v>32.67014</v>
      </c>
      <c r="K265" s="102">
        <v>31.04795</v>
      </c>
      <c r="L265" s="11"/>
    </row>
    <row r="266" spans="1:12" ht="24">
      <c r="A266" s="10">
        <v>14</v>
      </c>
      <c r="B266" s="98">
        <v>20673</v>
      </c>
      <c r="C266" s="55">
        <v>401.146</v>
      </c>
      <c r="D266" s="55">
        <v>3.915</v>
      </c>
      <c r="E266" s="56">
        <f t="shared" si="16"/>
        <v>0.338256</v>
      </c>
      <c r="F266" s="55">
        <f t="shared" si="17"/>
        <v>18.644940000000002</v>
      </c>
      <c r="G266" s="56">
        <f t="shared" si="18"/>
        <v>6.306762824640001</v>
      </c>
      <c r="H266" s="10" t="s">
        <v>54</v>
      </c>
      <c r="I266" s="102">
        <v>14.99679</v>
      </c>
      <c r="J266" s="102">
        <v>22.4635</v>
      </c>
      <c r="K266" s="102">
        <v>18.47453</v>
      </c>
      <c r="L266" s="11"/>
    </row>
    <row r="267" spans="1:12" ht="24">
      <c r="A267" s="10">
        <v>15</v>
      </c>
      <c r="B267" s="98">
        <v>20678</v>
      </c>
      <c r="C267" s="55">
        <v>401.696</v>
      </c>
      <c r="D267" s="55">
        <v>19.616</v>
      </c>
      <c r="E267" s="56">
        <f t="shared" si="16"/>
        <v>1.6948224</v>
      </c>
      <c r="F267" s="55">
        <f t="shared" si="17"/>
        <v>176.8334933333333</v>
      </c>
      <c r="G267" s="56">
        <f t="shared" si="18"/>
        <v>299.70136557158395</v>
      </c>
      <c r="H267" s="10" t="s">
        <v>115</v>
      </c>
      <c r="I267" s="102">
        <v>180.09444</v>
      </c>
      <c r="J267" s="102">
        <v>178.2558</v>
      </c>
      <c r="K267" s="102">
        <v>172.15024</v>
      </c>
      <c r="L267" s="11"/>
    </row>
    <row r="268" spans="1:12" ht="24">
      <c r="A268" s="10">
        <v>16</v>
      </c>
      <c r="B268" s="98">
        <v>20687</v>
      </c>
      <c r="C268" s="55">
        <v>401.156</v>
      </c>
      <c r="D268" s="55">
        <v>5.941</v>
      </c>
      <c r="E268" s="56">
        <f t="shared" si="16"/>
        <v>0.5133024</v>
      </c>
      <c r="F268" s="55">
        <f t="shared" si="17"/>
        <v>17.120003333333333</v>
      </c>
      <c r="G268" s="56">
        <f t="shared" si="18"/>
        <v>8.787738799008</v>
      </c>
      <c r="H268" s="10" t="s">
        <v>117</v>
      </c>
      <c r="I268" s="102">
        <v>14.94768</v>
      </c>
      <c r="J268" s="102">
        <v>15.1607</v>
      </c>
      <c r="K268" s="102">
        <v>21.25163</v>
      </c>
      <c r="L268" s="11"/>
    </row>
    <row r="269" spans="1:12" ht="24">
      <c r="A269" s="10">
        <v>17</v>
      </c>
      <c r="B269" s="98">
        <v>20693</v>
      </c>
      <c r="C269" s="55">
        <v>401.166</v>
      </c>
      <c r="D269" s="55">
        <v>4.199</v>
      </c>
      <c r="E269" s="56">
        <f t="shared" si="16"/>
        <v>0.3627936</v>
      </c>
      <c r="F269" s="55">
        <f t="shared" si="17"/>
        <v>27.12673</v>
      </c>
      <c r="G269" s="56">
        <f t="shared" si="18"/>
        <v>9.841404032927999</v>
      </c>
      <c r="H269" s="10" t="s">
        <v>56</v>
      </c>
      <c r="I269" s="102">
        <v>32.5447</v>
      </c>
      <c r="J269" s="102">
        <v>24.881</v>
      </c>
      <c r="K269" s="102">
        <v>23.95449</v>
      </c>
      <c r="L269" s="11"/>
    </row>
    <row r="270" spans="1:12" ht="24">
      <c r="A270" s="10">
        <v>18</v>
      </c>
      <c r="B270" s="98">
        <v>20701</v>
      </c>
      <c r="C270" s="55">
        <v>401.166</v>
      </c>
      <c r="D270" s="55">
        <v>4.793</v>
      </c>
      <c r="E270" s="56">
        <f t="shared" si="16"/>
        <v>0.4141152</v>
      </c>
      <c r="F270" s="55">
        <f t="shared" si="17"/>
        <v>14.136203333333333</v>
      </c>
      <c r="G270" s="56">
        <f t="shared" si="18"/>
        <v>5.8540166706239996</v>
      </c>
      <c r="H270" s="10" t="s">
        <v>57</v>
      </c>
      <c r="I270" s="102">
        <v>4.78011</v>
      </c>
      <c r="J270" s="102">
        <v>19.15054</v>
      </c>
      <c r="K270" s="102">
        <v>18.47796</v>
      </c>
      <c r="L270" s="11"/>
    </row>
    <row r="271" spans="1:12" ht="24">
      <c r="A271" s="10">
        <v>19</v>
      </c>
      <c r="B271" s="98">
        <v>20708</v>
      </c>
      <c r="C271" s="55">
        <v>401.656</v>
      </c>
      <c r="D271" s="55">
        <v>22.701</v>
      </c>
      <c r="E271" s="56">
        <f t="shared" si="16"/>
        <v>1.9613664000000002</v>
      </c>
      <c r="F271" s="55">
        <f t="shared" si="17"/>
        <v>175.31464333333335</v>
      </c>
      <c r="G271" s="56">
        <f t="shared" si="18"/>
        <v>343.85625086198405</v>
      </c>
      <c r="H271" s="10" t="s">
        <v>118</v>
      </c>
      <c r="I271" s="102">
        <v>203.32593</v>
      </c>
      <c r="J271" s="102">
        <v>151.86992</v>
      </c>
      <c r="K271" s="102">
        <v>170.74808</v>
      </c>
      <c r="L271" s="11"/>
    </row>
    <row r="272" spans="1:12" ht="24">
      <c r="A272" s="10">
        <v>20</v>
      </c>
      <c r="B272" s="98">
        <v>20717</v>
      </c>
      <c r="C272" s="55">
        <v>401.316</v>
      </c>
      <c r="D272" s="55">
        <v>9.345</v>
      </c>
      <c r="E272" s="56">
        <f t="shared" si="16"/>
        <v>0.8074080000000001</v>
      </c>
      <c r="F272" s="55">
        <f t="shared" si="17"/>
        <v>21.822523333333333</v>
      </c>
      <c r="G272" s="56">
        <f t="shared" si="18"/>
        <v>17.619679919520003</v>
      </c>
      <c r="H272" s="10" t="s">
        <v>119</v>
      </c>
      <c r="I272" s="102">
        <v>20.76877</v>
      </c>
      <c r="J272" s="102">
        <v>10.62377</v>
      </c>
      <c r="K272" s="102">
        <v>34.07503</v>
      </c>
      <c r="L272" s="11"/>
    </row>
    <row r="273" spans="1:12" ht="24">
      <c r="A273" s="10">
        <v>21</v>
      </c>
      <c r="B273" s="98">
        <v>20726</v>
      </c>
      <c r="C273" s="55">
        <v>402.836</v>
      </c>
      <c r="D273" s="55">
        <v>71.16</v>
      </c>
      <c r="E273" s="56">
        <f t="shared" si="16"/>
        <v>6.148224</v>
      </c>
      <c r="F273" s="55">
        <f t="shared" si="17"/>
        <v>693.2832433333333</v>
      </c>
      <c r="G273" s="56">
        <f t="shared" si="18"/>
        <v>4262.46067545984</v>
      </c>
      <c r="H273" s="10" t="s">
        <v>59</v>
      </c>
      <c r="I273" s="102">
        <v>832.4515</v>
      </c>
      <c r="J273" s="102">
        <v>652.18167</v>
      </c>
      <c r="K273" s="102">
        <v>595.21656</v>
      </c>
      <c r="L273" s="11"/>
    </row>
    <row r="274" spans="1:12" ht="24">
      <c r="A274" s="10">
        <v>22</v>
      </c>
      <c r="B274" s="98">
        <v>20735</v>
      </c>
      <c r="C274" s="55">
        <v>401.366</v>
      </c>
      <c r="D274" s="55">
        <v>10.498</v>
      </c>
      <c r="E274" s="56">
        <f t="shared" si="16"/>
        <v>0.9070272</v>
      </c>
      <c r="F274" s="55">
        <f t="shared" si="17"/>
        <v>60.67757666666666</v>
      </c>
      <c r="G274" s="56">
        <f t="shared" si="18"/>
        <v>55.036212466752</v>
      </c>
      <c r="H274" s="10" t="s">
        <v>60</v>
      </c>
      <c r="I274" s="102">
        <v>59.72192</v>
      </c>
      <c r="J274" s="102">
        <v>57.45292</v>
      </c>
      <c r="K274" s="102">
        <v>64.85789</v>
      </c>
      <c r="L274" s="11"/>
    </row>
    <row r="275" spans="1:12" ht="24">
      <c r="A275" s="10">
        <v>23</v>
      </c>
      <c r="B275" s="98">
        <v>20743</v>
      </c>
      <c r="C275" s="55">
        <v>401.196</v>
      </c>
      <c r="D275" s="55">
        <v>5.545</v>
      </c>
      <c r="E275" s="56">
        <f t="shared" si="16"/>
        <v>0.479088</v>
      </c>
      <c r="F275" s="55">
        <f t="shared" si="17"/>
        <v>51.54528666666666</v>
      </c>
      <c r="G275" s="56">
        <f t="shared" si="18"/>
        <v>24.694728298559998</v>
      </c>
      <c r="H275" s="10" t="s">
        <v>100</v>
      </c>
      <c r="I275" s="102">
        <v>62.62008</v>
      </c>
      <c r="J275" s="102">
        <v>44.23807</v>
      </c>
      <c r="K275" s="102">
        <v>47.77771</v>
      </c>
      <c r="L275" s="11"/>
    </row>
    <row r="276" spans="1:12" ht="24">
      <c r="A276" s="10">
        <v>24</v>
      </c>
      <c r="B276" s="98">
        <v>20758</v>
      </c>
      <c r="C276" s="55">
        <v>401.416</v>
      </c>
      <c r="D276" s="55">
        <v>12.008</v>
      </c>
      <c r="E276" s="56">
        <f t="shared" si="16"/>
        <v>1.0374912</v>
      </c>
      <c r="F276" s="55">
        <f t="shared" si="17"/>
        <v>30.28647666666667</v>
      </c>
      <c r="G276" s="56">
        <f t="shared" si="18"/>
        <v>31.421953020672003</v>
      </c>
      <c r="H276" s="10" t="s">
        <v>101</v>
      </c>
      <c r="I276" s="102">
        <v>21.07369</v>
      </c>
      <c r="J276" s="102">
        <v>33.70982</v>
      </c>
      <c r="K276" s="102">
        <v>36.07592</v>
      </c>
      <c r="L276" s="11"/>
    </row>
    <row r="277" spans="1:12" ht="24">
      <c r="A277" s="10">
        <v>25</v>
      </c>
      <c r="B277" s="98">
        <v>20770</v>
      </c>
      <c r="C277" s="55">
        <v>401.286</v>
      </c>
      <c r="D277" s="55">
        <v>6.499</v>
      </c>
      <c r="E277" s="56">
        <f t="shared" si="16"/>
        <v>0.5615136</v>
      </c>
      <c r="F277" s="55">
        <f t="shared" si="17"/>
        <v>9.753223333333333</v>
      </c>
      <c r="G277" s="56">
        <f t="shared" si="18"/>
        <v>5.4765675455039995</v>
      </c>
      <c r="H277" s="10" t="s">
        <v>62</v>
      </c>
      <c r="I277" s="102">
        <v>16.53033</v>
      </c>
      <c r="J277" s="102">
        <v>4.80077</v>
      </c>
      <c r="K277" s="102">
        <v>7.92857</v>
      </c>
      <c r="L277" s="11"/>
    </row>
    <row r="278" spans="1:12" ht="24">
      <c r="A278" s="10">
        <v>26</v>
      </c>
      <c r="B278" s="98">
        <v>20778</v>
      </c>
      <c r="C278" s="55">
        <v>401.276</v>
      </c>
      <c r="D278" s="55">
        <v>6.399</v>
      </c>
      <c r="E278" s="56">
        <f t="shared" si="16"/>
        <v>0.5528736000000001</v>
      </c>
      <c r="F278" s="55">
        <f t="shared" si="17"/>
        <v>0.11490333333333334</v>
      </c>
      <c r="G278" s="56">
        <f t="shared" si="18"/>
        <v>0.06352701955200002</v>
      </c>
      <c r="H278" s="10" t="s">
        <v>63</v>
      </c>
      <c r="I278" s="102">
        <v>0.34471</v>
      </c>
      <c r="J278" s="102">
        <v>0</v>
      </c>
      <c r="K278" s="102">
        <v>0</v>
      </c>
      <c r="L278" s="11"/>
    </row>
    <row r="279" spans="1:14" ht="24">
      <c r="A279" s="10">
        <v>27</v>
      </c>
      <c r="B279" s="98">
        <v>20785</v>
      </c>
      <c r="C279" s="55">
        <v>401.226</v>
      </c>
      <c r="D279" s="55">
        <v>7.125</v>
      </c>
      <c r="E279" s="56">
        <f t="shared" si="16"/>
        <v>0.6156</v>
      </c>
      <c r="H279" s="10" t="s">
        <v>120</v>
      </c>
      <c r="I279" s="102">
        <v>0</v>
      </c>
      <c r="J279" s="102">
        <v>0</v>
      </c>
      <c r="K279" s="102">
        <v>0</v>
      </c>
      <c r="L279" s="11"/>
      <c r="M279" s="55">
        <f>+AVERAGE(I279:K279)</f>
        <v>0</v>
      </c>
      <c r="N279" s="56">
        <f>M279*E279</f>
        <v>0</v>
      </c>
    </row>
    <row r="280" spans="1:12" ht="24">
      <c r="A280" s="10">
        <v>28</v>
      </c>
      <c r="B280" s="98">
        <v>20792</v>
      </c>
      <c r="C280" s="55">
        <v>401.216</v>
      </c>
      <c r="D280" s="55">
        <v>6.973</v>
      </c>
      <c r="E280" s="56">
        <f t="shared" si="16"/>
        <v>0.6024672</v>
      </c>
      <c r="F280" s="55">
        <f t="shared" si="17"/>
        <v>19.94922</v>
      </c>
      <c r="G280" s="56">
        <f t="shared" si="18"/>
        <v>12.018750715584</v>
      </c>
      <c r="H280" s="10" t="s">
        <v>102</v>
      </c>
      <c r="I280" s="102">
        <v>20.71036</v>
      </c>
      <c r="J280" s="102">
        <v>25.90578</v>
      </c>
      <c r="K280" s="102">
        <v>13.23152</v>
      </c>
      <c r="L280" s="11"/>
    </row>
    <row r="281" spans="1:12" ht="24">
      <c r="A281" s="10">
        <v>29</v>
      </c>
      <c r="B281" s="98">
        <v>20805</v>
      </c>
      <c r="C281" s="55">
        <v>401.246</v>
      </c>
      <c r="D281" s="55">
        <v>7.287</v>
      </c>
      <c r="E281" s="56">
        <f t="shared" si="16"/>
        <v>0.6295968000000001</v>
      </c>
      <c r="F281" s="55">
        <f t="shared" si="17"/>
        <v>14.129086666666666</v>
      </c>
      <c r="G281" s="56">
        <f t="shared" si="18"/>
        <v>8.895627752256</v>
      </c>
      <c r="H281" s="10" t="s">
        <v>65</v>
      </c>
      <c r="I281" s="102">
        <v>19.71319</v>
      </c>
      <c r="J281" s="102">
        <v>10.44059</v>
      </c>
      <c r="K281" s="102">
        <v>12.23348</v>
      </c>
      <c r="L281" s="11"/>
    </row>
    <row r="282" spans="1:12" ht="24">
      <c r="A282" s="10">
        <v>30</v>
      </c>
      <c r="B282" s="98">
        <v>20813</v>
      </c>
      <c r="C282" s="55">
        <v>401.146</v>
      </c>
      <c r="D282" s="55">
        <v>5.622</v>
      </c>
      <c r="E282" s="56">
        <f t="shared" si="16"/>
        <v>0.48574080000000003</v>
      </c>
      <c r="F282" s="55">
        <f t="shared" si="17"/>
        <v>20.553836666666665</v>
      </c>
      <c r="G282" s="56">
        <f t="shared" si="18"/>
        <v>9.983837065536</v>
      </c>
      <c r="H282" s="10" t="s">
        <v>66</v>
      </c>
      <c r="I282" s="102">
        <v>11.94121</v>
      </c>
      <c r="J282" s="102">
        <v>23.8174</v>
      </c>
      <c r="K282" s="102">
        <v>25.9029</v>
      </c>
      <c r="L282" s="11"/>
    </row>
    <row r="283" spans="1:12" ht="24">
      <c r="A283" s="10">
        <v>31</v>
      </c>
      <c r="B283" s="98">
        <v>20829</v>
      </c>
      <c r="C283" s="55">
        <v>401.126</v>
      </c>
      <c r="D283" s="55">
        <v>3.254</v>
      </c>
      <c r="E283" s="56">
        <f t="shared" si="16"/>
        <v>0.2811456</v>
      </c>
      <c r="F283" s="55">
        <f t="shared" si="17"/>
        <v>11.559393333333333</v>
      </c>
      <c r="G283" s="56">
        <f t="shared" si="18"/>
        <v>3.2498725743359995</v>
      </c>
      <c r="H283" s="10" t="s">
        <v>103</v>
      </c>
      <c r="I283" s="102">
        <v>7.55549</v>
      </c>
      <c r="J283" s="102">
        <v>8.07665</v>
      </c>
      <c r="K283" s="102">
        <v>19.04604</v>
      </c>
      <c r="L283" s="11"/>
    </row>
    <row r="284" spans="1:12" ht="24">
      <c r="A284" s="10">
        <v>32</v>
      </c>
      <c r="B284" s="98">
        <v>20836</v>
      </c>
      <c r="C284" s="55">
        <v>401.116</v>
      </c>
      <c r="D284" s="55">
        <v>3.202</v>
      </c>
      <c r="E284" s="56">
        <f t="shared" si="16"/>
        <v>0.27665280000000003</v>
      </c>
      <c r="F284" s="55">
        <f t="shared" si="17"/>
        <v>22.03812333333333</v>
      </c>
      <c r="G284" s="56">
        <f t="shared" si="18"/>
        <v>6.096908526912</v>
      </c>
      <c r="H284" s="10" t="s">
        <v>104</v>
      </c>
      <c r="I284" s="102">
        <v>19.49016</v>
      </c>
      <c r="J284" s="102">
        <v>25.39118</v>
      </c>
      <c r="K284" s="102">
        <v>21.23303</v>
      </c>
      <c r="L284" s="11"/>
    </row>
    <row r="285" spans="1:12" ht="24">
      <c r="A285" s="10">
        <v>33</v>
      </c>
      <c r="B285" s="98">
        <v>20848</v>
      </c>
      <c r="C285" s="55">
        <v>401.126</v>
      </c>
      <c r="D285" s="55">
        <v>2.999</v>
      </c>
      <c r="E285" s="56">
        <f t="shared" si="16"/>
        <v>0.2591136</v>
      </c>
      <c r="F285" s="55">
        <f t="shared" si="17"/>
        <v>21.41167</v>
      </c>
      <c r="G285" s="56">
        <f t="shared" si="18"/>
        <v>5.548054895712</v>
      </c>
      <c r="H285" s="10" t="s">
        <v>68</v>
      </c>
      <c r="I285" s="102">
        <v>19.52442</v>
      </c>
      <c r="J285" s="102">
        <v>16.39344</v>
      </c>
      <c r="K285" s="102">
        <v>28.31715</v>
      </c>
      <c r="L285" s="11"/>
    </row>
    <row r="286" spans="1:12" ht="24">
      <c r="A286" s="10">
        <v>34</v>
      </c>
      <c r="B286" s="98">
        <v>20858</v>
      </c>
      <c r="C286" s="55">
        <v>401.056</v>
      </c>
      <c r="D286" s="55">
        <v>2.148</v>
      </c>
      <c r="E286" s="56">
        <f t="shared" si="16"/>
        <v>0.1855872</v>
      </c>
      <c r="F286" s="55">
        <f t="shared" si="17"/>
        <v>2.0976133333333333</v>
      </c>
      <c r="G286" s="56">
        <f t="shared" si="18"/>
        <v>0.389290185216</v>
      </c>
      <c r="H286" s="10" t="s">
        <v>69</v>
      </c>
      <c r="I286" s="102">
        <v>2.01607</v>
      </c>
      <c r="J286" s="102">
        <v>1.91534</v>
      </c>
      <c r="K286" s="102">
        <v>2.36143</v>
      </c>
      <c r="L286" s="11"/>
    </row>
    <row r="287" spans="1:12" ht="24">
      <c r="A287" s="10">
        <v>35</v>
      </c>
      <c r="B287" s="98">
        <v>20869</v>
      </c>
      <c r="C287" s="55">
        <v>400.526</v>
      </c>
      <c r="D287" s="55">
        <v>1.247</v>
      </c>
      <c r="E287" s="56">
        <f t="shared" si="16"/>
        <v>0.10774080000000001</v>
      </c>
      <c r="F287" s="55">
        <f t="shared" si="17"/>
        <v>11.66174</v>
      </c>
      <c r="G287" s="56">
        <f t="shared" si="18"/>
        <v>1.256445196992</v>
      </c>
      <c r="H287" s="10" t="s">
        <v>128</v>
      </c>
      <c r="I287" s="102">
        <v>14.14281</v>
      </c>
      <c r="J287" s="102">
        <v>16.36296</v>
      </c>
      <c r="K287" s="102">
        <v>4.47945</v>
      </c>
      <c r="L287" s="11"/>
    </row>
    <row r="288" spans="1:12" ht="24">
      <c r="A288" s="10">
        <v>36</v>
      </c>
      <c r="B288" s="98">
        <v>20879</v>
      </c>
      <c r="C288" s="55">
        <v>400.546</v>
      </c>
      <c r="D288" s="55">
        <v>1.343</v>
      </c>
      <c r="E288" s="56">
        <f t="shared" si="16"/>
        <v>0.1160352</v>
      </c>
      <c r="F288" s="55">
        <f t="shared" si="17"/>
        <v>0.6861100000000001</v>
      </c>
      <c r="G288" s="56">
        <f t="shared" si="18"/>
        <v>0.07961291107200001</v>
      </c>
      <c r="H288" s="10" t="s">
        <v>129</v>
      </c>
      <c r="I288" s="102">
        <v>1.37993</v>
      </c>
      <c r="J288" s="102">
        <v>0.31012</v>
      </c>
      <c r="K288" s="102">
        <v>0.36828</v>
      </c>
      <c r="L288" s="11"/>
    </row>
    <row r="289" spans="1:12" ht="24">
      <c r="A289" s="10">
        <v>37</v>
      </c>
      <c r="B289" s="98">
        <v>20889</v>
      </c>
      <c r="C289" s="55">
        <v>400.546</v>
      </c>
      <c r="D289" s="55">
        <v>1.305</v>
      </c>
      <c r="E289" s="56">
        <f t="shared" si="16"/>
        <v>0.112752</v>
      </c>
      <c r="F289" s="55">
        <f t="shared" si="17"/>
        <v>15.176746666666666</v>
      </c>
      <c r="G289" s="56">
        <f t="shared" si="18"/>
        <v>1.7112085401600001</v>
      </c>
      <c r="H289" s="10" t="s">
        <v>70</v>
      </c>
      <c r="I289" s="102">
        <v>15.94261</v>
      </c>
      <c r="J289" s="102">
        <v>11.79941</v>
      </c>
      <c r="K289" s="102">
        <v>17.78822</v>
      </c>
      <c r="L289" s="11"/>
    </row>
    <row r="290" spans="1:13" ht="24">
      <c r="A290" s="93">
        <v>38</v>
      </c>
      <c r="B290" s="112">
        <v>20906</v>
      </c>
      <c r="C290" s="94">
        <v>400.516</v>
      </c>
      <c r="D290" s="94">
        <v>1.051</v>
      </c>
      <c r="E290" s="95">
        <f t="shared" si="16"/>
        <v>0.0908064</v>
      </c>
      <c r="F290" s="94">
        <f t="shared" si="17"/>
        <v>20.747780000000002</v>
      </c>
      <c r="G290" s="95">
        <f t="shared" si="18"/>
        <v>1.8840312097920002</v>
      </c>
      <c r="H290" s="93" t="s">
        <v>71</v>
      </c>
      <c r="I290" s="110">
        <v>22.34597</v>
      </c>
      <c r="J290" s="110">
        <v>9.71687</v>
      </c>
      <c r="K290" s="110">
        <v>30.1805</v>
      </c>
      <c r="L290" s="97"/>
      <c r="M290" s="97"/>
    </row>
    <row r="291" spans="1:12" ht="24">
      <c r="A291" s="10">
        <v>1</v>
      </c>
      <c r="B291" s="98">
        <v>20912</v>
      </c>
      <c r="C291" s="55">
        <v>400.506</v>
      </c>
      <c r="D291" s="55">
        <v>1.007</v>
      </c>
      <c r="E291" s="56">
        <f t="shared" si="16"/>
        <v>0.0870048</v>
      </c>
      <c r="F291" s="55">
        <f t="shared" si="17"/>
        <v>19.808360530726333</v>
      </c>
      <c r="G291" s="56">
        <f t="shared" si="18"/>
        <v>1.7234224463037382</v>
      </c>
      <c r="H291" s="10" t="s">
        <v>130</v>
      </c>
      <c r="I291" s="102">
        <f>การคำนวณตะกอน!F6</f>
        <v>20.675105485198873</v>
      </c>
      <c r="J291" s="102">
        <f>การคำนวณตะกอน!F7</f>
        <v>20.469083155663217</v>
      </c>
      <c r="K291" s="102">
        <f>การคำนวณตะกอน!F8</f>
        <v>18.280892951316904</v>
      </c>
      <c r="L291" s="11"/>
    </row>
    <row r="292" spans="1:12" ht="24">
      <c r="A292" s="10">
        <v>2</v>
      </c>
      <c r="B292" s="98">
        <v>20934</v>
      </c>
      <c r="C292" s="55">
        <v>400.536</v>
      </c>
      <c r="D292" s="55">
        <v>1.095</v>
      </c>
      <c r="E292" s="56">
        <f t="shared" si="16"/>
        <v>0.094608</v>
      </c>
      <c r="F292" s="55">
        <f t="shared" si="17"/>
        <v>18.338251488153404</v>
      </c>
      <c r="G292" s="56">
        <f t="shared" si="18"/>
        <v>1.7349452967912171</v>
      </c>
      <c r="H292" s="10" t="s">
        <v>131</v>
      </c>
      <c r="I292" s="102">
        <f>การคำนวณตะกอน!F9</f>
        <v>5.8105752469480505</v>
      </c>
      <c r="J292" s="102">
        <f>การคำนวณตะกอน!F10</f>
        <v>24.486665093200713</v>
      </c>
      <c r="K292" s="102">
        <f>การคำนวณตะกอน!F11</f>
        <v>24.717514124311446</v>
      </c>
      <c r="L292" s="11"/>
    </row>
    <row r="293" spans="1:12" ht="24">
      <c r="A293" s="10">
        <v>3</v>
      </c>
      <c r="B293" s="98">
        <v>20947</v>
      </c>
      <c r="C293" s="55">
        <v>400.526</v>
      </c>
      <c r="D293" s="55">
        <v>1.053</v>
      </c>
      <c r="E293" s="56">
        <f t="shared" si="16"/>
        <v>0.0909792</v>
      </c>
      <c r="F293" s="55">
        <f t="shared" si="17"/>
        <v>68.89905590391216</v>
      </c>
      <c r="G293" s="56">
        <f t="shared" si="18"/>
        <v>6.268380986893205</v>
      </c>
      <c r="H293" s="10" t="s">
        <v>122</v>
      </c>
      <c r="I293" s="102">
        <f>การคำนวณตะกอน!F12</f>
        <v>50.49888006515789</v>
      </c>
      <c r="J293" s="102">
        <f>การคำนวณตะกอน!F13</f>
        <v>94.25138499173644</v>
      </c>
      <c r="K293" s="102">
        <f>การคำนวณตะกอน!F14</f>
        <v>61.946902654842134</v>
      </c>
      <c r="L293" s="11"/>
    </row>
    <row r="294" spans="1:12" ht="24">
      <c r="A294" s="10">
        <v>4</v>
      </c>
      <c r="B294" s="98">
        <v>20968</v>
      </c>
      <c r="C294" s="55">
        <v>400.576</v>
      </c>
      <c r="D294" s="55">
        <v>1.682</v>
      </c>
      <c r="E294" s="56">
        <f t="shared" si="16"/>
        <v>0.1453248</v>
      </c>
      <c r="F294" s="55">
        <f t="shared" si="17"/>
        <v>58.73617674624118</v>
      </c>
      <c r="G294" s="56">
        <f t="shared" si="18"/>
        <v>8.53582313841215</v>
      </c>
      <c r="H294" s="10" t="s">
        <v>123</v>
      </c>
      <c r="I294" s="102">
        <f>การคำนวณตะกอน!F15</f>
        <v>57.76227448332634</v>
      </c>
      <c r="J294" s="102">
        <f>การคำนวณตะกอน!F16</f>
        <v>62.96110317123523</v>
      </c>
      <c r="K294" s="102">
        <f>การคำนวณตะกอน!F17</f>
        <v>55.48515258416198</v>
      </c>
      <c r="L294" s="11"/>
    </row>
    <row r="295" spans="1:12" ht="24">
      <c r="A295" s="10">
        <v>5</v>
      </c>
      <c r="B295" s="98">
        <v>20976</v>
      </c>
      <c r="C295" s="55">
        <v>400.566</v>
      </c>
      <c r="D295" s="55">
        <v>1.61</v>
      </c>
      <c r="E295" s="56">
        <f t="shared" si="16"/>
        <v>0.139104</v>
      </c>
      <c r="F295" s="55">
        <f t="shared" si="17"/>
        <v>27.472162492877217</v>
      </c>
      <c r="G295" s="56">
        <f t="shared" si="18"/>
        <v>3.8214876914091924</v>
      </c>
      <c r="H295" s="10" t="s">
        <v>124</v>
      </c>
      <c r="I295" s="102">
        <f>การคำนวณตะกอน!F18</f>
        <v>21.16722104629972</v>
      </c>
      <c r="J295" s="102">
        <f>การคำนวณตะกอน!F19</f>
        <v>34.126127381038025</v>
      </c>
      <c r="K295" s="102">
        <f>การคำนวณตะกอน!F20</f>
        <v>27.1231390512939</v>
      </c>
      <c r="L295" s="11"/>
    </row>
    <row r="296" spans="1:12" ht="24">
      <c r="A296" s="10">
        <v>6</v>
      </c>
      <c r="B296" s="98">
        <v>20988</v>
      </c>
      <c r="C296" s="55">
        <v>400.686</v>
      </c>
      <c r="D296" s="55">
        <v>2.589</v>
      </c>
      <c r="E296" s="56">
        <f t="shared" si="16"/>
        <v>0.22368960000000002</v>
      </c>
      <c r="F296" s="55">
        <f t="shared" si="17"/>
        <v>28.660238305583235</v>
      </c>
      <c r="G296" s="56">
        <f t="shared" si="18"/>
        <v>6.410997242480592</v>
      </c>
      <c r="H296" s="10" t="s">
        <v>132</v>
      </c>
      <c r="I296" s="102">
        <f>การคำนวณตะกอน!F21</f>
        <v>30.814380044042558</v>
      </c>
      <c r="J296" s="102">
        <f>การคำนวณตะกอน!F22</f>
        <v>23.306827529470667</v>
      </c>
      <c r="K296" s="102">
        <f>การคำนวณตะกอน!F23</f>
        <v>31.85950734323648</v>
      </c>
      <c r="L296" s="11"/>
    </row>
    <row r="297" spans="1:12" ht="24">
      <c r="A297" s="10">
        <v>7</v>
      </c>
      <c r="B297" s="98">
        <v>20998</v>
      </c>
      <c r="C297" s="55">
        <v>400.616</v>
      </c>
      <c r="D297" s="55">
        <v>1.733</v>
      </c>
      <c r="E297" s="56">
        <f t="shared" si="16"/>
        <v>0.1497312</v>
      </c>
      <c r="F297" s="55">
        <f t="shared" si="17"/>
        <v>34.174684285939726</v>
      </c>
      <c r="G297" s="56">
        <f t="shared" si="18"/>
        <v>5.117016487754898</v>
      </c>
      <c r="H297" s="10" t="s">
        <v>111</v>
      </c>
      <c r="I297" s="102">
        <f>การคำนวณตะกอน!F24</f>
        <v>32.20552306213294</v>
      </c>
      <c r="J297" s="102">
        <f>การคำนวณตะกอน!F25</f>
        <v>36.55270206392682</v>
      </c>
      <c r="K297" s="102">
        <f>การคำนวณตะกอน!F26</f>
        <v>33.76582773175942</v>
      </c>
      <c r="L297" s="11"/>
    </row>
    <row r="298" spans="1:12" ht="24">
      <c r="A298" s="10">
        <v>8</v>
      </c>
      <c r="B298" s="98">
        <v>21009</v>
      </c>
      <c r="C298" s="55">
        <v>400.526</v>
      </c>
      <c r="D298" s="55">
        <v>1.003</v>
      </c>
      <c r="E298" s="56">
        <f t="shared" si="16"/>
        <v>0.08665919999999999</v>
      </c>
      <c r="F298" s="55">
        <f t="shared" si="17"/>
        <v>38.7905303488091</v>
      </c>
      <c r="G298" s="56">
        <f t="shared" si="18"/>
        <v>3.361556327603517</v>
      </c>
      <c r="H298" s="10" t="s">
        <v>112</v>
      </c>
      <c r="I298" s="102">
        <f>การคำนวณตะกอน!F27</f>
        <v>39.87498652871718</v>
      </c>
      <c r="J298" s="102">
        <f>การคำนวณตะกอน!F28</f>
        <v>34.719925930802496</v>
      </c>
      <c r="K298" s="102">
        <f>การคำนวณตะกอน!F29</f>
        <v>41.77667858690762</v>
      </c>
      <c r="L298" s="11"/>
    </row>
    <row r="299" spans="1:12" ht="24">
      <c r="A299" s="10">
        <v>9</v>
      </c>
      <c r="B299" s="98">
        <v>21019</v>
      </c>
      <c r="C299" s="55">
        <v>400.706</v>
      </c>
      <c r="D299" s="55">
        <v>3.156</v>
      </c>
      <c r="E299" s="56">
        <f t="shared" si="16"/>
        <v>0.27267840000000004</v>
      </c>
      <c r="F299" s="55">
        <f t="shared" si="17"/>
        <v>51.79129423438457</v>
      </c>
      <c r="G299" s="56">
        <f t="shared" si="18"/>
        <v>14.122367245761213</v>
      </c>
      <c r="H299" s="10" t="s">
        <v>50</v>
      </c>
      <c r="I299" s="102">
        <f>การคำนวณตะกอน!F30</f>
        <v>53.76678269515058</v>
      </c>
      <c r="J299" s="102">
        <f>การคำนวณตะกอน!F31</f>
        <v>42.98783848326597</v>
      </c>
      <c r="K299" s="102">
        <f>การคำนวณตะกอน!F32</f>
        <v>58.619261524737176</v>
      </c>
      <c r="L299" s="11"/>
    </row>
    <row r="300" spans="1:12" ht="24">
      <c r="A300" s="10">
        <v>10</v>
      </c>
      <c r="B300" s="98">
        <v>21030</v>
      </c>
      <c r="C300" s="55">
        <v>400.666</v>
      </c>
      <c r="D300" s="55">
        <v>2.973</v>
      </c>
      <c r="E300" s="56">
        <f t="shared" si="16"/>
        <v>0.2568672</v>
      </c>
      <c r="F300" s="55">
        <f t="shared" si="17"/>
        <v>54.23013463282518</v>
      </c>
      <c r="G300" s="56">
        <f t="shared" si="18"/>
        <v>13.929942838756832</v>
      </c>
      <c r="H300" s="10" t="s">
        <v>51</v>
      </c>
      <c r="I300" s="102">
        <f>การคำนวณตะกอน!F33</f>
        <v>44.025157232713525</v>
      </c>
      <c r="J300" s="102">
        <f>การคำนวณตะกอน!F34</f>
        <v>60.250270353746565</v>
      </c>
      <c r="K300" s="102">
        <f>การคำนวณตะกอน!F35</f>
        <v>58.41497631201542</v>
      </c>
      <c r="L300" s="11"/>
    </row>
    <row r="301" spans="1:12" ht="24">
      <c r="A301" s="10">
        <v>11</v>
      </c>
      <c r="B301" s="98">
        <v>21038</v>
      </c>
      <c r="C301" s="55">
        <v>400.676</v>
      </c>
      <c r="D301" s="55">
        <v>3.034</v>
      </c>
      <c r="E301" s="56">
        <f t="shared" si="16"/>
        <v>0.26213759999999997</v>
      </c>
      <c r="F301" s="55">
        <f t="shared" si="17"/>
        <v>100.72832981944156</v>
      </c>
      <c r="G301" s="56">
        <f t="shared" si="18"/>
        <v>26.404682630876838</v>
      </c>
      <c r="H301" s="10" t="s">
        <v>113</v>
      </c>
      <c r="I301" s="102">
        <f>การคำนวณตะกอน!F36</f>
        <v>69.66035656653438</v>
      </c>
      <c r="J301" s="102">
        <f>การคำนวณตะกอน!F37</f>
        <v>143.38137933646422</v>
      </c>
      <c r="K301" s="102">
        <f>การคำนวณตะกอน!F38</f>
        <v>89.14325355532604</v>
      </c>
      <c r="L301" s="11"/>
    </row>
    <row r="302" spans="1:12" ht="24">
      <c r="A302" s="10">
        <v>12</v>
      </c>
      <c r="B302" s="98">
        <v>21050</v>
      </c>
      <c r="C302" s="55">
        <v>400.616</v>
      </c>
      <c r="D302" s="55">
        <v>2.58</v>
      </c>
      <c r="E302" s="56">
        <f t="shared" si="16"/>
        <v>0.22291200000000003</v>
      </c>
      <c r="F302" s="55">
        <f aca="true" t="shared" si="19" ref="F302:F312">+AVERAGE(I302:K302)</f>
        <v>70.43023313319294</v>
      </c>
      <c r="G302" s="56">
        <f aca="true" t="shared" si="20" ref="G302:G312">F302*E302</f>
        <v>15.699744128186307</v>
      </c>
      <c r="H302" s="10" t="s">
        <v>114</v>
      </c>
      <c r="I302" s="102">
        <f>การคำนวณตะกอน!F39</f>
        <v>66.87647521634895</v>
      </c>
      <c r="J302" s="102">
        <f>การคำนวณตะกอน!F40</f>
        <v>59.56813104988749</v>
      </c>
      <c r="K302" s="102">
        <f>การคำนวณตะกอน!F41</f>
        <v>84.84609313334242</v>
      </c>
      <c r="L302" s="11"/>
    </row>
    <row r="303" spans="1:12" ht="24">
      <c r="A303" s="10">
        <v>13</v>
      </c>
      <c r="B303" s="98">
        <v>21060</v>
      </c>
      <c r="C303" s="55">
        <v>401.356</v>
      </c>
      <c r="D303" s="55">
        <v>13.662</v>
      </c>
      <c r="E303" s="56">
        <f t="shared" si="16"/>
        <v>1.1803968</v>
      </c>
      <c r="F303" s="55">
        <f t="shared" si="19"/>
        <v>110.90270104127235</v>
      </c>
      <c r="G303" s="56">
        <f t="shared" si="20"/>
        <v>130.90919342047457</v>
      </c>
      <c r="H303" s="10" t="s">
        <v>53</v>
      </c>
      <c r="I303" s="102">
        <f>การคำนวณตะกอน!F42</f>
        <v>108.25205782666411</v>
      </c>
      <c r="J303" s="102">
        <f>การคำนวณตะกอน!F43</f>
        <v>126.1321704126053</v>
      </c>
      <c r="K303" s="102">
        <f>การคำนวณตะกอน!F44</f>
        <v>98.32387488454766</v>
      </c>
      <c r="L303" s="11"/>
    </row>
    <row r="304" spans="1:12" ht="24">
      <c r="A304" s="10">
        <v>14</v>
      </c>
      <c r="B304" s="98">
        <v>21071</v>
      </c>
      <c r="C304" s="55">
        <v>400.876</v>
      </c>
      <c r="D304" s="55">
        <v>4.596</v>
      </c>
      <c r="E304" s="56">
        <f t="shared" si="16"/>
        <v>0.3970944</v>
      </c>
      <c r="F304" s="55">
        <f t="shared" si="19"/>
        <v>155.29256350983698</v>
      </c>
      <c r="G304" s="56">
        <f t="shared" si="20"/>
        <v>61.665807331400615</v>
      </c>
      <c r="H304" s="10" t="s">
        <v>54</v>
      </c>
      <c r="I304" s="102">
        <f>การคำนวณตะกอน!F45</f>
        <v>219.49133753527562</v>
      </c>
      <c r="J304" s="102">
        <f>การคำนวณตะกอน!F46</f>
        <v>116.619212917812</v>
      </c>
      <c r="K304" s="102">
        <f>การคำนวณตะกอน!F47</f>
        <v>129.76714007642332</v>
      </c>
      <c r="L304" s="11"/>
    </row>
    <row r="305" spans="1:12" ht="24">
      <c r="A305" s="10">
        <v>15</v>
      </c>
      <c r="B305" s="98">
        <v>21079</v>
      </c>
      <c r="C305" s="55">
        <v>400.616</v>
      </c>
      <c r="D305" s="55">
        <v>6.442</v>
      </c>
      <c r="E305" s="56">
        <f t="shared" si="16"/>
        <v>0.5565888</v>
      </c>
      <c r="F305" s="55">
        <f t="shared" si="19"/>
        <v>300.5633535834576</v>
      </c>
      <c r="G305" s="56">
        <f t="shared" si="20"/>
        <v>167.29019629499237</v>
      </c>
      <c r="H305" s="10" t="s">
        <v>115</v>
      </c>
      <c r="I305" s="102">
        <f>การคำนวณตะกอน!F48</f>
        <v>296.5485321343343</v>
      </c>
      <c r="J305" s="102">
        <f>การคำนวณตะกอน!F49</f>
        <v>340.01815630928746</v>
      </c>
      <c r="K305" s="102">
        <f>การคำนวณตะกอน!F50</f>
        <v>265.1233723067509</v>
      </c>
      <c r="L305" s="11"/>
    </row>
    <row r="306" spans="1:12" ht="24">
      <c r="A306" s="10">
        <v>16</v>
      </c>
      <c r="B306" s="98">
        <v>21086</v>
      </c>
      <c r="C306" s="55">
        <v>400.676</v>
      </c>
      <c r="D306" s="55">
        <v>2.89</v>
      </c>
      <c r="E306" s="56">
        <f t="shared" si="16"/>
        <v>0.24969600000000003</v>
      </c>
      <c r="F306" s="55">
        <f t="shared" si="19"/>
        <v>252.14789447385417</v>
      </c>
      <c r="G306" s="56">
        <f t="shared" si="20"/>
        <v>62.960320658543495</v>
      </c>
      <c r="H306" s="10" t="s">
        <v>117</v>
      </c>
      <c r="I306" s="102">
        <f>การคำนวณตะกอน!F51</f>
        <v>252.3684420030311</v>
      </c>
      <c r="J306" s="102">
        <f>การคำนวณตะกอน!F52</f>
        <v>286.7782688894048</v>
      </c>
      <c r="K306" s="102">
        <f>การคำนวณตะกอน!F53</f>
        <v>217.2969725291266</v>
      </c>
      <c r="L306" s="11"/>
    </row>
    <row r="307" spans="1:12" ht="24">
      <c r="A307" s="10">
        <v>17</v>
      </c>
      <c r="B307" s="98">
        <v>21100</v>
      </c>
      <c r="C307" s="55">
        <v>400.866</v>
      </c>
      <c r="D307" s="55">
        <v>5.467</v>
      </c>
      <c r="E307" s="56">
        <f t="shared" si="16"/>
        <v>0.4723488</v>
      </c>
      <c r="F307" s="55">
        <f t="shared" si="19"/>
        <v>34.99264517449063</v>
      </c>
      <c r="G307" s="56">
        <f t="shared" si="20"/>
        <v>16.52873395699644</v>
      </c>
      <c r="H307" s="10" t="s">
        <v>56</v>
      </c>
      <c r="I307" s="102">
        <f>การคำนวณตะกอน!F54</f>
        <v>38.57280617160984</v>
      </c>
      <c r="J307" s="102">
        <f>การคำนวณตะกอน!F55</f>
        <v>22.62863078237024</v>
      </c>
      <c r="K307" s="102">
        <f>การคำนวณตะกอน!F56</f>
        <v>43.776498569491814</v>
      </c>
      <c r="L307" s="11"/>
    </row>
    <row r="308" spans="1:12" ht="24">
      <c r="A308" s="10">
        <v>18</v>
      </c>
      <c r="B308" s="98">
        <v>21110</v>
      </c>
      <c r="C308" s="55">
        <v>400.73</v>
      </c>
      <c r="D308" s="55">
        <v>3.24</v>
      </c>
      <c r="E308" s="56">
        <f t="shared" si="16"/>
        <v>0.279936</v>
      </c>
      <c r="F308" s="55">
        <f t="shared" si="19"/>
        <v>39.97284755898213</v>
      </c>
      <c r="G308" s="56">
        <f t="shared" si="20"/>
        <v>11.189839054271223</v>
      </c>
      <c r="H308" s="10" t="s">
        <v>57</v>
      </c>
      <c r="I308" s="102">
        <f>การคำนวณตะกอน!F57</f>
        <v>40.11098377465764</v>
      </c>
      <c r="J308" s="102">
        <f>การคำนวณตะกอน!F58</f>
        <v>35.74833174449576</v>
      </c>
      <c r="K308" s="102">
        <f>การคำนวณตะกอน!F59</f>
        <v>44.05922715779301</v>
      </c>
      <c r="L308" s="11"/>
    </row>
    <row r="309" spans="1:12" ht="24">
      <c r="A309" s="10">
        <v>19</v>
      </c>
      <c r="B309" s="98">
        <v>21121</v>
      </c>
      <c r="C309" s="55">
        <v>400.73</v>
      </c>
      <c r="D309" s="55">
        <v>3.33</v>
      </c>
      <c r="E309" s="56">
        <f t="shared" si="16"/>
        <v>0.287712</v>
      </c>
      <c r="F309" s="55">
        <f t="shared" si="19"/>
        <v>34.51388292358667</v>
      </c>
      <c r="G309" s="56">
        <f t="shared" si="20"/>
        <v>9.930058283710968</v>
      </c>
      <c r="H309" s="10" t="s">
        <v>118</v>
      </c>
      <c r="I309" s="102">
        <f>การคำนวณตะกอน!F60</f>
        <v>31.816735602914637</v>
      </c>
      <c r="J309" s="102">
        <f>การคำนวณตะกอน!F61</f>
        <v>31.81471112243928</v>
      </c>
      <c r="K309" s="102">
        <f>การคำนวณตะกอน!F62</f>
        <v>39.91020204540611</v>
      </c>
      <c r="L309" s="11"/>
    </row>
    <row r="310" spans="1:12" ht="24">
      <c r="A310" s="10">
        <v>20</v>
      </c>
      <c r="B310" s="98">
        <v>21134</v>
      </c>
      <c r="C310" s="55">
        <v>400.85</v>
      </c>
      <c r="D310" s="55">
        <v>5.261</v>
      </c>
      <c r="E310" s="56">
        <f t="shared" si="16"/>
        <v>0.4545504</v>
      </c>
      <c r="F310" s="55">
        <f t="shared" si="19"/>
        <v>16.785069240275234</v>
      </c>
      <c r="G310" s="56">
        <f t="shared" si="20"/>
        <v>7.629659937194805</v>
      </c>
      <c r="H310" s="10" t="s">
        <v>119</v>
      </c>
      <c r="I310" s="102">
        <f>การคำนวณตะกอน!F63</f>
        <v>17.018379850231575</v>
      </c>
      <c r="J310" s="102">
        <f>การคำนวณตะกอน!F64</f>
        <v>13.40397012828658</v>
      </c>
      <c r="K310" s="102">
        <f>การคำนวณตะกอน!F65</f>
        <v>19.93285774230755</v>
      </c>
      <c r="L310" s="11"/>
    </row>
    <row r="311" spans="1:12" ht="24">
      <c r="A311" s="10">
        <v>21</v>
      </c>
      <c r="B311" s="98">
        <v>21141</v>
      </c>
      <c r="C311" s="55">
        <v>400.7</v>
      </c>
      <c r="D311" s="55">
        <v>3.086</v>
      </c>
      <c r="E311" s="56">
        <f t="shared" si="16"/>
        <v>0.2666304</v>
      </c>
      <c r="F311" s="55">
        <f t="shared" si="19"/>
        <v>13.060401806838454</v>
      </c>
      <c r="G311" s="56">
        <f t="shared" si="20"/>
        <v>3.48230015791806</v>
      </c>
      <c r="H311" s="10" t="s">
        <v>59</v>
      </c>
      <c r="I311" s="102">
        <f>การคำนวณตะกอน!F66</f>
        <v>15.207403093249543</v>
      </c>
      <c r="J311" s="102">
        <f>การคำนวณตะกอน!F67</f>
        <v>10.051514009318861</v>
      </c>
      <c r="K311" s="102">
        <f>การคำนวณตะกอน!F68</f>
        <v>13.92228831794696</v>
      </c>
      <c r="L311" s="11"/>
    </row>
    <row r="312" spans="1:12" ht="24">
      <c r="A312" s="10">
        <v>22</v>
      </c>
      <c r="B312" s="98">
        <v>21151</v>
      </c>
      <c r="C312" s="55">
        <v>400.64</v>
      </c>
      <c r="D312" s="55">
        <v>2.596</v>
      </c>
      <c r="E312" s="56">
        <f t="shared" si="16"/>
        <v>0.22429440000000003</v>
      </c>
      <c r="F312" s="55">
        <f t="shared" si="19"/>
        <v>13.938365088371226</v>
      </c>
      <c r="G312" s="56">
        <f t="shared" si="20"/>
        <v>3.1262972344771716</v>
      </c>
      <c r="H312" s="10" t="s">
        <v>60</v>
      </c>
      <c r="I312" s="102">
        <f>การคำนวณตะกอน!F69</f>
        <v>3.564600278713162</v>
      </c>
      <c r="J312" s="102">
        <f>การคำนวณตะกอน!F70</f>
        <v>22.04522827475699</v>
      </c>
      <c r="K312" s="102">
        <f>การคำนวณตะกอน!F71</f>
        <v>16.205266711643525</v>
      </c>
      <c r="L312" s="11"/>
    </row>
    <row r="313" spans="1:12" ht="24">
      <c r="A313" s="10">
        <v>23</v>
      </c>
      <c r="B313" s="98">
        <v>21163</v>
      </c>
      <c r="C313" s="55">
        <v>400.59</v>
      </c>
      <c r="D313" s="55">
        <v>1.683</v>
      </c>
      <c r="E313" s="56">
        <f t="shared" si="16"/>
        <v>0.14541120000000002</v>
      </c>
      <c r="F313" s="55">
        <f aca="true" t="shared" si="21" ref="F313:F480">+AVERAGE(I313:K313)</f>
        <v>19.898535024657914</v>
      </c>
      <c r="G313" s="56">
        <f aca="true" t="shared" si="22" ref="G313:G480">F313*E313</f>
        <v>2.8934698561775374</v>
      </c>
      <c r="H313" s="10" t="s">
        <v>100</v>
      </c>
      <c r="I313" s="102">
        <f>การคำนวณตะกอน!F72</f>
        <v>22.40707204027364</v>
      </c>
      <c r="J313" s="102">
        <f>การคำนวณตะกอน!F73</f>
        <v>25.558327755110554</v>
      </c>
      <c r="K313" s="102">
        <f>การคำนวณตะกอน!F74</f>
        <v>11.730205278589551</v>
      </c>
      <c r="L313" s="11"/>
    </row>
    <row r="314" spans="1:12" ht="24">
      <c r="A314" s="10">
        <v>24</v>
      </c>
      <c r="B314" s="98">
        <v>21171</v>
      </c>
      <c r="C314" s="55">
        <v>400.58</v>
      </c>
      <c r="D314" s="55">
        <v>1.597</v>
      </c>
      <c r="E314" s="56">
        <f t="shared" si="16"/>
        <v>0.13798080000000001</v>
      </c>
      <c r="F314" s="55">
        <f t="shared" si="21"/>
        <v>10.47712359723002</v>
      </c>
      <c r="G314" s="56">
        <f t="shared" si="22"/>
        <v>1.4456418956446762</v>
      </c>
      <c r="H314" s="10" t="s">
        <v>101</v>
      </c>
      <c r="I314" s="102">
        <f>การคำนวณตะกอน!F75</f>
        <v>8.69705266549965</v>
      </c>
      <c r="J314" s="102">
        <f>การคำนวณตะกอน!F76</f>
        <v>12.43662106572776</v>
      </c>
      <c r="K314" s="102">
        <f>การคำนวณตะกอน!F77</f>
        <v>10.297697060462651</v>
      </c>
      <c r="L314" s="11"/>
    </row>
    <row r="315" spans="1:12" ht="24">
      <c r="A315" s="10">
        <v>25</v>
      </c>
      <c r="B315" s="98">
        <v>21178</v>
      </c>
      <c r="C315" s="55">
        <v>400.59</v>
      </c>
      <c r="D315" s="55">
        <v>1.657</v>
      </c>
      <c r="E315" s="56">
        <f t="shared" si="16"/>
        <v>0.1431648</v>
      </c>
      <c r="F315" s="55">
        <f t="shared" si="21"/>
        <v>5.29551434663753</v>
      </c>
      <c r="G315" s="56">
        <f t="shared" si="22"/>
        <v>0.7581312523334927</v>
      </c>
      <c r="H315" s="10" t="s">
        <v>62</v>
      </c>
      <c r="I315" s="102">
        <f>การคำนวณตะกอน!F78</f>
        <v>1.011122345837408</v>
      </c>
      <c r="J315" s="102">
        <f>การคำนวณตะกอน!F79</f>
        <v>6.4806813973542114</v>
      </c>
      <c r="K315" s="102">
        <f>การคำนวณตะกอน!F80</f>
        <v>8.39473929672097</v>
      </c>
      <c r="L315" s="11"/>
    </row>
    <row r="316" spans="1:12" ht="24">
      <c r="A316" s="10">
        <v>26</v>
      </c>
      <c r="B316" s="98">
        <v>21193</v>
      </c>
      <c r="C316" s="55">
        <v>400.57</v>
      </c>
      <c r="D316" s="55">
        <v>1.509</v>
      </c>
      <c r="E316" s="56">
        <f t="shared" si="16"/>
        <v>0.1303776</v>
      </c>
      <c r="F316" s="55">
        <f t="shared" si="21"/>
        <v>15.084513333333334</v>
      </c>
      <c r="G316" s="56">
        <f t="shared" si="22"/>
        <v>1.9666826455680002</v>
      </c>
      <c r="H316" s="10" t="s">
        <v>63</v>
      </c>
      <c r="I316" s="102">
        <v>26.31207</v>
      </c>
      <c r="J316" s="102">
        <v>6.11081</v>
      </c>
      <c r="K316" s="102">
        <v>12.83066</v>
      </c>
      <c r="L316" s="11"/>
    </row>
    <row r="317" spans="1:12" ht="24">
      <c r="A317" s="10">
        <v>27</v>
      </c>
      <c r="B317" s="98">
        <v>21201</v>
      </c>
      <c r="C317" s="55">
        <v>400.59</v>
      </c>
      <c r="D317" s="55">
        <v>1.609</v>
      </c>
      <c r="E317" s="56">
        <f t="shared" si="16"/>
        <v>0.13901760000000002</v>
      </c>
      <c r="F317" s="55">
        <f t="shared" si="21"/>
        <v>13.13939</v>
      </c>
      <c r="G317" s="56">
        <f t="shared" si="22"/>
        <v>1.8266064632640002</v>
      </c>
      <c r="H317" s="10" t="s">
        <v>120</v>
      </c>
      <c r="I317" s="102">
        <v>4.5348</v>
      </c>
      <c r="J317" s="102">
        <v>25.13736</v>
      </c>
      <c r="K317" s="102">
        <v>9.74601</v>
      </c>
      <c r="L317" s="11"/>
    </row>
    <row r="318" spans="1:12" ht="24">
      <c r="A318" s="10">
        <v>28</v>
      </c>
      <c r="B318" s="98">
        <v>21213</v>
      </c>
      <c r="C318" s="55">
        <v>400.56</v>
      </c>
      <c r="D318" s="55">
        <v>1.571</v>
      </c>
      <c r="E318" s="56">
        <f t="shared" si="16"/>
        <v>0.1357344</v>
      </c>
      <c r="F318" s="55">
        <f t="shared" si="21"/>
        <v>10.277993333333333</v>
      </c>
      <c r="G318" s="56">
        <f t="shared" si="22"/>
        <v>1.395077258304</v>
      </c>
      <c r="H318" s="10" t="s">
        <v>102</v>
      </c>
      <c r="I318" s="102">
        <v>8.23697</v>
      </c>
      <c r="J318" s="102">
        <v>15.982</v>
      </c>
      <c r="K318" s="102">
        <v>6.61501</v>
      </c>
      <c r="L318" s="11"/>
    </row>
    <row r="319" spans="1:12" ht="24">
      <c r="A319" s="10">
        <v>29</v>
      </c>
      <c r="B319" s="98">
        <v>21225</v>
      </c>
      <c r="C319" s="55">
        <v>400.536</v>
      </c>
      <c r="D319" s="55">
        <v>1.441</v>
      </c>
      <c r="E319" s="56">
        <f t="shared" si="16"/>
        <v>0.12450240000000001</v>
      </c>
      <c r="F319" s="55">
        <f t="shared" si="21"/>
        <v>40.69626</v>
      </c>
      <c r="G319" s="56">
        <f t="shared" si="22"/>
        <v>5.066782041024001</v>
      </c>
      <c r="H319" s="10" t="s">
        <v>65</v>
      </c>
      <c r="I319" s="102">
        <v>36.94324</v>
      </c>
      <c r="J319" s="102">
        <v>34.50986</v>
      </c>
      <c r="K319" s="102">
        <v>50.63568</v>
      </c>
      <c r="L319" s="11"/>
    </row>
    <row r="320" spans="1:12" ht="24">
      <c r="A320" s="10">
        <v>30</v>
      </c>
      <c r="B320" s="98">
        <v>21234</v>
      </c>
      <c r="C320" s="55">
        <v>400.536</v>
      </c>
      <c r="D320" s="55">
        <v>1.461</v>
      </c>
      <c r="E320" s="56">
        <f t="shared" si="16"/>
        <v>0.12623040000000002</v>
      </c>
      <c r="F320" s="55">
        <f t="shared" si="21"/>
        <v>37.19544333333334</v>
      </c>
      <c r="G320" s="56">
        <f t="shared" si="22"/>
        <v>4.6951956901440015</v>
      </c>
      <c r="H320" s="10" t="s">
        <v>66</v>
      </c>
      <c r="I320" s="102">
        <v>33.44187</v>
      </c>
      <c r="J320" s="102">
        <v>30.55144</v>
      </c>
      <c r="K320" s="102">
        <v>47.59302</v>
      </c>
      <c r="L320" s="11"/>
    </row>
    <row r="321" spans="1:12" ht="24">
      <c r="A321" s="10">
        <v>31</v>
      </c>
      <c r="B321" s="98">
        <v>21261</v>
      </c>
      <c r="C321" s="55">
        <v>400.466</v>
      </c>
      <c r="D321" s="55">
        <v>1.194</v>
      </c>
      <c r="E321" s="56">
        <f aca="true" t="shared" si="23" ref="E321:E419">D321*0.0864</f>
        <v>0.1031616</v>
      </c>
      <c r="F321" s="55">
        <f t="shared" si="21"/>
        <v>4.624943333333333</v>
      </c>
      <c r="G321" s="56">
        <f t="shared" si="22"/>
        <v>0.477116554176</v>
      </c>
      <c r="H321" s="10" t="s">
        <v>103</v>
      </c>
      <c r="I321" s="102">
        <v>8.33739</v>
      </c>
      <c r="J321" s="102">
        <v>3.68497</v>
      </c>
      <c r="K321" s="102">
        <v>1.85247</v>
      </c>
      <c r="L321" s="11"/>
    </row>
    <row r="322" spans="1:12" ht="24">
      <c r="A322" s="10">
        <v>32</v>
      </c>
      <c r="B322" s="98">
        <v>21274</v>
      </c>
      <c r="C322" s="55">
        <v>400.526</v>
      </c>
      <c r="D322" s="55">
        <v>1.314</v>
      </c>
      <c r="E322" s="56">
        <f t="shared" si="23"/>
        <v>0.11352960000000001</v>
      </c>
      <c r="F322" s="55">
        <f t="shared" si="21"/>
        <v>8.990943333333334</v>
      </c>
      <c r="G322" s="56">
        <f t="shared" si="22"/>
        <v>1.0207382002560001</v>
      </c>
      <c r="H322" s="10" t="s">
        <v>104</v>
      </c>
      <c r="I322" s="102">
        <v>4.30809</v>
      </c>
      <c r="J322" s="102">
        <v>20.08032</v>
      </c>
      <c r="K322" s="102">
        <v>2.58442</v>
      </c>
      <c r="L322" s="11"/>
    </row>
    <row r="323" spans="1:16" ht="24">
      <c r="A323" s="168">
        <v>1</v>
      </c>
      <c r="B323" s="169">
        <v>21283</v>
      </c>
      <c r="C323" s="170">
        <v>400.476</v>
      </c>
      <c r="D323" s="170">
        <v>0.691</v>
      </c>
      <c r="E323" s="171">
        <f t="shared" si="23"/>
        <v>0.059702399999999996</v>
      </c>
      <c r="F323" s="170">
        <f t="shared" si="21"/>
        <v>35.155906666666674</v>
      </c>
      <c r="G323" s="171">
        <f t="shared" si="22"/>
        <v>2.0988920021760005</v>
      </c>
      <c r="H323" s="174" t="s">
        <v>121</v>
      </c>
      <c r="I323" s="172">
        <v>38.0785</v>
      </c>
      <c r="J323" s="172">
        <v>28.0766</v>
      </c>
      <c r="K323" s="172">
        <v>39.31262</v>
      </c>
      <c r="L323" s="173"/>
      <c r="M323" s="173"/>
      <c r="N323" s="173"/>
      <c r="O323" s="173"/>
      <c r="P323" s="173"/>
    </row>
    <row r="324" spans="1:12" ht="24">
      <c r="A324" s="10">
        <v>2</v>
      </c>
      <c r="B324" s="98">
        <v>21304</v>
      </c>
      <c r="C324" s="55">
        <v>400.526</v>
      </c>
      <c r="D324" s="55">
        <v>0.869</v>
      </c>
      <c r="E324" s="56">
        <f t="shared" si="23"/>
        <v>0.0750816</v>
      </c>
      <c r="F324" s="55">
        <f t="shared" si="21"/>
        <v>33.52624333333333</v>
      </c>
      <c r="G324" s="56">
        <f t="shared" si="22"/>
        <v>2.517203991456</v>
      </c>
      <c r="H324" s="85" t="s">
        <v>106</v>
      </c>
      <c r="I324" s="102">
        <v>32.93465</v>
      </c>
      <c r="J324" s="102">
        <v>29.47614</v>
      </c>
      <c r="K324" s="102">
        <v>38.16794</v>
      </c>
      <c r="L324" s="11"/>
    </row>
    <row r="325" spans="1:12" ht="24">
      <c r="A325" s="10">
        <v>3</v>
      </c>
      <c r="B325" s="98">
        <v>21316</v>
      </c>
      <c r="C325" s="55">
        <v>400.466</v>
      </c>
      <c r="D325" s="55">
        <v>0.626</v>
      </c>
      <c r="E325" s="55">
        <f t="shared" si="23"/>
        <v>0.0540864</v>
      </c>
      <c r="F325" s="55">
        <f t="shared" si="21"/>
        <v>26.029056666666666</v>
      </c>
      <c r="G325" s="55">
        <f t="shared" si="22"/>
        <v>1.4078179704959999</v>
      </c>
      <c r="H325" s="85" t="s">
        <v>107</v>
      </c>
      <c r="I325" s="102">
        <v>22.49113</v>
      </c>
      <c r="J325" s="102">
        <v>34.4515</v>
      </c>
      <c r="K325" s="102">
        <v>21.14454</v>
      </c>
      <c r="L325" s="11"/>
    </row>
    <row r="326" spans="1:12" ht="24">
      <c r="A326" s="10">
        <v>4</v>
      </c>
      <c r="B326" s="98">
        <v>21325</v>
      </c>
      <c r="C326" s="55">
        <v>400.456</v>
      </c>
      <c r="D326" s="55">
        <v>0.6</v>
      </c>
      <c r="E326" s="55">
        <f t="shared" si="23"/>
        <v>0.051840000000000004</v>
      </c>
      <c r="F326" s="55">
        <f t="shared" si="21"/>
        <v>224.56911666666667</v>
      </c>
      <c r="G326" s="55">
        <f t="shared" si="22"/>
        <v>11.641663008000002</v>
      </c>
      <c r="H326" s="85" t="s">
        <v>108</v>
      </c>
      <c r="I326" s="102">
        <v>224.8996</v>
      </c>
      <c r="J326" s="102">
        <v>207.29252</v>
      </c>
      <c r="K326" s="102">
        <v>241.51523</v>
      </c>
      <c r="L326" s="11"/>
    </row>
    <row r="327" spans="1:12" ht="24">
      <c r="A327" s="10">
        <v>5</v>
      </c>
      <c r="B327" s="98">
        <v>21333</v>
      </c>
      <c r="C327" s="55">
        <v>400.566</v>
      </c>
      <c r="D327" s="55">
        <v>1.584</v>
      </c>
      <c r="E327" s="55">
        <f t="shared" si="23"/>
        <v>0.13685760000000002</v>
      </c>
      <c r="F327" s="55">
        <f t="shared" si="21"/>
        <v>256.87601333333333</v>
      </c>
      <c r="G327" s="55">
        <f t="shared" si="22"/>
        <v>35.155434682368</v>
      </c>
      <c r="H327" s="85" t="s">
        <v>109</v>
      </c>
      <c r="I327" s="102">
        <v>272.49303</v>
      </c>
      <c r="J327" s="102">
        <v>221.3196</v>
      </c>
      <c r="K327" s="102">
        <v>276.81541</v>
      </c>
      <c r="L327" s="11"/>
    </row>
    <row r="328" spans="1:12" ht="24">
      <c r="A328" s="10">
        <v>6</v>
      </c>
      <c r="B328" s="98">
        <v>21346</v>
      </c>
      <c r="C328" s="55">
        <v>400.466</v>
      </c>
      <c r="D328" s="55">
        <v>0.601</v>
      </c>
      <c r="E328" s="55">
        <f t="shared" si="23"/>
        <v>0.0519264</v>
      </c>
      <c r="F328" s="55">
        <f t="shared" si="21"/>
        <v>28.449650000000002</v>
      </c>
      <c r="G328" s="55">
        <f t="shared" si="22"/>
        <v>1.4772879057600001</v>
      </c>
      <c r="H328" s="85" t="s">
        <v>110</v>
      </c>
      <c r="I328" s="102">
        <v>33.30162</v>
      </c>
      <c r="J328" s="102">
        <v>22.77904</v>
      </c>
      <c r="K328" s="102">
        <v>29.26829</v>
      </c>
      <c r="L328" s="11"/>
    </row>
    <row r="329" spans="1:12" ht="24">
      <c r="A329" s="10">
        <v>7</v>
      </c>
      <c r="B329" s="98">
        <v>21353</v>
      </c>
      <c r="C329" s="55">
        <v>400.536</v>
      </c>
      <c r="D329" s="55">
        <v>1.441</v>
      </c>
      <c r="E329" s="55">
        <f t="shared" si="23"/>
        <v>0.12450240000000001</v>
      </c>
      <c r="F329" s="55">
        <f t="shared" si="21"/>
        <v>36.10239333333333</v>
      </c>
      <c r="G329" s="55">
        <f t="shared" si="22"/>
        <v>4.494834615744001</v>
      </c>
      <c r="H329" s="85" t="s">
        <v>111</v>
      </c>
      <c r="I329" s="102">
        <v>30.8361</v>
      </c>
      <c r="J329" s="102">
        <v>40.93826</v>
      </c>
      <c r="K329" s="102">
        <v>36.53282</v>
      </c>
      <c r="L329" s="11"/>
    </row>
    <row r="330" spans="1:12" ht="24">
      <c r="A330" s="10">
        <v>8</v>
      </c>
      <c r="B330" s="98">
        <v>21365</v>
      </c>
      <c r="C330" s="55">
        <v>400.486</v>
      </c>
      <c r="D330" s="55">
        <v>0.643</v>
      </c>
      <c r="E330" s="55">
        <f t="shared" si="23"/>
        <v>0.055555200000000006</v>
      </c>
      <c r="F330" s="55">
        <f t="shared" si="21"/>
        <v>17.290053333333333</v>
      </c>
      <c r="G330" s="55">
        <f t="shared" si="22"/>
        <v>0.960552370944</v>
      </c>
      <c r="H330" s="85" t="s">
        <v>112</v>
      </c>
      <c r="I330" s="102">
        <v>16.73582</v>
      </c>
      <c r="J330" s="102">
        <v>12.37528</v>
      </c>
      <c r="K330" s="102">
        <v>22.75906</v>
      </c>
      <c r="L330" s="11"/>
    </row>
    <row r="331" spans="1:12" ht="24">
      <c r="A331" s="10">
        <v>9</v>
      </c>
      <c r="B331" s="98">
        <v>21373</v>
      </c>
      <c r="C331" s="55">
        <v>400.456</v>
      </c>
      <c r="D331" s="55">
        <v>0.593</v>
      </c>
      <c r="E331" s="55">
        <f t="shared" si="23"/>
        <v>0.0512352</v>
      </c>
      <c r="F331" s="55">
        <f t="shared" si="21"/>
        <v>61.57984666666667</v>
      </c>
      <c r="G331" s="55">
        <f t="shared" si="22"/>
        <v>3.1550557599360003</v>
      </c>
      <c r="H331" s="85" t="s">
        <v>50</v>
      </c>
      <c r="I331" s="102">
        <v>57.70536</v>
      </c>
      <c r="J331" s="102">
        <v>57.11041</v>
      </c>
      <c r="K331" s="102">
        <v>69.92377</v>
      </c>
      <c r="L331" s="11"/>
    </row>
    <row r="332" spans="1:12" ht="24">
      <c r="A332" s="10">
        <v>10</v>
      </c>
      <c r="B332" s="98">
        <v>21380</v>
      </c>
      <c r="C332" s="55">
        <v>400.626</v>
      </c>
      <c r="D332" s="55">
        <v>2.619</v>
      </c>
      <c r="E332" s="55">
        <f t="shared" si="23"/>
        <v>0.22628160000000003</v>
      </c>
      <c r="F332" s="55">
        <f t="shared" si="21"/>
        <v>65.67935</v>
      </c>
      <c r="G332" s="55">
        <f t="shared" si="22"/>
        <v>14.862028404960002</v>
      </c>
      <c r="H332" s="85" t="s">
        <v>51</v>
      </c>
      <c r="I332" s="102">
        <v>53.94471</v>
      </c>
      <c r="J332" s="102">
        <v>51.02212</v>
      </c>
      <c r="K332" s="102">
        <v>92.07122</v>
      </c>
      <c r="L332" s="11"/>
    </row>
    <row r="333" spans="1:12" ht="24">
      <c r="A333" s="10">
        <v>11</v>
      </c>
      <c r="B333" s="98">
        <v>21395</v>
      </c>
      <c r="C333" s="55">
        <v>400.766</v>
      </c>
      <c r="D333" s="55">
        <v>3.512</v>
      </c>
      <c r="E333" s="55">
        <f t="shared" si="23"/>
        <v>0.3034368</v>
      </c>
      <c r="F333" s="55">
        <f t="shared" si="21"/>
        <v>62.10897</v>
      </c>
      <c r="G333" s="55">
        <f t="shared" si="22"/>
        <v>18.846147108096</v>
      </c>
      <c r="H333" s="85" t="s">
        <v>113</v>
      </c>
      <c r="I333" s="102">
        <v>68.39465</v>
      </c>
      <c r="J333" s="102">
        <v>60.96122</v>
      </c>
      <c r="K333" s="102">
        <v>56.97104</v>
      </c>
      <c r="L333" s="11"/>
    </row>
    <row r="334" spans="1:12" ht="24">
      <c r="A334" s="10">
        <v>12</v>
      </c>
      <c r="B334" s="98">
        <v>21401</v>
      </c>
      <c r="C334" s="55">
        <v>400.676</v>
      </c>
      <c r="D334" s="55">
        <v>2.494</v>
      </c>
      <c r="E334" s="55">
        <f t="shared" si="23"/>
        <v>0.21548160000000002</v>
      </c>
      <c r="F334" s="55">
        <f t="shared" si="21"/>
        <v>73.67472333333335</v>
      </c>
      <c r="G334" s="55">
        <f t="shared" si="22"/>
        <v>15.875547263424005</v>
      </c>
      <c r="H334" s="85" t="s">
        <v>114</v>
      </c>
      <c r="I334" s="102">
        <v>77.51017</v>
      </c>
      <c r="J334" s="102">
        <v>79.25817</v>
      </c>
      <c r="K334" s="102">
        <v>64.25583</v>
      </c>
      <c r="L334" s="11"/>
    </row>
    <row r="335" spans="1:12" ht="24">
      <c r="A335" s="10">
        <v>13</v>
      </c>
      <c r="B335" s="98">
        <v>21415</v>
      </c>
      <c r="C335" s="55">
        <v>400.736</v>
      </c>
      <c r="D335" s="55">
        <v>3.292</v>
      </c>
      <c r="E335" s="55">
        <f t="shared" si="23"/>
        <v>0.2844288</v>
      </c>
      <c r="F335" s="55">
        <f t="shared" si="21"/>
        <v>60.251450000000006</v>
      </c>
      <c r="G335" s="55">
        <f t="shared" si="22"/>
        <v>17.13724762176</v>
      </c>
      <c r="H335" s="85" t="s">
        <v>53</v>
      </c>
      <c r="I335" s="102">
        <v>65.36216</v>
      </c>
      <c r="J335" s="102">
        <v>52.20324</v>
      </c>
      <c r="K335" s="102">
        <v>63.18895</v>
      </c>
      <c r="L335" s="11"/>
    </row>
    <row r="336" spans="1:12" ht="24">
      <c r="A336" s="10">
        <v>14</v>
      </c>
      <c r="B336" s="98">
        <v>21421</v>
      </c>
      <c r="C336" s="55">
        <v>400.666</v>
      </c>
      <c r="D336" s="55">
        <v>2.449</v>
      </c>
      <c r="E336" s="55">
        <f t="shared" si="23"/>
        <v>0.2115936</v>
      </c>
      <c r="F336" s="55">
        <f t="shared" si="21"/>
        <v>84.51835666666666</v>
      </c>
      <c r="G336" s="55">
        <f t="shared" si="22"/>
        <v>17.883543353184</v>
      </c>
      <c r="H336" s="85" t="s">
        <v>54</v>
      </c>
      <c r="I336" s="102">
        <v>88.49558</v>
      </c>
      <c r="J336" s="102">
        <v>86.08321</v>
      </c>
      <c r="K336" s="102">
        <v>78.97628</v>
      </c>
      <c r="L336" s="11"/>
    </row>
    <row r="337" spans="1:12" ht="24">
      <c r="A337" s="10">
        <v>15</v>
      </c>
      <c r="B337" s="98">
        <v>21436</v>
      </c>
      <c r="C337" s="55">
        <v>400.576</v>
      </c>
      <c r="D337" s="55">
        <v>1.603</v>
      </c>
      <c r="E337" s="55">
        <f t="shared" si="23"/>
        <v>0.13849920000000002</v>
      </c>
      <c r="F337" s="55">
        <f t="shared" si="21"/>
        <v>21.07526</v>
      </c>
      <c r="G337" s="55">
        <f t="shared" si="22"/>
        <v>2.9189066497920004</v>
      </c>
      <c r="H337" s="85" t="s">
        <v>115</v>
      </c>
      <c r="I337" s="102">
        <v>21.30855</v>
      </c>
      <c r="J337" s="102">
        <v>24.88468</v>
      </c>
      <c r="K337" s="102">
        <v>17.03255</v>
      </c>
      <c r="L337" s="11"/>
    </row>
    <row r="338" spans="1:12" ht="24">
      <c r="A338" s="10">
        <v>16</v>
      </c>
      <c r="B338" s="98">
        <v>21443</v>
      </c>
      <c r="C338" s="55">
        <v>400.826</v>
      </c>
      <c r="D338" s="55">
        <v>3.802</v>
      </c>
      <c r="E338" s="55">
        <f t="shared" si="23"/>
        <v>0.32849280000000003</v>
      </c>
      <c r="F338" s="55">
        <f t="shared" si="21"/>
        <v>28.182640000000003</v>
      </c>
      <c r="G338" s="55">
        <f t="shared" si="22"/>
        <v>9.257794324992002</v>
      </c>
      <c r="H338" s="85" t="s">
        <v>117</v>
      </c>
      <c r="I338" s="102">
        <v>34.20176</v>
      </c>
      <c r="J338" s="102">
        <v>22.06288</v>
      </c>
      <c r="K338" s="102">
        <v>28.28328</v>
      </c>
      <c r="L338" s="11"/>
    </row>
    <row r="339" spans="1:12" ht="24">
      <c r="A339" s="10">
        <v>17</v>
      </c>
      <c r="B339" s="98">
        <v>21458</v>
      </c>
      <c r="C339" s="55">
        <v>400.806</v>
      </c>
      <c r="D339" s="55">
        <v>3.59</v>
      </c>
      <c r="E339" s="55">
        <f t="shared" si="23"/>
        <v>0.310176</v>
      </c>
      <c r="F339" s="55">
        <f t="shared" si="21"/>
        <v>39.485953333333335</v>
      </c>
      <c r="G339" s="55">
        <f t="shared" si="22"/>
        <v>12.24759506112</v>
      </c>
      <c r="H339" s="85" t="s">
        <v>56</v>
      </c>
      <c r="I339" s="102">
        <v>45.31722</v>
      </c>
      <c r="J339" s="102">
        <v>37.95757</v>
      </c>
      <c r="K339" s="102">
        <v>35.18307</v>
      </c>
      <c r="L339" s="11"/>
    </row>
    <row r="340" spans="1:12" ht="24">
      <c r="A340" s="10">
        <v>18</v>
      </c>
      <c r="B340" s="98">
        <v>21467</v>
      </c>
      <c r="C340" s="55">
        <v>400.736</v>
      </c>
      <c r="D340" s="55">
        <v>3.292</v>
      </c>
      <c r="E340" s="55">
        <f t="shared" si="23"/>
        <v>0.2844288</v>
      </c>
      <c r="F340" s="55">
        <f t="shared" si="21"/>
        <v>20.462643333333332</v>
      </c>
      <c r="G340" s="55">
        <f t="shared" si="22"/>
        <v>5.820165088127999</v>
      </c>
      <c r="H340" s="85" t="s">
        <v>57</v>
      </c>
      <c r="I340" s="102">
        <v>12.02324</v>
      </c>
      <c r="J340" s="102">
        <v>27.72845</v>
      </c>
      <c r="K340" s="102">
        <v>21.63624</v>
      </c>
      <c r="L340" s="11"/>
    </row>
    <row r="341" spans="1:12" ht="24">
      <c r="A341" s="10">
        <v>19</v>
      </c>
      <c r="B341" s="98">
        <v>21474</v>
      </c>
      <c r="C341" s="55">
        <v>400.726</v>
      </c>
      <c r="D341" s="55">
        <v>3.211</v>
      </c>
      <c r="E341" s="55">
        <f t="shared" si="23"/>
        <v>0.2774304</v>
      </c>
      <c r="F341" s="55">
        <f t="shared" si="21"/>
        <v>19.79905666666667</v>
      </c>
      <c r="G341" s="55">
        <f t="shared" si="22"/>
        <v>5.492860210656001</v>
      </c>
      <c r="H341" s="85" t="s">
        <v>118</v>
      </c>
      <c r="I341" s="102">
        <v>17.37863</v>
      </c>
      <c r="J341" s="102">
        <v>30.38086</v>
      </c>
      <c r="K341" s="102">
        <v>11.63768</v>
      </c>
      <c r="L341" s="11"/>
    </row>
    <row r="342" spans="1:12" ht="24">
      <c r="A342" s="10">
        <v>20</v>
      </c>
      <c r="B342" s="98">
        <v>21487</v>
      </c>
      <c r="C342" s="55">
        <v>400.656</v>
      </c>
      <c r="D342" s="55">
        <v>2.816</v>
      </c>
      <c r="E342" s="55">
        <f t="shared" si="23"/>
        <v>0.2433024</v>
      </c>
      <c r="F342" s="55">
        <f t="shared" si="21"/>
        <v>20.789906666666667</v>
      </c>
      <c r="G342" s="55">
        <f t="shared" si="22"/>
        <v>5.058234187776</v>
      </c>
      <c r="H342" s="85" t="s">
        <v>119</v>
      </c>
      <c r="I342" s="102">
        <v>8.78237</v>
      </c>
      <c r="J342" s="102">
        <v>26.96643</v>
      </c>
      <c r="K342" s="102">
        <v>26.62092</v>
      </c>
      <c r="L342" s="11"/>
    </row>
    <row r="343" spans="1:12" ht="24">
      <c r="A343" s="10">
        <v>21</v>
      </c>
      <c r="B343" s="98">
        <v>21499</v>
      </c>
      <c r="C343" s="55">
        <v>400.826</v>
      </c>
      <c r="D343" s="55">
        <v>3.688</v>
      </c>
      <c r="E343" s="55">
        <f t="shared" si="23"/>
        <v>0.3186432</v>
      </c>
      <c r="F343" s="55">
        <f t="shared" si="21"/>
        <v>24.053313333333335</v>
      </c>
      <c r="G343" s="55">
        <f t="shared" si="22"/>
        <v>7.664424731136001</v>
      </c>
      <c r="H343" s="85" t="s">
        <v>59</v>
      </c>
      <c r="I343" s="102">
        <v>31.25182</v>
      </c>
      <c r="J343" s="102">
        <v>17.99659</v>
      </c>
      <c r="K343" s="102">
        <v>22.91153</v>
      </c>
      <c r="L343" s="11"/>
    </row>
    <row r="344" spans="1:12" ht="24">
      <c r="A344" s="10">
        <v>22</v>
      </c>
      <c r="B344" s="98">
        <v>21516</v>
      </c>
      <c r="C344" s="55">
        <v>400.616</v>
      </c>
      <c r="D344" s="55">
        <v>2.641</v>
      </c>
      <c r="E344" s="55">
        <f t="shared" si="23"/>
        <v>0.2281824</v>
      </c>
      <c r="F344" s="55">
        <f t="shared" si="21"/>
        <v>26.114590000000003</v>
      </c>
      <c r="G344" s="55">
        <f t="shared" si="22"/>
        <v>5.958889821216001</v>
      </c>
      <c r="H344" s="85" t="s">
        <v>60</v>
      </c>
      <c r="I344" s="102">
        <v>13.38788</v>
      </c>
      <c r="J344" s="102">
        <v>20.55217</v>
      </c>
      <c r="K344" s="102">
        <v>44.40372</v>
      </c>
      <c r="L344" s="11"/>
    </row>
    <row r="345" spans="1:12" ht="24">
      <c r="A345" s="10">
        <v>23</v>
      </c>
      <c r="B345" s="98">
        <v>21528</v>
      </c>
      <c r="C345" s="55">
        <v>400.606</v>
      </c>
      <c r="D345" s="55">
        <v>2.564</v>
      </c>
      <c r="E345" s="55">
        <f t="shared" si="23"/>
        <v>0.22152960000000002</v>
      </c>
      <c r="F345" s="55">
        <f t="shared" si="21"/>
        <v>19.925903333333334</v>
      </c>
      <c r="G345" s="55">
        <f t="shared" si="22"/>
        <v>4.4141773950720005</v>
      </c>
      <c r="H345" s="85" t="s">
        <v>100</v>
      </c>
      <c r="I345" s="102">
        <v>15.71932</v>
      </c>
      <c r="J345" s="102">
        <v>18.07815</v>
      </c>
      <c r="K345" s="102">
        <v>25.98024</v>
      </c>
      <c r="L345" s="11"/>
    </row>
    <row r="346" spans="1:12" ht="24">
      <c r="A346" s="10">
        <v>24</v>
      </c>
      <c r="B346" s="98">
        <v>21542</v>
      </c>
      <c r="C346" s="55">
        <v>400.566</v>
      </c>
      <c r="D346" s="55">
        <v>2.207</v>
      </c>
      <c r="E346" s="55">
        <f t="shared" si="23"/>
        <v>0.1906848</v>
      </c>
      <c r="F346" s="55">
        <f t="shared" si="21"/>
        <v>14.472833333333332</v>
      </c>
      <c r="G346" s="55">
        <f t="shared" si="22"/>
        <v>2.7597493295999995</v>
      </c>
      <c r="H346" s="85" t="s">
        <v>101</v>
      </c>
      <c r="I346" s="102">
        <v>15.3182</v>
      </c>
      <c r="J346" s="102">
        <v>18.0657</v>
      </c>
      <c r="K346" s="102">
        <v>10.0346</v>
      </c>
      <c r="L346" s="11"/>
    </row>
    <row r="347" spans="1:12" ht="24">
      <c r="A347" s="10">
        <v>25</v>
      </c>
      <c r="B347" s="98">
        <v>21570</v>
      </c>
      <c r="C347" s="55">
        <v>400.526</v>
      </c>
      <c r="D347" s="55">
        <v>1.98</v>
      </c>
      <c r="E347" s="55">
        <f t="shared" si="23"/>
        <v>0.171072</v>
      </c>
      <c r="F347" s="55">
        <f t="shared" si="21"/>
        <v>9.398</v>
      </c>
      <c r="G347" s="55">
        <f t="shared" si="22"/>
        <v>1.6077346559999999</v>
      </c>
      <c r="H347" s="85" t="s">
        <v>62</v>
      </c>
      <c r="I347" s="102">
        <v>10.6631</v>
      </c>
      <c r="J347" s="102">
        <v>13.41652</v>
      </c>
      <c r="K347" s="102">
        <v>4.11438</v>
      </c>
      <c r="L347" s="11"/>
    </row>
    <row r="348" spans="1:12" ht="24">
      <c r="A348" s="10">
        <v>26</v>
      </c>
      <c r="B348" s="98">
        <v>21576</v>
      </c>
      <c r="C348" s="55">
        <v>400.576</v>
      </c>
      <c r="D348" s="55">
        <v>2.24</v>
      </c>
      <c r="E348" s="55">
        <f t="shared" si="23"/>
        <v>0.19353600000000004</v>
      </c>
      <c r="F348" s="55">
        <f t="shared" si="21"/>
        <v>21.368246666666664</v>
      </c>
      <c r="G348" s="55">
        <f t="shared" si="22"/>
        <v>4.13552498688</v>
      </c>
      <c r="H348" s="85" t="s">
        <v>63</v>
      </c>
      <c r="I348" s="102">
        <v>15.43458</v>
      </c>
      <c r="J348" s="102">
        <v>19.99933</v>
      </c>
      <c r="K348" s="102">
        <v>28.67083</v>
      </c>
      <c r="L348" s="11"/>
    </row>
    <row r="349" spans="1:12" ht="24">
      <c r="A349" s="10">
        <v>27</v>
      </c>
      <c r="B349" s="98">
        <v>21232</v>
      </c>
      <c r="C349" s="55">
        <v>400.486</v>
      </c>
      <c r="D349" s="55">
        <v>0.671</v>
      </c>
      <c r="E349" s="55">
        <f t="shared" si="23"/>
        <v>0.05797440000000001</v>
      </c>
      <c r="F349" s="55">
        <f t="shared" si="21"/>
        <v>15.710343333333334</v>
      </c>
      <c r="G349" s="55">
        <f t="shared" si="22"/>
        <v>0.9107977285440002</v>
      </c>
      <c r="H349" s="85" t="s">
        <v>120</v>
      </c>
      <c r="I349" s="102">
        <v>15.52156</v>
      </c>
      <c r="J349" s="102">
        <v>14.18674</v>
      </c>
      <c r="K349" s="102">
        <v>17.42273</v>
      </c>
      <c r="L349" s="11"/>
    </row>
    <row r="350" spans="1:12" ht="24">
      <c r="A350" s="10">
        <v>28</v>
      </c>
      <c r="B350" s="98">
        <v>21241</v>
      </c>
      <c r="C350" s="55">
        <v>400.476</v>
      </c>
      <c r="D350" s="55">
        <v>0.609</v>
      </c>
      <c r="E350" s="55">
        <f t="shared" si="23"/>
        <v>0.0526176</v>
      </c>
      <c r="F350" s="55">
        <f t="shared" si="21"/>
        <v>25.022023333333333</v>
      </c>
      <c r="G350" s="55">
        <f t="shared" si="22"/>
        <v>1.316598814944</v>
      </c>
      <c r="H350" s="85" t="s">
        <v>102</v>
      </c>
      <c r="I350" s="102">
        <v>15.47988</v>
      </c>
      <c r="J350" s="102">
        <v>27.63194</v>
      </c>
      <c r="K350" s="102">
        <v>31.95425</v>
      </c>
      <c r="L350" s="11"/>
    </row>
    <row r="351" spans="1:12" ht="24">
      <c r="A351" s="10">
        <v>29</v>
      </c>
      <c r="B351" s="98">
        <v>21617</v>
      </c>
      <c r="C351" s="55">
        <v>400.466</v>
      </c>
      <c r="D351" s="55">
        <v>0.534</v>
      </c>
      <c r="E351" s="55">
        <f t="shared" si="23"/>
        <v>0.04613760000000001</v>
      </c>
      <c r="F351" s="55">
        <f t="shared" si="21"/>
        <v>4.809963333333333</v>
      </c>
      <c r="G351" s="55">
        <f t="shared" si="22"/>
        <v>0.22192016428800002</v>
      </c>
      <c r="H351" s="85" t="s">
        <v>65</v>
      </c>
      <c r="I351" s="102">
        <v>7.93765</v>
      </c>
      <c r="J351" s="102">
        <v>1.57923</v>
      </c>
      <c r="K351" s="102">
        <v>4.91301</v>
      </c>
      <c r="L351" s="11"/>
    </row>
    <row r="352" spans="1:15" ht="24.75" thickBot="1">
      <c r="A352" s="175">
        <v>30</v>
      </c>
      <c r="B352" s="176">
        <v>21639</v>
      </c>
      <c r="C352" s="177">
        <v>400.416</v>
      </c>
      <c r="D352" s="177">
        <v>0.413</v>
      </c>
      <c r="E352" s="177">
        <f t="shared" si="23"/>
        <v>0.0356832</v>
      </c>
      <c r="F352" s="177">
        <f t="shared" si="21"/>
        <v>9.444113333333332</v>
      </c>
      <c r="G352" s="177">
        <f t="shared" si="22"/>
        <v>0.3369961848959999</v>
      </c>
      <c r="H352" s="178" t="s">
        <v>66</v>
      </c>
      <c r="I352" s="179">
        <v>9.37647</v>
      </c>
      <c r="J352" s="179">
        <v>8.69742</v>
      </c>
      <c r="K352" s="179">
        <v>10.25845</v>
      </c>
      <c r="L352" s="180"/>
      <c r="M352" s="180"/>
      <c r="N352" s="180"/>
      <c r="O352" s="180"/>
    </row>
    <row r="353" spans="1:12" ht="24">
      <c r="A353" s="10">
        <v>1</v>
      </c>
      <c r="B353" s="98">
        <v>21647</v>
      </c>
      <c r="C353" s="55">
        <v>400.406</v>
      </c>
      <c r="D353" s="55">
        <v>0.364</v>
      </c>
      <c r="E353" s="55">
        <f t="shared" si="23"/>
        <v>0.0314496</v>
      </c>
      <c r="F353" s="55">
        <f t="shared" si="21"/>
        <v>24.0521</v>
      </c>
      <c r="G353" s="55">
        <f t="shared" si="22"/>
        <v>0.75642892416</v>
      </c>
      <c r="H353" s="85" t="s">
        <v>121</v>
      </c>
      <c r="I353" s="102">
        <v>17.16107</v>
      </c>
      <c r="J353" s="102">
        <v>29.50941</v>
      </c>
      <c r="K353" s="102">
        <v>25.48582</v>
      </c>
      <c r="L353" s="11"/>
    </row>
    <row r="354" spans="1:12" ht="24">
      <c r="A354" s="10">
        <v>2</v>
      </c>
      <c r="B354" s="98">
        <v>21660</v>
      </c>
      <c r="C354" s="55">
        <v>400.386</v>
      </c>
      <c r="D354" s="55">
        <v>0.297</v>
      </c>
      <c r="E354" s="55">
        <f t="shared" si="23"/>
        <v>0.0256608</v>
      </c>
      <c r="F354" s="55">
        <f t="shared" si="21"/>
        <v>24.80454</v>
      </c>
      <c r="G354" s="55">
        <f t="shared" si="22"/>
        <v>0.636504340032</v>
      </c>
      <c r="H354" s="85" t="s">
        <v>106</v>
      </c>
      <c r="I354" s="102">
        <v>27.92493</v>
      </c>
      <c r="J354" s="102">
        <v>32.69008</v>
      </c>
      <c r="K354" s="102">
        <v>13.79861</v>
      </c>
      <c r="L354" s="11"/>
    </row>
    <row r="355" spans="1:12" ht="24">
      <c r="A355" s="10">
        <v>3</v>
      </c>
      <c r="B355" s="98">
        <v>21681</v>
      </c>
      <c r="C355" s="55">
        <v>400.396</v>
      </c>
      <c r="D355" s="55">
        <v>0.289</v>
      </c>
      <c r="E355" s="55">
        <f t="shared" si="23"/>
        <v>0.024969599999999998</v>
      </c>
      <c r="F355" s="55">
        <f t="shared" si="21"/>
        <v>20.529033333333334</v>
      </c>
      <c r="G355" s="55">
        <f t="shared" si="22"/>
        <v>0.51260175072</v>
      </c>
      <c r="H355" s="85" t="s">
        <v>107</v>
      </c>
      <c r="I355" s="102">
        <v>31.65975</v>
      </c>
      <c r="J355" s="102">
        <v>15.70369</v>
      </c>
      <c r="K355" s="102">
        <v>14.22366</v>
      </c>
      <c r="L355" s="11"/>
    </row>
    <row r="356" spans="1:12" ht="24">
      <c r="A356" s="10">
        <v>4</v>
      </c>
      <c r="B356" s="98">
        <v>21700</v>
      </c>
      <c r="C356" s="55">
        <v>400.416</v>
      </c>
      <c r="D356" s="55">
        <v>0.314</v>
      </c>
      <c r="E356" s="55">
        <f t="shared" si="23"/>
        <v>0.0271296</v>
      </c>
      <c r="F356" s="55">
        <f t="shared" si="21"/>
        <v>20.201316666666667</v>
      </c>
      <c r="G356" s="55">
        <f t="shared" si="22"/>
        <v>0.5480536406400001</v>
      </c>
      <c r="H356" s="85" t="s">
        <v>108</v>
      </c>
      <c r="I356" s="102">
        <v>33.84832</v>
      </c>
      <c r="J356" s="102">
        <v>20.16387</v>
      </c>
      <c r="K356" s="102">
        <v>6.59176</v>
      </c>
      <c r="L356" s="11"/>
    </row>
    <row r="357" spans="1:12" ht="24">
      <c r="A357" s="10">
        <v>5</v>
      </c>
      <c r="B357" s="98">
        <v>21707</v>
      </c>
      <c r="C357" s="55">
        <v>400.896</v>
      </c>
      <c r="D357" s="55">
        <v>4.736</v>
      </c>
      <c r="E357" s="55">
        <f t="shared" si="23"/>
        <v>0.4091904</v>
      </c>
      <c r="F357" s="55">
        <f t="shared" si="21"/>
        <v>378.5228833333333</v>
      </c>
      <c r="G357" s="55">
        <f t="shared" si="22"/>
        <v>154.88793004032</v>
      </c>
      <c r="H357" s="85" t="s">
        <v>109</v>
      </c>
      <c r="I357" s="102">
        <v>390.98048</v>
      </c>
      <c r="J357" s="102">
        <v>363.51299</v>
      </c>
      <c r="K357" s="102">
        <v>381.07518</v>
      </c>
      <c r="L357" s="11"/>
    </row>
    <row r="358" spans="1:12" ht="24">
      <c r="A358" s="10">
        <v>6</v>
      </c>
      <c r="B358" s="98">
        <v>21717</v>
      </c>
      <c r="C358" s="55">
        <v>400.546</v>
      </c>
      <c r="D358" s="55">
        <v>1.998</v>
      </c>
      <c r="E358" s="55">
        <f t="shared" si="23"/>
        <v>0.1726272</v>
      </c>
      <c r="F358" s="55">
        <f t="shared" si="21"/>
        <v>370.29404</v>
      </c>
      <c r="G358" s="55">
        <f t="shared" si="22"/>
        <v>63.922823301888</v>
      </c>
      <c r="H358" s="85" t="s">
        <v>110</v>
      </c>
      <c r="I358" s="102">
        <v>338.08995</v>
      </c>
      <c r="J358" s="102">
        <v>380.76005</v>
      </c>
      <c r="K358" s="102">
        <v>392.03212</v>
      </c>
      <c r="L358" s="11"/>
    </row>
    <row r="359" spans="1:12" ht="24">
      <c r="A359" s="10">
        <v>7</v>
      </c>
      <c r="B359" s="98">
        <v>21731</v>
      </c>
      <c r="C359" s="55">
        <v>401.476</v>
      </c>
      <c r="D359" s="55">
        <v>10.604</v>
      </c>
      <c r="E359" s="55">
        <f t="shared" si="23"/>
        <v>0.9161855999999999</v>
      </c>
      <c r="F359" s="55">
        <f t="shared" si="21"/>
        <v>248.54973000000004</v>
      </c>
      <c r="G359" s="55">
        <f t="shared" si="22"/>
        <v>227.71768350988802</v>
      </c>
      <c r="H359" s="85" t="s">
        <v>111</v>
      </c>
      <c r="I359" s="102">
        <v>234.87341</v>
      </c>
      <c r="J359" s="102">
        <v>258.52477</v>
      </c>
      <c r="K359" s="102">
        <v>252.25101</v>
      </c>
      <c r="L359" s="11"/>
    </row>
    <row r="360" spans="1:12" ht="24">
      <c r="A360" s="10">
        <v>8</v>
      </c>
      <c r="B360" s="98">
        <v>21731</v>
      </c>
      <c r="C360" s="55">
        <v>401.746</v>
      </c>
      <c r="D360" s="55">
        <v>23.282</v>
      </c>
      <c r="E360" s="55">
        <f t="shared" si="23"/>
        <v>2.0115648</v>
      </c>
      <c r="F360" s="55">
        <f t="shared" si="21"/>
        <v>58.10131666666667</v>
      </c>
      <c r="G360" s="55">
        <f t="shared" si="22"/>
        <v>116.87456344032</v>
      </c>
      <c r="H360" s="85" t="s">
        <v>112</v>
      </c>
      <c r="I360" s="102">
        <v>49.3196</v>
      </c>
      <c r="J360" s="102">
        <v>64.53321</v>
      </c>
      <c r="K360" s="102">
        <v>60.45114</v>
      </c>
      <c r="L360" s="11"/>
    </row>
    <row r="361" spans="1:12" ht="24">
      <c r="A361" s="10">
        <v>9</v>
      </c>
      <c r="B361" s="98">
        <v>21738</v>
      </c>
      <c r="C361" s="55">
        <v>400.716</v>
      </c>
      <c r="D361" s="55">
        <v>3.382</v>
      </c>
      <c r="E361" s="55">
        <f t="shared" si="23"/>
        <v>0.29220480000000004</v>
      </c>
      <c r="F361" s="55">
        <f t="shared" si="21"/>
        <v>56.554300000000005</v>
      </c>
      <c r="G361" s="55">
        <f t="shared" si="22"/>
        <v>16.525437920640005</v>
      </c>
      <c r="H361" s="85" t="s">
        <v>50</v>
      </c>
      <c r="I361" s="102">
        <v>51.84801</v>
      </c>
      <c r="J361" s="102">
        <v>55.1264</v>
      </c>
      <c r="K361" s="102">
        <v>62.68849</v>
      </c>
      <c r="L361" s="11"/>
    </row>
    <row r="362" spans="1:12" ht="24">
      <c r="A362" s="10">
        <v>10</v>
      </c>
      <c r="B362" s="98">
        <v>21745</v>
      </c>
      <c r="C362" s="55">
        <v>400.776</v>
      </c>
      <c r="D362" s="55">
        <v>3.601</v>
      </c>
      <c r="E362" s="55">
        <f t="shared" si="23"/>
        <v>0.3111264</v>
      </c>
      <c r="F362" s="55">
        <f t="shared" si="21"/>
        <v>44.32762333333334</v>
      </c>
      <c r="G362" s="55">
        <f t="shared" si="22"/>
        <v>13.791493868256003</v>
      </c>
      <c r="H362" s="85" t="s">
        <v>51</v>
      </c>
      <c r="I362" s="102">
        <v>50.25439</v>
      </c>
      <c r="J362" s="101">
        <v>34.984</v>
      </c>
      <c r="K362" s="102">
        <v>47.74448</v>
      </c>
      <c r="L362" s="11"/>
    </row>
    <row r="363" spans="1:12" ht="24">
      <c r="A363" s="10">
        <v>11</v>
      </c>
      <c r="B363" s="98">
        <v>21758</v>
      </c>
      <c r="C363" s="55">
        <v>400.996</v>
      </c>
      <c r="D363" s="55">
        <v>5.552</v>
      </c>
      <c r="E363" s="55">
        <f t="shared" si="23"/>
        <v>0.4796928</v>
      </c>
      <c r="F363" s="55">
        <f t="shared" si="21"/>
        <v>229.38681333333332</v>
      </c>
      <c r="G363" s="55">
        <f t="shared" si="22"/>
        <v>110.03520277094398</v>
      </c>
      <c r="H363" s="85" t="s">
        <v>113</v>
      </c>
      <c r="I363" s="102">
        <v>269.04159</v>
      </c>
      <c r="J363" s="102">
        <v>233.02177</v>
      </c>
      <c r="K363" s="102">
        <v>186.09708</v>
      </c>
      <c r="L363" s="11"/>
    </row>
    <row r="364" spans="1:12" ht="24">
      <c r="A364" s="10">
        <v>12</v>
      </c>
      <c r="B364" s="98">
        <v>21764</v>
      </c>
      <c r="C364" s="55">
        <v>400.926</v>
      </c>
      <c r="D364" s="55">
        <v>5.006</v>
      </c>
      <c r="E364" s="55">
        <f t="shared" si="23"/>
        <v>0.4325184</v>
      </c>
      <c r="F364" s="55">
        <f t="shared" si="21"/>
        <v>45.66509333333334</v>
      </c>
      <c r="G364" s="55">
        <f t="shared" si="22"/>
        <v>19.750993104384005</v>
      </c>
      <c r="H364" s="85" t="s">
        <v>114</v>
      </c>
      <c r="I364" s="102">
        <v>42.04076</v>
      </c>
      <c r="J364" s="102">
        <v>44.26833</v>
      </c>
      <c r="K364" s="102">
        <v>50.68619</v>
      </c>
      <c r="L364" s="11"/>
    </row>
    <row r="365" spans="1:12" ht="24">
      <c r="A365" s="10">
        <v>13</v>
      </c>
      <c r="B365" s="98">
        <v>21780</v>
      </c>
      <c r="C365" s="55">
        <v>400.796</v>
      </c>
      <c r="D365" s="55">
        <v>4.051</v>
      </c>
      <c r="E365" s="55">
        <f t="shared" si="23"/>
        <v>0.35000640000000005</v>
      </c>
      <c r="F365" s="55">
        <f t="shared" si="21"/>
        <v>59.51336</v>
      </c>
      <c r="G365" s="55">
        <f t="shared" si="22"/>
        <v>20.830056885504003</v>
      </c>
      <c r="H365" s="85" t="s">
        <v>53</v>
      </c>
      <c r="I365" s="102">
        <v>66.38459</v>
      </c>
      <c r="J365" s="102">
        <v>56.06631</v>
      </c>
      <c r="K365" s="102">
        <v>56.08918</v>
      </c>
      <c r="L365" s="11"/>
    </row>
    <row r="366" spans="1:12" ht="24">
      <c r="A366" s="10">
        <v>14</v>
      </c>
      <c r="B366" s="98">
        <v>21787</v>
      </c>
      <c r="C366" s="55">
        <v>400.896</v>
      </c>
      <c r="D366" s="55">
        <v>4.848</v>
      </c>
      <c r="E366" s="55">
        <f t="shared" si="23"/>
        <v>0.4188672</v>
      </c>
      <c r="F366" s="55">
        <f t="shared" si="21"/>
        <v>52.94217666666666</v>
      </c>
      <c r="G366" s="55">
        <f t="shared" si="22"/>
        <v>22.175741302271998</v>
      </c>
      <c r="H366" s="85" t="s">
        <v>54</v>
      </c>
      <c r="I366" s="102">
        <v>41.20552</v>
      </c>
      <c r="J366" s="102">
        <v>64.26735</v>
      </c>
      <c r="K366" s="102">
        <v>53.35366</v>
      </c>
      <c r="L366" s="11"/>
    </row>
    <row r="367" spans="1:12" ht="24">
      <c r="A367" s="10">
        <v>15</v>
      </c>
      <c r="B367" s="98">
        <v>21795</v>
      </c>
      <c r="C367" s="55">
        <v>400.896</v>
      </c>
      <c r="D367" s="55">
        <v>4.752</v>
      </c>
      <c r="E367" s="55">
        <f t="shared" si="23"/>
        <v>0.4105728</v>
      </c>
      <c r="F367" s="55">
        <f t="shared" si="21"/>
        <v>582.39558</v>
      </c>
      <c r="G367" s="55">
        <f t="shared" si="22"/>
        <v>239.115783988224</v>
      </c>
      <c r="H367" s="85" t="s">
        <v>115</v>
      </c>
      <c r="I367" s="102">
        <v>711.75009</v>
      </c>
      <c r="J367" s="102">
        <v>545.13393</v>
      </c>
      <c r="K367" s="102">
        <v>490.30272</v>
      </c>
      <c r="L367" s="11"/>
    </row>
    <row r="368" spans="1:12" ht="24">
      <c r="A368" s="10">
        <v>16</v>
      </c>
      <c r="B368" s="98">
        <v>21805</v>
      </c>
      <c r="C368" s="55">
        <v>402.056</v>
      </c>
      <c r="D368" s="55">
        <v>31.061</v>
      </c>
      <c r="E368" s="55">
        <f t="shared" si="23"/>
        <v>2.6836704</v>
      </c>
      <c r="F368" s="55">
        <f t="shared" si="21"/>
        <v>447.6891466666666</v>
      </c>
      <c r="G368" s="55">
        <f t="shared" si="22"/>
        <v>1201.4501113105919</v>
      </c>
      <c r="H368" s="85" t="s">
        <v>117</v>
      </c>
      <c r="I368" s="102">
        <v>503.07016</v>
      </c>
      <c r="J368" s="102">
        <v>421.08954</v>
      </c>
      <c r="K368" s="102">
        <v>418.90774</v>
      </c>
      <c r="L368" s="11"/>
    </row>
    <row r="369" spans="1:12" ht="24">
      <c r="A369" s="10">
        <v>17</v>
      </c>
      <c r="B369" s="98">
        <v>21821</v>
      </c>
      <c r="C369" s="55">
        <v>401.206</v>
      </c>
      <c r="D369" s="55">
        <v>7.392</v>
      </c>
      <c r="E369" s="55">
        <f t="shared" si="23"/>
        <v>0.6386688</v>
      </c>
      <c r="F369" s="55">
        <f t="shared" si="21"/>
        <v>102.44827666666667</v>
      </c>
      <c r="G369" s="55">
        <f t="shared" si="22"/>
        <v>65.43051792076801</v>
      </c>
      <c r="H369" s="85" t="s">
        <v>56</v>
      </c>
      <c r="I369" s="102">
        <v>94.82505</v>
      </c>
      <c r="J369" s="102">
        <v>105.45003</v>
      </c>
      <c r="K369" s="102">
        <v>107.06975</v>
      </c>
      <c r="L369" s="11"/>
    </row>
    <row r="370" spans="1:12" ht="24">
      <c r="A370" s="10">
        <v>18</v>
      </c>
      <c r="B370" s="98">
        <v>21830</v>
      </c>
      <c r="C370" s="55">
        <v>401.056</v>
      </c>
      <c r="D370" s="55">
        <v>5.64</v>
      </c>
      <c r="E370" s="55">
        <f t="shared" si="23"/>
        <v>0.487296</v>
      </c>
      <c r="F370" s="55">
        <f t="shared" si="21"/>
        <v>19.560999999999996</v>
      </c>
      <c r="G370" s="55">
        <f t="shared" si="22"/>
        <v>9.531997055999998</v>
      </c>
      <c r="H370" s="85" t="s">
        <v>57</v>
      </c>
      <c r="I370" s="102">
        <v>19.19181</v>
      </c>
      <c r="J370" s="102">
        <v>14.50893</v>
      </c>
      <c r="K370" s="102">
        <v>24.98226</v>
      </c>
      <c r="L370" s="11"/>
    </row>
    <row r="371" spans="1:12" ht="24">
      <c r="A371" s="10">
        <v>19</v>
      </c>
      <c r="B371" s="98">
        <v>21842</v>
      </c>
      <c r="C371" s="55">
        <v>400.976</v>
      </c>
      <c r="D371" s="55">
        <v>5.035</v>
      </c>
      <c r="E371" s="55">
        <f t="shared" si="23"/>
        <v>0.435024</v>
      </c>
      <c r="F371" s="55">
        <f t="shared" si="21"/>
        <v>12.366566666666666</v>
      </c>
      <c r="G371" s="55">
        <f t="shared" si="22"/>
        <v>5.3797532976</v>
      </c>
      <c r="H371" s="85" t="s">
        <v>118</v>
      </c>
      <c r="I371" s="102">
        <v>10.4097</v>
      </c>
      <c r="J371" s="102">
        <v>12.91751</v>
      </c>
      <c r="K371" s="102">
        <v>13.77249</v>
      </c>
      <c r="L371" s="11"/>
    </row>
    <row r="372" spans="1:12" ht="24">
      <c r="A372" s="10">
        <v>20</v>
      </c>
      <c r="B372" s="98">
        <v>21854</v>
      </c>
      <c r="C372" s="55">
        <v>400.986</v>
      </c>
      <c r="D372" s="55">
        <v>5.116</v>
      </c>
      <c r="E372" s="55">
        <f t="shared" si="23"/>
        <v>0.4420224</v>
      </c>
      <c r="F372" s="55">
        <f t="shared" si="21"/>
        <v>15.67109</v>
      </c>
      <c r="G372" s="55">
        <f t="shared" si="22"/>
        <v>6.9269728124159995</v>
      </c>
      <c r="H372" s="85" t="s">
        <v>119</v>
      </c>
      <c r="I372" s="102">
        <v>20.92116</v>
      </c>
      <c r="J372" s="102">
        <v>12.74612</v>
      </c>
      <c r="K372" s="102">
        <v>13.34599</v>
      </c>
      <c r="L372" s="11"/>
    </row>
    <row r="373" spans="1:12" ht="24">
      <c r="A373" s="10">
        <v>21</v>
      </c>
      <c r="B373" s="98">
        <v>21861</v>
      </c>
      <c r="C373" s="55">
        <v>400.946</v>
      </c>
      <c r="D373" s="55">
        <v>4.729</v>
      </c>
      <c r="E373" s="55">
        <f t="shared" si="23"/>
        <v>0.40858560000000005</v>
      </c>
      <c r="F373" s="55">
        <f t="shared" si="21"/>
        <v>31.970250000000004</v>
      </c>
      <c r="G373" s="55">
        <f t="shared" si="22"/>
        <v>13.062583778400002</v>
      </c>
      <c r="H373" s="85" t="s">
        <v>59</v>
      </c>
      <c r="I373" s="102">
        <v>33.68275</v>
      </c>
      <c r="J373" s="102">
        <v>37.58187</v>
      </c>
      <c r="K373" s="102">
        <v>24.64613</v>
      </c>
      <c r="L373" s="11"/>
    </row>
    <row r="374" spans="1:12" ht="24">
      <c r="A374" s="10">
        <v>22</v>
      </c>
      <c r="B374" s="98">
        <v>21870</v>
      </c>
      <c r="C374" s="55">
        <v>401.086</v>
      </c>
      <c r="D374" s="55">
        <v>5.875</v>
      </c>
      <c r="E374" s="55">
        <f t="shared" si="23"/>
        <v>0.5076</v>
      </c>
      <c r="F374" s="55">
        <f t="shared" si="21"/>
        <v>24.44677333333333</v>
      </c>
      <c r="G374" s="55">
        <f t="shared" si="22"/>
        <v>12.409182143999999</v>
      </c>
      <c r="H374" s="85" t="s">
        <v>60</v>
      </c>
      <c r="I374" s="102">
        <v>16.24695</v>
      </c>
      <c r="J374" s="102">
        <v>29.08116</v>
      </c>
      <c r="K374" s="102">
        <v>28.01221</v>
      </c>
      <c r="L374" s="11"/>
    </row>
    <row r="375" spans="1:12" ht="24">
      <c r="A375" s="10">
        <v>23</v>
      </c>
      <c r="B375" s="98">
        <v>21882</v>
      </c>
      <c r="C375" s="55">
        <v>400.956</v>
      </c>
      <c r="D375" s="55">
        <v>4.798</v>
      </c>
      <c r="E375" s="55">
        <f t="shared" si="23"/>
        <v>0.4145472</v>
      </c>
      <c r="F375" s="55">
        <f t="shared" si="21"/>
        <v>35.93913333333333</v>
      </c>
      <c r="G375" s="55">
        <f t="shared" si="22"/>
        <v>14.898467093759999</v>
      </c>
      <c r="H375" s="85" t="s">
        <v>100</v>
      </c>
      <c r="I375" s="102">
        <v>20.66056</v>
      </c>
      <c r="J375" s="102">
        <v>45.02698</v>
      </c>
      <c r="K375" s="102">
        <v>42.12986</v>
      </c>
      <c r="L375" s="11"/>
    </row>
    <row r="376" spans="1:12" ht="24">
      <c r="A376" s="10">
        <v>24</v>
      </c>
      <c r="B376" s="98">
        <v>21906</v>
      </c>
      <c r="C376" s="55">
        <v>400.866</v>
      </c>
      <c r="D376" s="55">
        <v>3.951</v>
      </c>
      <c r="E376" s="55">
        <f t="shared" si="23"/>
        <v>0.3413664</v>
      </c>
      <c r="F376" s="55">
        <f t="shared" si="21"/>
        <v>35.48360666666667</v>
      </c>
      <c r="G376" s="55">
        <f t="shared" si="22"/>
        <v>12.112911066816</v>
      </c>
      <c r="H376" s="85" t="s">
        <v>101</v>
      </c>
      <c r="I376" s="102">
        <v>32.5282</v>
      </c>
      <c r="J376" s="102">
        <v>42.8342</v>
      </c>
      <c r="K376" s="102">
        <v>31.08842</v>
      </c>
      <c r="L376" s="11"/>
    </row>
    <row r="377" spans="1:12" ht="24">
      <c r="A377" s="10">
        <v>25</v>
      </c>
      <c r="B377" s="98">
        <v>21911</v>
      </c>
      <c r="C377" s="55">
        <v>400.846</v>
      </c>
      <c r="D377" s="55">
        <v>3.73</v>
      </c>
      <c r="E377" s="55">
        <f t="shared" si="23"/>
        <v>0.322272</v>
      </c>
      <c r="F377" s="55">
        <f t="shared" si="21"/>
        <v>33.55437333333334</v>
      </c>
      <c r="G377" s="55">
        <f t="shared" si="22"/>
        <v>10.813635002880002</v>
      </c>
      <c r="H377" s="85" t="s">
        <v>62</v>
      </c>
      <c r="I377" s="102">
        <v>38.74226</v>
      </c>
      <c r="J377" s="102">
        <v>30.4517</v>
      </c>
      <c r="K377" s="102">
        <v>31.46916</v>
      </c>
      <c r="L377" s="11"/>
    </row>
    <row r="378" spans="1:12" ht="24">
      <c r="A378" s="10">
        <v>26</v>
      </c>
      <c r="B378" s="98">
        <v>21926</v>
      </c>
      <c r="C378" s="55">
        <v>400.996</v>
      </c>
      <c r="D378" s="55">
        <v>5.066</v>
      </c>
      <c r="E378" s="55">
        <f t="shared" si="23"/>
        <v>0.4377024</v>
      </c>
      <c r="F378" s="55">
        <f t="shared" si="21"/>
        <v>38.44343</v>
      </c>
      <c r="G378" s="55">
        <f t="shared" si="22"/>
        <v>16.826781575232</v>
      </c>
      <c r="H378" s="85" t="s">
        <v>63</v>
      </c>
      <c r="I378" s="102">
        <v>48.08234</v>
      </c>
      <c r="J378" s="102">
        <v>37.62473</v>
      </c>
      <c r="K378" s="102">
        <v>29.62322</v>
      </c>
      <c r="L378" s="11"/>
    </row>
    <row r="379" spans="1:12" ht="24">
      <c r="A379" s="10">
        <v>27</v>
      </c>
      <c r="B379" s="98">
        <v>21933</v>
      </c>
      <c r="C379" s="55">
        <v>400.856</v>
      </c>
      <c r="D379" s="55">
        <v>3.813</v>
      </c>
      <c r="E379" s="55">
        <f t="shared" si="23"/>
        <v>0.32944320000000005</v>
      </c>
      <c r="F379" s="55">
        <f t="shared" si="21"/>
        <v>47.43904</v>
      </c>
      <c r="G379" s="55">
        <f t="shared" si="22"/>
        <v>15.628469142528001</v>
      </c>
      <c r="H379" s="85" t="s">
        <v>120</v>
      </c>
      <c r="I379" s="102">
        <v>42.44556</v>
      </c>
      <c r="J379" s="102">
        <v>57.23413</v>
      </c>
      <c r="K379" s="102">
        <v>42.63743</v>
      </c>
      <c r="L379" s="11"/>
    </row>
    <row r="380" spans="1:12" ht="24">
      <c r="A380" s="10">
        <v>28</v>
      </c>
      <c r="B380" s="98">
        <v>21940</v>
      </c>
      <c r="C380" s="55">
        <v>400.796</v>
      </c>
      <c r="D380" s="55">
        <v>3.501</v>
      </c>
      <c r="E380" s="55">
        <f t="shared" si="23"/>
        <v>0.3024864</v>
      </c>
      <c r="F380" s="55">
        <f t="shared" si="21"/>
        <v>40.920269999999995</v>
      </c>
      <c r="G380" s="55">
        <f t="shared" si="22"/>
        <v>12.377825159327998</v>
      </c>
      <c r="H380" s="85" t="s">
        <v>102</v>
      </c>
      <c r="I380" s="102">
        <v>46.35521</v>
      </c>
      <c r="J380" s="102">
        <v>31.97695</v>
      </c>
      <c r="K380" s="102">
        <v>44.42865</v>
      </c>
      <c r="L380" s="11"/>
    </row>
    <row r="381" spans="1:12" ht="24">
      <c r="A381" s="10">
        <v>29</v>
      </c>
      <c r="B381" s="98">
        <v>21954</v>
      </c>
      <c r="C381" s="55">
        <v>400.748</v>
      </c>
      <c r="D381" s="55">
        <v>3.029</v>
      </c>
      <c r="E381" s="55">
        <f t="shared" si="23"/>
        <v>0.2617056</v>
      </c>
      <c r="F381" s="55">
        <f t="shared" si="21"/>
        <v>17.155503333333332</v>
      </c>
      <c r="G381" s="55">
        <f t="shared" si="22"/>
        <v>4.489691293151999</v>
      </c>
      <c r="H381" s="85" t="s">
        <v>65</v>
      </c>
      <c r="I381" s="102">
        <v>6.13674</v>
      </c>
      <c r="J381" s="102">
        <v>25.57817</v>
      </c>
      <c r="K381" s="102">
        <v>19.7516</v>
      </c>
      <c r="L381" s="11"/>
    </row>
    <row r="382" spans="1:12" ht="24">
      <c r="A382" s="10">
        <v>30</v>
      </c>
      <c r="B382" s="98">
        <v>21962</v>
      </c>
      <c r="C382" s="55">
        <v>400.726</v>
      </c>
      <c r="D382" s="55">
        <v>2.834</v>
      </c>
      <c r="E382" s="55">
        <f t="shared" si="23"/>
        <v>0.2448576</v>
      </c>
      <c r="F382" s="55">
        <f t="shared" si="21"/>
        <v>4.6070199999999994</v>
      </c>
      <c r="G382" s="55">
        <f t="shared" si="22"/>
        <v>1.128063860352</v>
      </c>
      <c r="H382" s="85" t="s">
        <v>66</v>
      </c>
      <c r="I382" s="102">
        <v>0</v>
      </c>
      <c r="J382" s="102">
        <v>0</v>
      </c>
      <c r="K382" s="102">
        <v>13.82106</v>
      </c>
      <c r="L382" s="11"/>
    </row>
    <row r="383" spans="1:12" ht="24">
      <c r="A383" s="10">
        <v>31</v>
      </c>
      <c r="B383" s="98">
        <v>21974</v>
      </c>
      <c r="C383" s="55">
        <v>400.966</v>
      </c>
      <c r="D383" s="55">
        <v>4.771</v>
      </c>
      <c r="E383" s="55">
        <f t="shared" si="23"/>
        <v>0.41221440000000004</v>
      </c>
      <c r="F383" s="55">
        <f t="shared" si="21"/>
        <v>5.187460000000001</v>
      </c>
      <c r="G383" s="55">
        <f t="shared" si="22"/>
        <v>2.1383457114240003</v>
      </c>
      <c r="H383" s="85" t="s">
        <v>103</v>
      </c>
      <c r="I383" s="102">
        <v>0</v>
      </c>
      <c r="J383" s="102">
        <v>6.50142</v>
      </c>
      <c r="K383" s="102">
        <v>9.06096</v>
      </c>
      <c r="L383" s="11"/>
    </row>
    <row r="384" spans="1:12" ht="24">
      <c r="A384" s="10">
        <v>32</v>
      </c>
      <c r="B384" s="98">
        <v>21981</v>
      </c>
      <c r="C384" s="55">
        <v>400.916</v>
      </c>
      <c r="D384" s="55">
        <v>0.632</v>
      </c>
      <c r="E384" s="55">
        <f t="shared" si="23"/>
        <v>0.0546048</v>
      </c>
      <c r="F384" s="55">
        <f t="shared" si="21"/>
        <v>59.94726</v>
      </c>
      <c r="G384" s="55">
        <f t="shared" si="22"/>
        <v>3.273408142848</v>
      </c>
      <c r="H384" s="85" t="s">
        <v>104</v>
      </c>
      <c r="I384" s="102">
        <v>60.54701</v>
      </c>
      <c r="J384" s="102">
        <v>67.43708</v>
      </c>
      <c r="K384" s="102">
        <v>51.85769</v>
      </c>
      <c r="L384" s="11"/>
    </row>
    <row r="385" spans="1:12" ht="24">
      <c r="A385" s="10">
        <v>33</v>
      </c>
      <c r="B385" s="98">
        <v>21991</v>
      </c>
      <c r="C385" s="55">
        <v>400.896</v>
      </c>
      <c r="D385" s="55">
        <v>0.561</v>
      </c>
      <c r="E385" s="55">
        <f t="shared" si="23"/>
        <v>0.04847040000000001</v>
      </c>
      <c r="F385" s="55">
        <f t="shared" si="21"/>
        <v>51.35812333333333</v>
      </c>
      <c r="G385" s="55">
        <f t="shared" si="22"/>
        <v>2.4893487812160005</v>
      </c>
      <c r="H385" s="85" t="s">
        <v>68</v>
      </c>
      <c r="I385" s="102">
        <v>51.88162</v>
      </c>
      <c r="J385" s="102">
        <v>62.75198</v>
      </c>
      <c r="K385" s="102">
        <v>39.44077</v>
      </c>
      <c r="L385" s="11"/>
    </row>
    <row r="386" spans="1:11" s="180" customFormat="1" ht="24.75" thickBot="1">
      <c r="A386" s="175">
        <v>34</v>
      </c>
      <c r="B386" s="176">
        <v>22004</v>
      </c>
      <c r="C386" s="177">
        <v>400.876</v>
      </c>
      <c r="D386" s="177">
        <v>0.479</v>
      </c>
      <c r="E386" s="177">
        <f t="shared" si="23"/>
        <v>0.0413856</v>
      </c>
      <c r="F386" s="177">
        <f t="shared" si="21"/>
        <v>57.37944666666667</v>
      </c>
      <c r="G386" s="177">
        <f t="shared" si="22"/>
        <v>2.374682827968</v>
      </c>
      <c r="H386" s="178" t="s">
        <v>69</v>
      </c>
      <c r="I386" s="179">
        <v>44.52844</v>
      </c>
      <c r="J386" s="179">
        <v>68.25738</v>
      </c>
      <c r="K386" s="179">
        <v>59.35252</v>
      </c>
    </row>
    <row r="387" spans="1:12" ht="24">
      <c r="A387" s="10">
        <v>1</v>
      </c>
      <c r="B387" s="98">
        <v>22013</v>
      </c>
      <c r="C387" s="55">
        <v>400.896</v>
      </c>
      <c r="D387" s="55">
        <v>0.602</v>
      </c>
      <c r="E387" s="55">
        <f t="shared" si="23"/>
        <v>0.0520128</v>
      </c>
      <c r="F387" s="55">
        <f t="shared" si="21"/>
        <v>13.97508</v>
      </c>
      <c r="G387" s="55">
        <f t="shared" si="22"/>
        <v>0.726883041024</v>
      </c>
      <c r="H387" s="85" t="s">
        <v>121</v>
      </c>
      <c r="I387" s="102">
        <v>14.21159</v>
      </c>
      <c r="J387" s="102">
        <v>11.15553</v>
      </c>
      <c r="K387" s="102">
        <v>16.55812</v>
      </c>
      <c r="L387" s="11"/>
    </row>
    <row r="388" spans="1:12" ht="24">
      <c r="A388" s="10">
        <v>2</v>
      </c>
      <c r="B388" s="98">
        <v>22034</v>
      </c>
      <c r="C388" s="55">
        <v>400.796</v>
      </c>
      <c r="D388" s="55">
        <v>0.399</v>
      </c>
      <c r="E388" s="55">
        <f t="shared" si="23"/>
        <v>0.03447360000000001</v>
      </c>
      <c r="F388" s="55">
        <f t="shared" si="21"/>
        <v>31.35782</v>
      </c>
      <c r="G388" s="55">
        <f t="shared" si="22"/>
        <v>1.0810169435520003</v>
      </c>
      <c r="H388" s="85" t="s">
        <v>106</v>
      </c>
      <c r="I388" s="102">
        <v>29.17116</v>
      </c>
      <c r="J388" s="102">
        <v>34.60208</v>
      </c>
      <c r="K388" s="102">
        <v>30.30022</v>
      </c>
      <c r="L388" s="11"/>
    </row>
    <row r="389" spans="1:12" ht="24">
      <c r="A389" s="10">
        <v>3</v>
      </c>
      <c r="B389" s="98">
        <v>22045</v>
      </c>
      <c r="C389" s="55">
        <v>400.986</v>
      </c>
      <c r="D389" s="55">
        <v>0.785</v>
      </c>
      <c r="E389" s="55">
        <f t="shared" si="23"/>
        <v>0.06782400000000001</v>
      </c>
      <c r="F389" s="55">
        <f t="shared" si="21"/>
        <v>99.59430666666667</v>
      </c>
      <c r="G389" s="55">
        <f t="shared" si="22"/>
        <v>6.754884255360001</v>
      </c>
      <c r="H389" s="85" t="s">
        <v>107</v>
      </c>
      <c r="I389" s="102">
        <v>95.15884</v>
      </c>
      <c r="J389" s="102">
        <v>101.06647</v>
      </c>
      <c r="K389" s="102">
        <v>102.55761</v>
      </c>
      <c r="L389" s="11"/>
    </row>
    <row r="390" spans="1:12" ht="24">
      <c r="A390" s="10">
        <v>4</v>
      </c>
      <c r="B390" s="98">
        <v>22053</v>
      </c>
      <c r="C390" s="55">
        <v>401.901</v>
      </c>
      <c r="D390" s="55">
        <v>29.649</v>
      </c>
      <c r="E390" s="55">
        <f t="shared" si="23"/>
        <v>2.5616736</v>
      </c>
      <c r="F390" s="55">
        <f t="shared" si="21"/>
        <v>889.9059466666668</v>
      </c>
      <c r="G390" s="55">
        <f t="shared" si="22"/>
        <v>2279.6485700590083</v>
      </c>
      <c r="H390" s="85" t="s">
        <v>108</v>
      </c>
      <c r="I390" s="102">
        <v>591.65407</v>
      </c>
      <c r="J390" s="102">
        <v>803.83128</v>
      </c>
      <c r="K390" s="102">
        <v>1274.23249</v>
      </c>
      <c r="L390" s="11"/>
    </row>
    <row r="391" spans="1:12" ht="24">
      <c r="A391" s="10">
        <v>5</v>
      </c>
      <c r="B391" s="98">
        <v>22060</v>
      </c>
      <c r="C391" s="55">
        <v>400.946</v>
      </c>
      <c r="D391" s="55">
        <v>0.699</v>
      </c>
      <c r="E391" s="55">
        <f t="shared" si="23"/>
        <v>0.0603936</v>
      </c>
      <c r="F391" s="55">
        <f t="shared" si="21"/>
        <v>102.18293333333332</v>
      </c>
      <c r="G391" s="55">
        <f t="shared" si="22"/>
        <v>6.171195202559999</v>
      </c>
      <c r="H391" s="85" t="s">
        <v>109</v>
      </c>
      <c r="I391" s="102">
        <v>103.49331</v>
      </c>
      <c r="J391" s="102">
        <v>113.13458</v>
      </c>
      <c r="K391" s="102">
        <v>89.92091</v>
      </c>
      <c r="L391" s="11"/>
    </row>
    <row r="392" spans="1:12" ht="24">
      <c r="A392" s="10">
        <v>6</v>
      </c>
      <c r="B392" s="98">
        <v>22074</v>
      </c>
      <c r="C392" s="55">
        <v>400.946</v>
      </c>
      <c r="D392" s="55">
        <v>4.571</v>
      </c>
      <c r="E392" s="55">
        <f t="shared" si="23"/>
        <v>0.3949344</v>
      </c>
      <c r="F392" s="55">
        <f t="shared" si="21"/>
        <v>279.48714666666666</v>
      </c>
      <c r="G392" s="55">
        <f t="shared" si="22"/>
        <v>110.379088576512</v>
      </c>
      <c r="H392" s="85" t="s">
        <v>110</v>
      </c>
      <c r="I392" s="102">
        <v>289.09811</v>
      </c>
      <c r="J392" s="102">
        <v>300.73666</v>
      </c>
      <c r="K392" s="102">
        <v>248.62667</v>
      </c>
      <c r="L392" s="11"/>
    </row>
    <row r="393" spans="1:12" ht="24">
      <c r="A393" s="10">
        <v>7</v>
      </c>
      <c r="B393" s="98">
        <v>22082</v>
      </c>
      <c r="C393" s="55">
        <v>401.076</v>
      </c>
      <c r="D393" s="55">
        <v>4.992</v>
      </c>
      <c r="E393" s="55">
        <f t="shared" si="23"/>
        <v>0.43130880000000005</v>
      </c>
      <c r="F393" s="55">
        <f t="shared" si="21"/>
        <v>270.12795666666665</v>
      </c>
      <c r="G393" s="55">
        <f t="shared" si="22"/>
        <v>116.50856483635201</v>
      </c>
      <c r="H393" s="85" t="s">
        <v>111</v>
      </c>
      <c r="I393" s="102">
        <v>239.89819</v>
      </c>
      <c r="J393" s="102">
        <v>301.76997</v>
      </c>
      <c r="K393" s="102">
        <v>268.71571</v>
      </c>
      <c r="L393" s="11"/>
    </row>
    <row r="394" spans="1:12" ht="24">
      <c r="A394" s="10">
        <v>8</v>
      </c>
      <c r="B394" s="98">
        <v>22090</v>
      </c>
      <c r="C394" s="55">
        <v>400.936</v>
      </c>
      <c r="D394" s="55">
        <v>4.34</v>
      </c>
      <c r="E394" s="55">
        <f t="shared" si="23"/>
        <v>0.37497600000000003</v>
      </c>
      <c r="F394" s="55">
        <f t="shared" si="21"/>
        <v>261.6230533333333</v>
      </c>
      <c r="G394" s="55">
        <f t="shared" si="22"/>
        <v>98.10236604672</v>
      </c>
      <c r="H394" s="85" t="s">
        <v>112</v>
      </c>
      <c r="I394" s="102">
        <v>256.84932</v>
      </c>
      <c r="J394" s="102">
        <v>277.54942</v>
      </c>
      <c r="K394" s="102">
        <v>250.47042</v>
      </c>
      <c r="L394" s="11"/>
    </row>
    <row r="395" spans="1:12" ht="24">
      <c r="A395" s="10">
        <v>9</v>
      </c>
      <c r="B395" s="98">
        <v>22102</v>
      </c>
      <c r="C395" s="55">
        <v>401.006</v>
      </c>
      <c r="D395" s="55">
        <v>4.661</v>
      </c>
      <c r="E395" s="55">
        <f t="shared" si="23"/>
        <v>0.40271039999999997</v>
      </c>
      <c r="F395" s="55">
        <f t="shared" si="21"/>
        <v>311.1159</v>
      </c>
      <c r="G395" s="55">
        <f t="shared" si="22"/>
        <v>125.28960853535999</v>
      </c>
      <c r="H395" s="85" t="s">
        <v>50</v>
      </c>
      <c r="I395" s="102">
        <v>321.05141</v>
      </c>
      <c r="J395" s="102">
        <v>301.24154</v>
      </c>
      <c r="K395" s="102">
        <v>311.05475</v>
      </c>
      <c r="L395" s="11"/>
    </row>
    <row r="396" spans="1:12" ht="24">
      <c r="A396" s="10">
        <v>10</v>
      </c>
      <c r="B396" s="98">
        <v>22110</v>
      </c>
      <c r="C396" s="55">
        <v>401.126</v>
      </c>
      <c r="D396" s="55">
        <v>5.519</v>
      </c>
      <c r="E396" s="55">
        <f t="shared" si="23"/>
        <v>0.47684160000000003</v>
      </c>
      <c r="F396" s="55">
        <f t="shared" si="21"/>
        <v>281.59422666666666</v>
      </c>
      <c r="G396" s="55">
        <f t="shared" si="22"/>
        <v>134.275841594496</v>
      </c>
      <c r="H396" s="85" t="s">
        <v>51</v>
      </c>
      <c r="I396" s="102">
        <v>303.60728</v>
      </c>
      <c r="J396" s="102">
        <v>328.18372</v>
      </c>
      <c r="K396" s="102">
        <v>212.99168</v>
      </c>
      <c r="L396" s="11"/>
    </row>
    <row r="397" spans="1:12" ht="24">
      <c r="A397" s="10">
        <v>11</v>
      </c>
      <c r="B397" s="98">
        <v>22122</v>
      </c>
      <c r="C397" s="55">
        <v>401.116</v>
      </c>
      <c r="D397" s="55">
        <v>5.415</v>
      </c>
      <c r="E397" s="55">
        <f t="shared" si="23"/>
        <v>0.46785600000000005</v>
      </c>
      <c r="F397" s="55">
        <f t="shared" si="21"/>
        <v>286.40036000000003</v>
      </c>
      <c r="G397" s="55">
        <f t="shared" si="22"/>
        <v>133.99412682816003</v>
      </c>
      <c r="H397" s="85" t="s">
        <v>113</v>
      </c>
      <c r="I397" s="102">
        <v>250.63696</v>
      </c>
      <c r="J397" s="102">
        <v>279.75829</v>
      </c>
      <c r="K397" s="102">
        <v>328.80583</v>
      </c>
      <c r="L397" s="11"/>
    </row>
    <row r="398" spans="1:12" ht="24">
      <c r="A398" s="10">
        <v>12</v>
      </c>
      <c r="B398" s="98">
        <v>22136</v>
      </c>
      <c r="C398" s="55">
        <v>401.086</v>
      </c>
      <c r="D398" s="55">
        <v>5.195</v>
      </c>
      <c r="E398" s="55">
        <f t="shared" si="23"/>
        <v>0.448848</v>
      </c>
      <c r="F398" s="55">
        <f t="shared" si="21"/>
        <v>50.552236666666666</v>
      </c>
      <c r="G398" s="55">
        <f t="shared" si="22"/>
        <v>22.69027032336</v>
      </c>
      <c r="H398" s="85" t="s">
        <v>114</v>
      </c>
      <c r="I398" s="102">
        <v>53.90135</v>
      </c>
      <c r="J398" s="102">
        <v>49.02844</v>
      </c>
      <c r="K398" s="102">
        <v>48.72692</v>
      </c>
      <c r="L398" s="11"/>
    </row>
    <row r="399" spans="1:12" ht="24">
      <c r="A399" s="10">
        <v>13</v>
      </c>
      <c r="B399" s="98">
        <v>22149</v>
      </c>
      <c r="C399" s="55">
        <v>401.516</v>
      </c>
      <c r="D399" s="55">
        <v>15.383</v>
      </c>
      <c r="E399" s="55">
        <f t="shared" si="23"/>
        <v>1.3290912</v>
      </c>
      <c r="F399" s="55">
        <f t="shared" si="21"/>
        <v>49.30670666666666</v>
      </c>
      <c r="G399" s="55">
        <f t="shared" si="22"/>
        <v>65.53310993164799</v>
      </c>
      <c r="H399" s="85" t="s">
        <v>53</v>
      </c>
      <c r="I399" s="102">
        <v>49.66276</v>
      </c>
      <c r="J399" s="102">
        <v>47.2565</v>
      </c>
      <c r="K399" s="102">
        <v>51.00086</v>
      </c>
      <c r="L399" s="11"/>
    </row>
    <row r="400" spans="1:12" ht="24">
      <c r="A400" s="10">
        <v>14</v>
      </c>
      <c r="B400" s="98">
        <v>22157</v>
      </c>
      <c r="C400" s="55">
        <v>401.226</v>
      </c>
      <c r="D400" s="55">
        <v>8.807</v>
      </c>
      <c r="E400" s="55">
        <f t="shared" si="23"/>
        <v>0.7609248000000001</v>
      </c>
      <c r="F400" s="55">
        <f t="shared" si="21"/>
        <v>64.00604</v>
      </c>
      <c r="G400" s="55">
        <f t="shared" si="22"/>
        <v>48.703783185792005</v>
      </c>
      <c r="H400" s="85" t="s">
        <v>54</v>
      </c>
      <c r="I400" s="102">
        <v>75.74488</v>
      </c>
      <c r="J400" s="102">
        <v>57.87489</v>
      </c>
      <c r="K400" s="102">
        <v>58.39835</v>
      </c>
      <c r="L400" s="11"/>
    </row>
    <row r="401" spans="1:12" ht="24">
      <c r="A401" s="10">
        <v>15</v>
      </c>
      <c r="B401" s="98">
        <v>22166</v>
      </c>
      <c r="C401" s="55">
        <v>401.496</v>
      </c>
      <c r="D401" s="55">
        <v>15.094</v>
      </c>
      <c r="E401" s="55">
        <f t="shared" si="23"/>
        <v>1.3041216</v>
      </c>
      <c r="F401" s="55">
        <f t="shared" si="21"/>
        <v>77.10683999999999</v>
      </c>
      <c r="G401" s="55">
        <f t="shared" si="22"/>
        <v>100.55669555174399</v>
      </c>
      <c r="H401" s="85" t="s">
        <v>115</v>
      </c>
      <c r="I401" s="102">
        <v>97.32824</v>
      </c>
      <c r="J401" s="102">
        <v>67.58676</v>
      </c>
      <c r="K401" s="102">
        <v>66.40552</v>
      </c>
      <c r="L401" s="11"/>
    </row>
    <row r="402" spans="1:12" ht="24">
      <c r="A402" s="10">
        <v>16</v>
      </c>
      <c r="B402" s="98">
        <v>22177</v>
      </c>
      <c r="C402" s="55">
        <v>401.926</v>
      </c>
      <c r="D402" s="55">
        <v>30.112</v>
      </c>
      <c r="E402" s="55">
        <f t="shared" si="23"/>
        <v>2.6016768</v>
      </c>
      <c r="F402" s="55">
        <f t="shared" si="21"/>
        <v>75.96194666666666</v>
      </c>
      <c r="G402" s="55">
        <f t="shared" si="22"/>
        <v>197.62843432550397</v>
      </c>
      <c r="H402" s="85" t="s">
        <v>117</v>
      </c>
      <c r="I402" s="102">
        <v>76.91574</v>
      </c>
      <c r="J402" s="102">
        <v>91.76103</v>
      </c>
      <c r="K402" s="102">
        <v>59.20907</v>
      </c>
      <c r="L402" s="11"/>
    </row>
    <row r="403" spans="1:12" ht="24">
      <c r="A403" s="10">
        <v>17</v>
      </c>
      <c r="B403" s="98">
        <v>22184</v>
      </c>
      <c r="C403" s="55">
        <v>401.146</v>
      </c>
      <c r="D403" s="55">
        <v>6.657</v>
      </c>
      <c r="E403" s="55">
        <f t="shared" si="23"/>
        <v>0.5751648</v>
      </c>
      <c r="F403" s="55">
        <f t="shared" si="21"/>
        <v>81.91838666666666</v>
      </c>
      <c r="G403" s="55">
        <f t="shared" si="22"/>
        <v>47.116572483456004</v>
      </c>
      <c r="H403" s="85" t="s">
        <v>56</v>
      </c>
      <c r="I403" s="102">
        <v>69.96963</v>
      </c>
      <c r="J403" s="102">
        <v>75.3596</v>
      </c>
      <c r="K403" s="102">
        <v>100.42593</v>
      </c>
      <c r="L403" s="11"/>
    </row>
    <row r="404" spans="1:12" ht="24">
      <c r="A404" s="10">
        <v>18</v>
      </c>
      <c r="B404" s="98">
        <v>22194</v>
      </c>
      <c r="C404" s="55">
        <v>401.506</v>
      </c>
      <c r="D404" s="55">
        <v>15.24</v>
      </c>
      <c r="E404" s="55">
        <f t="shared" si="23"/>
        <v>1.3167360000000001</v>
      </c>
      <c r="F404" s="55">
        <f t="shared" si="21"/>
        <v>39.60178</v>
      </c>
      <c r="G404" s="55">
        <f t="shared" si="22"/>
        <v>52.14508939008</v>
      </c>
      <c r="H404" s="85" t="s">
        <v>57</v>
      </c>
      <c r="I404" s="102">
        <v>40.60996</v>
      </c>
      <c r="J404" s="102">
        <v>33.65796</v>
      </c>
      <c r="K404" s="102">
        <v>44.53742</v>
      </c>
      <c r="L404" s="11"/>
    </row>
    <row r="405" spans="1:12" ht="24">
      <c r="A405" s="10">
        <v>19</v>
      </c>
      <c r="B405" s="98">
        <v>22200</v>
      </c>
      <c r="C405" s="55">
        <v>404.211</v>
      </c>
      <c r="D405" s="55">
        <v>110.539</v>
      </c>
      <c r="E405" s="55">
        <f t="shared" si="23"/>
        <v>9.550569600000001</v>
      </c>
      <c r="F405" s="55">
        <f t="shared" si="21"/>
        <v>1656.3689833333335</v>
      </c>
      <c r="G405" s="55">
        <f t="shared" si="22"/>
        <v>15819.267258606244</v>
      </c>
      <c r="H405" s="85" t="s">
        <v>118</v>
      </c>
      <c r="I405" s="102">
        <v>1833.21964</v>
      </c>
      <c r="J405" s="102">
        <v>1733.53085</v>
      </c>
      <c r="K405" s="102">
        <v>1402.35646</v>
      </c>
      <c r="L405" s="11"/>
    </row>
    <row r="406" spans="1:12" ht="24">
      <c r="A406" s="10">
        <v>20</v>
      </c>
      <c r="B406" s="98">
        <v>22219</v>
      </c>
      <c r="C406" s="55">
        <v>401.376</v>
      </c>
      <c r="D406" s="55">
        <v>11.838</v>
      </c>
      <c r="E406" s="55">
        <f t="shared" si="23"/>
        <v>1.0228032</v>
      </c>
      <c r="F406" s="55">
        <f t="shared" si="21"/>
        <v>270.2403</v>
      </c>
      <c r="G406" s="55">
        <f t="shared" si="22"/>
        <v>276.40264360896</v>
      </c>
      <c r="H406" s="10" t="s">
        <v>119</v>
      </c>
      <c r="I406" s="102">
        <v>281.57447</v>
      </c>
      <c r="J406" s="102">
        <v>248.28641</v>
      </c>
      <c r="K406" s="102">
        <v>280.86002</v>
      </c>
      <c r="L406" s="11"/>
    </row>
    <row r="407" spans="1:12" ht="24">
      <c r="A407" s="10">
        <v>21</v>
      </c>
      <c r="B407" s="98">
        <v>22227</v>
      </c>
      <c r="C407" s="55">
        <v>401.196</v>
      </c>
      <c r="D407" s="55">
        <v>9.75</v>
      </c>
      <c r="E407" s="55">
        <f t="shared" si="23"/>
        <v>0.8424</v>
      </c>
      <c r="F407" s="55">
        <f t="shared" si="21"/>
        <v>46.89117666666667</v>
      </c>
      <c r="G407" s="55">
        <f t="shared" si="22"/>
        <v>39.501127224</v>
      </c>
      <c r="H407" s="10" t="s">
        <v>59</v>
      </c>
      <c r="I407" s="102">
        <v>50.44843</v>
      </c>
      <c r="J407" s="102">
        <v>39.07239</v>
      </c>
      <c r="K407" s="102">
        <v>51.15271</v>
      </c>
      <c r="L407" s="11"/>
    </row>
    <row r="408" spans="1:12" ht="24">
      <c r="A408" s="10">
        <v>22</v>
      </c>
      <c r="B408" s="98">
        <v>22236</v>
      </c>
      <c r="C408" s="55">
        <v>401.136</v>
      </c>
      <c r="D408" s="55">
        <v>8.598</v>
      </c>
      <c r="E408" s="55">
        <f t="shared" si="23"/>
        <v>0.7428672000000001</v>
      </c>
      <c r="F408" s="55">
        <f t="shared" si="21"/>
        <v>50.23884999999999</v>
      </c>
      <c r="G408" s="55">
        <f t="shared" si="22"/>
        <v>37.32079383072</v>
      </c>
      <c r="H408" s="10" t="s">
        <v>60</v>
      </c>
      <c r="I408" s="102">
        <v>60.60387</v>
      </c>
      <c r="J408" s="102">
        <v>35.16365</v>
      </c>
      <c r="K408" s="102">
        <v>54.94903</v>
      </c>
      <c r="L408" s="11"/>
    </row>
    <row r="409" spans="1:12" ht="24">
      <c r="A409" s="10">
        <v>23</v>
      </c>
      <c r="B409" s="98">
        <v>22247</v>
      </c>
      <c r="C409" s="55">
        <v>401.106</v>
      </c>
      <c r="D409" s="55">
        <v>7.498</v>
      </c>
      <c r="E409" s="55">
        <f t="shared" si="23"/>
        <v>0.6478272</v>
      </c>
      <c r="F409" s="55">
        <f t="shared" si="21"/>
        <v>38.678763333333336</v>
      </c>
      <c r="G409" s="55">
        <f t="shared" si="22"/>
        <v>25.057154949696002</v>
      </c>
      <c r="H409" s="10" t="s">
        <v>100</v>
      </c>
      <c r="I409" s="102">
        <v>32.23048</v>
      </c>
      <c r="J409" s="102">
        <v>29.26829</v>
      </c>
      <c r="K409" s="102">
        <v>54.53752</v>
      </c>
      <c r="L409" s="11"/>
    </row>
    <row r="410" spans="1:12" ht="24">
      <c r="A410" s="10">
        <v>24</v>
      </c>
      <c r="B410" s="98">
        <v>22257</v>
      </c>
      <c r="C410" s="55">
        <v>400.996</v>
      </c>
      <c r="D410" s="55">
        <v>5.901</v>
      </c>
      <c r="E410" s="55">
        <f t="shared" si="23"/>
        <v>0.5098464</v>
      </c>
      <c r="F410" s="55">
        <f t="shared" si="21"/>
        <v>37.25152666666667</v>
      </c>
      <c r="G410" s="55">
        <f t="shared" si="22"/>
        <v>18.992556765504002</v>
      </c>
      <c r="H410" s="10" t="s">
        <v>101</v>
      </c>
      <c r="I410" s="102">
        <v>38.58397</v>
      </c>
      <c r="J410" s="102">
        <v>37.06842</v>
      </c>
      <c r="K410" s="102">
        <v>36.10219</v>
      </c>
      <c r="L410" s="11"/>
    </row>
    <row r="411" spans="1:12" ht="24">
      <c r="A411" s="10">
        <v>25</v>
      </c>
      <c r="B411" s="98">
        <v>22270</v>
      </c>
      <c r="C411" s="55">
        <v>400.976</v>
      </c>
      <c r="D411" s="55">
        <v>4.935</v>
      </c>
      <c r="E411" s="55">
        <f t="shared" si="23"/>
        <v>0.426384</v>
      </c>
      <c r="F411" s="55">
        <f t="shared" si="21"/>
        <v>41.0522</v>
      </c>
      <c r="G411" s="55">
        <f t="shared" si="22"/>
        <v>17.504001244799998</v>
      </c>
      <c r="H411" s="10" t="s">
        <v>62</v>
      </c>
      <c r="I411" s="102">
        <v>51.35918</v>
      </c>
      <c r="J411" s="102">
        <v>34.80572</v>
      </c>
      <c r="K411" s="102">
        <v>36.9917</v>
      </c>
      <c r="L411" s="11"/>
    </row>
    <row r="412" spans="1:12" ht="24">
      <c r="A412" s="10">
        <v>26</v>
      </c>
      <c r="B412" s="98">
        <v>22277</v>
      </c>
      <c r="C412" s="55">
        <v>400.956</v>
      </c>
      <c r="D412" s="55">
        <v>3.998</v>
      </c>
      <c r="E412" s="55">
        <f t="shared" si="23"/>
        <v>0.34542720000000005</v>
      </c>
      <c r="F412" s="55">
        <f t="shared" si="21"/>
        <v>49.48621666666666</v>
      </c>
      <c r="G412" s="55">
        <f t="shared" si="22"/>
        <v>17.09388526176</v>
      </c>
      <c r="H412" s="10" t="s">
        <v>63</v>
      </c>
      <c r="I412" s="102">
        <v>38.00931</v>
      </c>
      <c r="J412" s="102">
        <v>48.46909</v>
      </c>
      <c r="K412" s="102">
        <v>61.98025</v>
      </c>
      <c r="L412" s="11"/>
    </row>
    <row r="413" spans="1:12" ht="24">
      <c r="A413" s="10">
        <v>27</v>
      </c>
      <c r="B413" s="98">
        <v>22285</v>
      </c>
      <c r="C413" s="55">
        <v>400.976</v>
      </c>
      <c r="D413" s="55">
        <v>4.256</v>
      </c>
      <c r="E413" s="55">
        <f t="shared" si="23"/>
        <v>0.36771840000000006</v>
      </c>
      <c r="F413" s="55">
        <f t="shared" si="21"/>
        <v>21.534533333333332</v>
      </c>
      <c r="G413" s="55">
        <f t="shared" si="22"/>
        <v>7.918644142080001</v>
      </c>
      <c r="H413" s="10" t="s">
        <v>120</v>
      </c>
      <c r="I413" s="102">
        <v>21.5031</v>
      </c>
      <c r="J413" s="102">
        <v>15.43266</v>
      </c>
      <c r="K413" s="102">
        <v>27.66784</v>
      </c>
      <c r="L413" s="11"/>
    </row>
    <row r="414" spans="1:12" ht="24">
      <c r="A414" s="10">
        <v>28</v>
      </c>
      <c r="B414" s="98">
        <v>22296</v>
      </c>
      <c r="C414" s="55">
        <v>400.966</v>
      </c>
      <c r="D414" s="55">
        <v>3.947</v>
      </c>
      <c r="E414" s="55">
        <f t="shared" si="23"/>
        <v>0.3410208</v>
      </c>
      <c r="F414" s="55">
        <f t="shared" si="21"/>
        <v>28.709866666666667</v>
      </c>
      <c r="G414" s="55">
        <f t="shared" si="22"/>
        <v>9.790661698560001</v>
      </c>
      <c r="H414" s="10" t="s">
        <v>102</v>
      </c>
      <c r="I414" s="102">
        <v>29.58186</v>
      </c>
      <c r="J414" s="102">
        <v>24.66502</v>
      </c>
      <c r="K414" s="102">
        <v>31.88272</v>
      </c>
      <c r="L414" s="11"/>
    </row>
    <row r="415" spans="1:12" ht="24">
      <c r="A415" s="10">
        <v>29</v>
      </c>
      <c r="B415" s="98">
        <v>22304</v>
      </c>
      <c r="C415" s="55">
        <v>400.906</v>
      </c>
      <c r="D415" s="55">
        <v>2.729</v>
      </c>
      <c r="E415" s="55">
        <f t="shared" si="23"/>
        <v>0.2357856</v>
      </c>
      <c r="F415" s="55">
        <f t="shared" si="21"/>
        <v>26.505956666666666</v>
      </c>
      <c r="G415" s="55">
        <f t="shared" si="22"/>
        <v>6.249722896224</v>
      </c>
      <c r="H415" s="10" t="s">
        <v>65</v>
      </c>
      <c r="I415" s="102">
        <v>26.71139</v>
      </c>
      <c r="J415" s="102">
        <v>27.82512</v>
      </c>
      <c r="K415" s="102">
        <v>24.98136</v>
      </c>
      <c r="L415" s="11"/>
    </row>
    <row r="416" spans="1:12" ht="24">
      <c r="A416" s="10">
        <v>30</v>
      </c>
      <c r="B416" s="98">
        <v>22318</v>
      </c>
      <c r="C416" s="55">
        <v>400.866</v>
      </c>
      <c r="D416" s="55">
        <v>2.387</v>
      </c>
      <c r="E416" s="55">
        <f t="shared" si="23"/>
        <v>0.20623680000000003</v>
      </c>
      <c r="F416" s="55">
        <f t="shared" si="21"/>
        <v>18.623966666666668</v>
      </c>
      <c r="G416" s="55">
        <f t="shared" si="22"/>
        <v>3.8409472886400007</v>
      </c>
      <c r="H416" s="10" t="s">
        <v>66</v>
      </c>
      <c r="I416" s="102">
        <v>16.21914</v>
      </c>
      <c r="J416" s="102">
        <v>20.74358</v>
      </c>
      <c r="K416" s="102">
        <v>18.90918</v>
      </c>
      <c r="L416" s="11"/>
    </row>
    <row r="417" spans="1:12" ht="24">
      <c r="A417" s="10">
        <v>31</v>
      </c>
      <c r="B417" s="98">
        <v>22325</v>
      </c>
      <c r="C417" s="55">
        <v>400.846</v>
      </c>
      <c r="D417" s="55">
        <v>2.131</v>
      </c>
      <c r="E417" s="55">
        <f t="shared" si="23"/>
        <v>0.1841184</v>
      </c>
      <c r="F417" s="55">
        <f t="shared" si="21"/>
        <v>25.477616666666666</v>
      </c>
      <c r="G417" s="55">
        <f t="shared" si="22"/>
        <v>4.690898016479999</v>
      </c>
      <c r="H417" s="10" t="s">
        <v>103</v>
      </c>
      <c r="I417" s="102">
        <v>10.54153</v>
      </c>
      <c r="J417" s="102">
        <v>36.25083</v>
      </c>
      <c r="K417" s="102">
        <v>29.64049</v>
      </c>
      <c r="L417" s="11"/>
    </row>
    <row r="418" spans="1:12" ht="24">
      <c r="A418" s="10">
        <v>32</v>
      </c>
      <c r="B418" s="98">
        <v>22333</v>
      </c>
      <c r="C418" s="55">
        <v>400.816</v>
      </c>
      <c r="D418" s="55">
        <v>1.847</v>
      </c>
      <c r="E418" s="55">
        <f t="shared" si="23"/>
        <v>0.1595808</v>
      </c>
      <c r="F418" s="55">
        <f t="shared" si="21"/>
        <v>17.589393333333334</v>
      </c>
      <c r="G418" s="55">
        <f t="shared" si="22"/>
        <v>2.806929459648</v>
      </c>
      <c r="H418" s="10" t="s">
        <v>104</v>
      </c>
      <c r="I418" s="102">
        <v>21.85288</v>
      </c>
      <c r="J418" s="102">
        <v>9.04332</v>
      </c>
      <c r="K418" s="102">
        <v>21.87198</v>
      </c>
      <c r="L418" s="11"/>
    </row>
    <row r="419" spans="1:12" ht="24">
      <c r="A419" s="10">
        <v>33</v>
      </c>
      <c r="B419" s="98">
        <v>22354</v>
      </c>
      <c r="C419" s="55">
        <v>400.796</v>
      </c>
      <c r="D419" s="55">
        <v>1.702</v>
      </c>
      <c r="E419" s="55">
        <f t="shared" si="23"/>
        <v>0.1470528</v>
      </c>
      <c r="F419" s="55">
        <f t="shared" si="21"/>
        <v>28.425210000000003</v>
      </c>
      <c r="G419" s="55">
        <f t="shared" si="22"/>
        <v>4.1800067210880005</v>
      </c>
      <c r="H419" s="10" t="s">
        <v>68</v>
      </c>
      <c r="I419" s="102">
        <v>26.95585</v>
      </c>
      <c r="J419" s="102">
        <v>41.1893</v>
      </c>
      <c r="K419" s="102">
        <v>17.13048</v>
      </c>
      <c r="L419" s="11"/>
    </row>
    <row r="420" spans="1:11" s="180" customFormat="1" ht="24.75" thickBot="1">
      <c r="A420" s="175">
        <v>34</v>
      </c>
      <c r="B420" s="176">
        <v>22366</v>
      </c>
      <c r="C420" s="177">
        <v>400.776</v>
      </c>
      <c r="D420" s="177">
        <v>1.569</v>
      </c>
      <c r="E420" s="177">
        <f aca="true" t="shared" si="24" ref="E420:E480">D420*0.0864</f>
        <v>0.1355616</v>
      </c>
      <c r="F420" s="177">
        <f t="shared" si="21"/>
        <v>33.551199999999994</v>
      </c>
      <c r="G420" s="177">
        <f t="shared" si="22"/>
        <v>4.548254353919999</v>
      </c>
      <c r="H420" s="175" t="s">
        <v>69</v>
      </c>
      <c r="I420" s="179">
        <v>33.4015</v>
      </c>
      <c r="J420" s="179">
        <v>35.19876</v>
      </c>
      <c r="K420" s="179">
        <v>32.05334</v>
      </c>
    </row>
    <row r="421" spans="1:12" ht="24">
      <c r="A421" s="10">
        <v>1</v>
      </c>
      <c r="B421" s="98">
        <v>22373</v>
      </c>
      <c r="C421" s="55">
        <v>400.776</v>
      </c>
      <c r="D421" s="55">
        <v>1.544</v>
      </c>
      <c r="E421" s="55">
        <f t="shared" si="24"/>
        <v>0.1334016</v>
      </c>
      <c r="F421" s="55">
        <f t="shared" si="21"/>
        <v>108.80974333333334</v>
      </c>
      <c r="G421" s="55">
        <f t="shared" si="22"/>
        <v>14.515393856256003</v>
      </c>
      <c r="H421" s="85" t="s">
        <v>121</v>
      </c>
      <c r="I421" s="102">
        <v>131.16135</v>
      </c>
      <c r="J421" s="102">
        <v>91.37813</v>
      </c>
      <c r="K421" s="102">
        <v>103.88975</v>
      </c>
      <c r="L421" s="11"/>
    </row>
    <row r="422" spans="1:12" ht="24">
      <c r="A422" s="10">
        <v>2</v>
      </c>
      <c r="B422" s="98">
        <v>22390</v>
      </c>
      <c r="C422" s="55">
        <v>400.766</v>
      </c>
      <c r="D422" s="55">
        <v>1.454</v>
      </c>
      <c r="E422" s="55">
        <f t="shared" si="24"/>
        <v>0.1256256</v>
      </c>
      <c r="F422" s="55">
        <f t="shared" si="21"/>
        <v>106.48267</v>
      </c>
      <c r="G422" s="55">
        <f t="shared" si="22"/>
        <v>13.376949308352</v>
      </c>
      <c r="H422" s="85" t="s">
        <v>106</v>
      </c>
      <c r="I422" s="102">
        <v>94.96443</v>
      </c>
      <c r="J422" s="102">
        <v>117.55894</v>
      </c>
      <c r="K422" s="102">
        <v>106.92464</v>
      </c>
      <c r="L422" s="11"/>
    </row>
    <row r="423" spans="1:12" ht="24">
      <c r="A423" s="10">
        <v>3</v>
      </c>
      <c r="B423" s="98">
        <v>22405</v>
      </c>
      <c r="C423" s="55">
        <v>400.886</v>
      </c>
      <c r="D423" s="55">
        <v>3.959</v>
      </c>
      <c r="E423" s="55">
        <f t="shared" si="24"/>
        <v>0.3420576</v>
      </c>
      <c r="F423" s="55">
        <f t="shared" si="21"/>
        <v>40.05670333333334</v>
      </c>
      <c r="G423" s="55">
        <f t="shared" si="22"/>
        <v>13.701699806112002</v>
      </c>
      <c r="H423" s="85" t="s">
        <v>107</v>
      </c>
      <c r="I423" s="102">
        <v>36.91564</v>
      </c>
      <c r="J423" s="102">
        <v>41.70528</v>
      </c>
      <c r="K423" s="102">
        <v>41.54919</v>
      </c>
      <c r="L423" s="11"/>
    </row>
    <row r="424" spans="1:12" ht="24">
      <c r="A424" s="10">
        <v>4</v>
      </c>
      <c r="B424" s="98">
        <v>22422</v>
      </c>
      <c r="C424" s="55">
        <v>400.806</v>
      </c>
      <c r="D424" s="55">
        <v>3.166</v>
      </c>
      <c r="E424" s="55">
        <f t="shared" si="24"/>
        <v>0.2735424</v>
      </c>
      <c r="F424" s="55">
        <f t="shared" si="21"/>
        <v>44.79675</v>
      </c>
      <c r="G424" s="55">
        <f t="shared" si="22"/>
        <v>12.253810507200003</v>
      </c>
      <c r="H424" s="85" t="s">
        <v>108</v>
      </c>
      <c r="I424" s="101">
        <v>46.77858</v>
      </c>
      <c r="J424" s="102">
        <v>32.00349</v>
      </c>
      <c r="K424" s="102">
        <v>55.60818</v>
      </c>
      <c r="L424" s="11"/>
    </row>
    <row r="425" spans="1:12" ht="24">
      <c r="A425" s="10">
        <v>5</v>
      </c>
      <c r="B425" s="98">
        <v>22437</v>
      </c>
      <c r="C425" s="55">
        <v>400.876</v>
      </c>
      <c r="D425" s="55">
        <v>3.828</v>
      </c>
      <c r="E425" s="55">
        <f t="shared" si="24"/>
        <v>0.3307392</v>
      </c>
      <c r="F425" s="55">
        <f t="shared" si="21"/>
        <v>69.34877666666667</v>
      </c>
      <c r="G425" s="55">
        <f t="shared" si="22"/>
        <v>22.936358915712</v>
      </c>
      <c r="H425" s="85" t="s">
        <v>109</v>
      </c>
      <c r="I425" s="102">
        <v>81.08022</v>
      </c>
      <c r="J425" s="102">
        <v>74.71398</v>
      </c>
      <c r="K425" s="102">
        <v>52.25213</v>
      </c>
      <c r="L425" s="11"/>
    </row>
    <row r="426" spans="1:12" ht="24">
      <c r="A426" s="10">
        <v>6</v>
      </c>
      <c r="B426" s="98">
        <v>22453</v>
      </c>
      <c r="C426" s="55">
        <v>400.986</v>
      </c>
      <c r="D426" s="55">
        <v>4.353</v>
      </c>
      <c r="E426" s="55">
        <f t="shared" si="24"/>
        <v>0.3760992</v>
      </c>
      <c r="F426" s="55">
        <f t="shared" si="21"/>
        <v>73.33380666666666</v>
      </c>
      <c r="G426" s="55">
        <f t="shared" si="22"/>
        <v>27.580786020288</v>
      </c>
      <c r="H426" s="85" t="s">
        <v>110</v>
      </c>
      <c r="I426" s="102">
        <v>67.91114</v>
      </c>
      <c r="J426" s="102">
        <v>75.59849</v>
      </c>
      <c r="K426" s="102">
        <v>76.49179</v>
      </c>
      <c r="L426" s="11"/>
    </row>
    <row r="427" spans="1:12" ht="24">
      <c r="A427" s="10">
        <v>7</v>
      </c>
      <c r="B427" s="98">
        <v>22465</v>
      </c>
      <c r="C427" s="55">
        <v>400.896</v>
      </c>
      <c r="D427" s="55">
        <v>2.781</v>
      </c>
      <c r="E427" s="55">
        <f t="shared" si="24"/>
        <v>0.24027840000000003</v>
      </c>
      <c r="F427" s="55">
        <f t="shared" si="21"/>
        <v>84.01494333333333</v>
      </c>
      <c r="G427" s="55">
        <f t="shared" si="22"/>
        <v>20.186976160224003</v>
      </c>
      <c r="H427" s="85" t="s">
        <v>111</v>
      </c>
      <c r="I427" s="102">
        <v>92.0793</v>
      </c>
      <c r="J427" s="102">
        <v>75.90759</v>
      </c>
      <c r="K427" s="102">
        <v>84.05794</v>
      </c>
      <c r="L427" s="11"/>
    </row>
    <row r="428" spans="1:12" ht="24">
      <c r="A428" s="10">
        <v>8</v>
      </c>
      <c r="B428" s="98">
        <v>22472</v>
      </c>
      <c r="C428" s="55">
        <v>400.916</v>
      </c>
      <c r="D428" s="55">
        <v>2.939</v>
      </c>
      <c r="E428" s="55">
        <f t="shared" si="24"/>
        <v>0.25392960000000003</v>
      </c>
      <c r="F428" s="55">
        <f t="shared" si="21"/>
        <v>91.42016000000001</v>
      </c>
      <c r="G428" s="55">
        <f t="shared" si="22"/>
        <v>23.214284660736006</v>
      </c>
      <c r="H428" s="85" t="s">
        <v>112</v>
      </c>
      <c r="I428" s="102">
        <v>100.47678</v>
      </c>
      <c r="J428" s="102">
        <v>87.35868</v>
      </c>
      <c r="K428" s="102">
        <v>86.42502</v>
      </c>
      <c r="L428" s="11"/>
    </row>
    <row r="429" spans="1:12" ht="24">
      <c r="A429" s="10">
        <v>9</v>
      </c>
      <c r="B429" s="98">
        <v>22480</v>
      </c>
      <c r="C429" s="55">
        <v>401.016</v>
      </c>
      <c r="D429" s="55">
        <v>4.387</v>
      </c>
      <c r="E429" s="55">
        <f t="shared" si="24"/>
        <v>0.3790368</v>
      </c>
      <c r="F429" s="55">
        <f t="shared" si="21"/>
        <v>90.98445</v>
      </c>
      <c r="G429" s="55">
        <f t="shared" si="22"/>
        <v>34.48645477776</v>
      </c>
      <c r="H429" s="85" t="s">
        <v>50</v>
      </c>
      <c r="I429" s="102">
        <v>91.3448</v>
      </c>
      <c r="J429" s="102">
        <v>86.82347</v>
      </c>
      <c r="K429" s="102">
        <v>94.78508</v>
      </c>
      <c r="L429" s="11"/>
    </row>
    <row r="430" spans="1:12" ht="24">
      <c r="A430" s="10">
        <v>10</v>
      </c>
      <c r="B430" s="98">
        <v>22499</v>
      </c>
      <c r="C430" s="55">
        <v>400.916</v>
      </c>
      <c r="D430" s="55">
        <v>2.863</v>
      </c>
      <c r="E430" s="55">
        <f t="shared" si="24"/>
        <v>0.2473632</v>
      </c>
      <c r="F430" s="55">
        <f t="shared" si="21"/>
        <v>29.031913333333335</v>
      </c>
      <c r="G430" s="55">
        <f t="shared" si="22"/>
        <v>7.181426984256</v>
      </c>
      <c r="H430" s="85" t="s">
        <v>51</v>
      </c>
      <c r="I430" s="102">
        <v>20.22756</v>
      </c>
      <c r="J430" s="102">
        <v>27.6469</v>
      </c>
      <c r="K430" s="102">
        <v>39.22128</v>
      </c>
      <c r="L430" s="11"/>
    </row>
    <row r="431" spans="1:12" ht="24">
      <c r="A431" s="10">
        <v>11</v>
      </c>
      <c r="B431" s="98">
        <v>22509</v>
      </c>
      <c r="C431" s="55">
        <v>401.056</v>
      </c>
      <c r="D431" s="55">
        <v>7.096</v>
      </c>
      <c r="E431" s="55">
        <f t="shared" si="24"/>
        <v>0.6130944</v>
      </c>
      <c r="F431" s="55">
        <f t="shared" si="21"/>
        <v>25.454040000000003</v>
      </c>
      <c r="G431" s="55">
        <f t="shared" si="22"/>
        <v>15.605729381376003</v>
      </c>
      <c r="H431" s="85" t="s">
        <v>113</v>
      </c>
      <c r="I431" s="102">
        <v>21.51007</v>
      </c>
      <c r="J431" s="102">
        <v>16.96173</v>
      </c>
      <c r="K431" s="102">
        <v>37.89032</v>
      </c>
      <c r="L431" s="11"/>
    </row>
    <row r="432" spans="1:12" ht="24">
      <c r="A432" s="10">
        <v>12</v>
      </c>
      <c r="B432" s="98">
        <v>22516</v>
      </c>
      <c r="C432" s="55">
        <v>400.966</v>
      </c>
      <c r="D432" s="55">
        <v>3.619</v>
      </c>
      <c r="E432" s="55">
        <f t="shared" si="24"/>
        <v>0.31268160000000006</v>
      </c>
      <c r="F432" s="55">
        <f t="shared" si="21"/>
        <v>34.41444666666667</v>
      </c>
      <c r="G432" s="55">
        <f t="shared" si="22"/>
        <v>10.760764246848003</v>
      </c>
      <c r="H432" s="85" t="s">
        <v>114</v>
      </c>
      <c r="I432" s="102">
        <v>22.75215</v>
      </c>
      <c r="J432" s="102">
        <v>32.25912</v>
      </c>
      <c r="K432" s="102">
        <v>48.23207</v>
      </c>
      <c r="L432" s="11"/>
    </row>
    <row r="433" spans="1:12" ht="24">
      <c r="A433" s="10">
        <v>13</v>
      </c>
      <c r="B433" s="98">
        <v>22530</v>
      </c>
      <c r="C433" s="55">
        <v>400.966</v>
      </c>
      <c r="D433" s="55">
        <v>3.687</v>
      </c>
      <c r="E433" s="55">
        <f t="shared" si="24"/>
        <v>0.31855680000000003</v>
      </c>
      <c r="F433" s="55">
        <f t="shared" si="21"/>
        <v>44.76277666666667</v>
      </c>
      <c r="G433" s="55">
        <f t="shared" si="22"/>
        <v>14.259486894048</v>
      </c>
      <c r="H433" s="85" t="s">
        <v>53</v>
      </c>
      <c r="I433" s="102">
        <v>41.23965</v>
      </c>
      <c r="J433" s="102">
        <v>44.92673</v>
      </c>
      <c r="K433" s="102">
        <v>48.12195</v>
      </c>
      <c r="L433" s="11"/>
    </row>
    <row r="434" spans="1:12" ht="24">
      <c r="A434" s="10">
        <v>14</v>
      </c>
      <c r="B434" s="98">
        <v>22542</v>
      </c>
      <c r="C434" s="55">
        <v>401.016</v>
      </c>
      <c r="D434" s="55">
        <v>4.348</v>
      </c>
      <c r="E434" s="55">
        <f t="shared" si="24"/>
        <v>0.37566720000000003</v>
      </c>
      <c r="F434" s="55">
        <f t="shared" si="21"/>
        <v>45.713863333333336</v>
      </c>
      <c r="G434" s="55">
        <f t="shared" si="22"/>
        <v>17.173199039616</v>
      </c>
      <c r="H434" s="85" t="s">
        <v>54</v>
      </c>
      <c r="I434" s="102">
        <v>62.38829</v>
      </c>
      <c r="J434" s="102">
        <v>44.48624</v>
      </c>
      <c r="K434" s="102">
        <v>30.26706</v>
      </c>
      <c r="L434" s="11"/>
    </row>
    <row r="435" spans="1:12" ht="24">
      <c r="A435" s="10">
        <v>15</v>
      </c>
      <c r="B435" s="98">
        <v>22548</v>
      </c>
      <c r="C435" s="55">
        <v>400.996</v>
      </c>
      <c r="D435" s="55">
        <v>4.233</v>
      </c>
      <c r="E435" s="55">
        <f t="shared" si="24"/>
        <v>0.3657312</v>
      </c>
      <c r="F435" s="55">
        <f t="shared" si="21"/>
        <v>41.142253333333336</v>
      </c>
      <c r="G435" s="55">
        <f t="shared" si="22"/>
        <v>15.047005682304</v>
      </c>
      <c r="H435" s="85" t="s">
        <v>115</v>
      </c>
      <c r="I435" s="102">
        <v>42.94132</v>
      </c>
      <c r="J435" s="102">
        <v>36.85208</v>
      </c>
      <c r="K435" s="102">
        <v>43.63336</v>
      </c>
      <c r="L435" s="11"/>
    </row>
    <row r="436" spans="1:12" ht="24">
      <c r="A436" s="10">
        <v>16</v>
      </c>
      <c r="B436" s="98">
        <v>22558</v>
      </c>
      <c r="C436" s="55">
        <v>401.496</v>
      </c>
      <c r="D436" s="55">
        <v>15.878</v>
      </c>
      <c r="E436" s="55">
        <f t="shared" si="24"/>
        <v>1.3718592</v>
      </c>
      <c r="F436" s="55">
        <f t="shared" si="21"/>
        <v>191.85047333333333</v>
      </c>
      <c r="G436" s="55">
        <f t="shared" si="22"/>
        <v>263.191836866688</v>
      </c>
      <c r="H436" s="85" t="s">
        <v>117</v>
      </c>
      <c r="I436" s="102">
        <v>199.4185</v>
      </c>
      <c r="J436" s="102">
        <v>187.34272</v>
      </c>
      <c r="K436" s="102">
        <v>188.7902</v>
      </c>
      <c r="L436" s="11"/>
    </row>
    <row r="437" spans="1:12" ht="24">
      <c r="A437" s="10">
        <v>17</v>
      </c>
      <c r="B437" s="98">
        <v>22570</v>
      </c>
      <c r="C437" s="55">
        <v>401.036</v>
      </c>
      <c r="D437" s="55">
        <v>4.646</v>
      </c>
      <c r="E437" s="55">
        <f t="shared" si="24"/>
        <v>0.4014144</v>
      </c>
      <c r="F437" s="55">
        <f t="shared" si="21"/>
        <v>117.33328</v>
      </c>
      <c r="G437" s="55">
        <f t="shared" si="22"/>
        <v>47.099268191232</v>
      </c>
      <c r="H437" s="85" t="s">
        <v>56</v>
      </c>
      <c r="I437" s="102">
        <v>109.09763</v>
      </c>
      <c r="J437" s="102">
        <v>124.97768</v>
      </c>
      <c r="K437" s="102">
        <v>117.92453</v>
      </c>
      <c r="L437" s="11"/>
    </row>
    <row r="438" spans="1:12" ht="24">
      <c r="A438" s="10">
        <v>18</v>
      </c>
      <c r="B438" s="98">
        <v>22583</v>
      </c>
      <c r="C438" s="55">
        <v>401.166</v>
      </c>
      <c r="D438" s="55">
        <v>6.133</v>
      </c>
      <c r="E438" s="55">
        <f t="shared" si="24"/>
        <v>0.5298912</v>
      </c>
      <c r="F438" s="55">
        <f t="shared" si="21"/>
        <v>127.80035</v>
      </c>
      <c r="G438" s="55">
        <f t="shared" si="22"/>
        <v>67.72028082192</v>
      </c>
      <c r="H438" s="85" t="s">
        <v>57</v>
      </c>
      <c r="I438" s="102">
        <v>122.2995</v>
      </c>
      <c r="J438" s="102">
        <v>127.54181</v>
      </c>
      <c r="K438" s="102">
        <v>133.55974</v>
      </c>
      <c r="L438" s="11"/>
    </row>
    <row r="439" spans="1:12" ht="24">
      <c r="A439" s="10">
        <v>19</v>
      </c>
      <c r="B439" s="98">
        <v>22593</v>
      </c>
      <c r="C439" s="55">
        <v>401.016</v>
      </c>
      <c r="D439" s="55">
        <v>4.363</v>
      </c>
      <c r="E439" s="55">
        <f t="shared" si="24"/>
        <v>0.37696320000000005</v>
      </c>
      <c r="F439" s="55">
        <f t="shared" si="21"/>
        <v>45.437549999999995</v>
      </c>
      <c r="G439" s="55">
        <f t="shared" si="22"/>
        <v>17.12828424816</v>
      </c>
      <c r="H439" s="85" t="s">
        <v>118</v>
      </c>
      <c r="I439" s="102">
        <v>42.40856</v>
      </c>
      <c r="J439" s="102">
        <v>47.6465</v>
      </c>
      <c r="K439" s="102">
        <v>46.25759</v>
      </c>
      <c r="L439" s="11"/>
    </row>
    <row r="440" spans="1:12" ht="24">
      <c r="A440" s="10">
        <v>20</v>
      </c>
      <c r="B440" s="98">
        <v>22604</v>
      </c>
      <c r="C440" s="55">
        <v>401.006</v>
      </c>
      <c r="D440" s="55">
        <v>4.096</v>
      </c>
      <c r="E440" s="55">
        <f t="shared" si="24"/>
        <v>0.35389440000000005</v>
      </c>
      <c r="F440" s="55">
        <f t="shared" si="21"/>
        <v>21.782556666666665</v>
      </c>
      <c r="G440" s="55">
        <f t="shared" si="22"/>
        <v>7.708724822016</v>
      </c>
      <c r="H440" s="10" t="s">
        <v>119</v>
      </c>
      <c r="I440" s="102">
        <v>27.8872</v>
      </c>
      <c r="J440" s="102">
        <v>9.26498</v>
      </c>
      <c r="K440" s="102">
        <v>28.19549</v>
      </c>
      <c r="L440" s="11"/>
    </row>
    <row r="441" spans="1:12" ht="24">
      <c r="A441" s="10">
        <v>21</v>
      </c>
      <c r="B441" s="98">
        <v>22612</v>
      </c>
      <c r="C441" s="55">
        <v>400.986</v>
      </c>
      <c r="D441" s="55">
        <v>4.051</v>
      </c>
      <c r="E441" s="55">
        <f t="shared" si="24"/>
        <v>0.35000640000000005</v>
      </c>
      <c r="F441" s="55">
        <f t="shared" si="21"/>
        <v>50.500356666666676</v>
      </c>
      <c r="G441" s="55">
        <f t="shared" si="22"/>
        <v>17.675448035616007</v>
      </c>
      <c r="H441" s="10" t="s">
        <v>59</v>
      </c>
      <c r="I441" s="102">
        <v>67.86441</v>
      </c>
      <c r="J441" s="102">
        <v>48.13177</v>
      </c>
      <c r="K441" s="102">
        <v>35.50489</v>
      </c>
      <c r="L441" s="11"/>
    </row>
    <row r="442" spans="1:12" ht="24">
      <c r="A442" s="10">
        <v>22</v>
      </c>
      <c r="B442" s="98">
        <v>22626</v>
      </c>
      <c r="C442" s="55">
        <v>400.946</v>
      </c>
      <c r="D442" s="55">
        <v>3.432</v>
      </c>
      <c r="E442" s="55">
        <f t="shared" si="24"/>
        <v>0.29652480000000003</v>
      </c>
      <c r="F442" s="55">
        <f t="shared" si="21"/>
        <v>62.713680000000004</v>
      </c>
      <c r="G442" s="55">
        <f t="shared" si="22"/>
        <v>18.596161419264003</v>
      </c>
      <c r="H442" s="10" t="s">
        <v>60</v>
      </c>
      <c r="I442" s="102">
        <v>64.05382</v>
      </c>
      <c r="J442" s="102">
        <v>32.11398</v>
      </c>
      <c r="K442" s="102">
        <v>91.97324</v>
      </c>
      <c r="L442" s="11"/>
    </row>
    <row r="443" spans="1:12" ht="24">
      <c r="A443" s="10">
        <v>23</v>
      </c>
      <c r="B443" s="98">
        <v>22634</v>
      </c>
      <c r="C443" s="55">
        <v>400.936</v>
      </c>
      <c r="D443" s="55">
        <v>3.262</v>
      </c>
      <c r="E443" s="55">
        <f t="shared" si="24"/>
        <v>0.2818368</v>
      </c>
      <c r="F443" s="55">
        <f t="shared" si="21"/>
        <v>40.19224333333334</v>
      </c>
      <c r="G443" s="55">
        <f t="shared" si="22"/>
        <v>11.327653245888001</v>
      </c>
      <c r="H443" s="10" t="s">
        <v>100</v>
      </c>
      <c r="I443" s="102">
        <v>40.29328</v>
      </c>
      <c r="J443" s="102">
        <v>40.58659</v>
      </c>
      <c r="K443" s="102">
        <v>39.69686</v>
      </c>
      <c r="L443" s="11"/>
    </row>
    <row r="444" spans="1:12" ht="24">
      <c r="A444" s="10">
        <v>24</v>
      </c>
      <c r="B444" s="98">
        <v>22653</v>
      </c>
      <c r="C444" s="55">
        <v>400.876</v>
      </c>
      <c r="D444" s="55">
        <v>2.584</v>
      </c>
      <c r="E444" s="55">
        <f t="shared" si="24"/>
        <v>0.22325760000000003</v>
      </c>
      <c r="F444" s="55">
        <f t="shared" si="21"/>
        <v>36.11248</v>
      </c>
      <c r="G444" s="55">
        <f t="shared" si="22"/>
        <v>8.062385614848</v>
      </c>
      <c r="H444" s="10" t="s">
        <v>101</v>
      </c>
      <c r="I444" s="102">
        <v>28.25254</v>
      </c>
      <c r="J444" s="102">
        <v>40.2149</v>
      </c>
      <c r="K444" s="102">
        <v>39.87</v>
      </c>
      <c r="L444" s="11"/>
    </row>
    <row r="445" spans="1:12" ht="24">
      <c r="A445" s="10">
        <v>25</v>
      </c>
      <c r="B445" s="98">
        <v>22660</v>
      </c>
      <c r="C445" s="55">
        <v>400.936</v>
      </c>
      <c r="D445" s="55">
        <v>2.742</v>
      </c>
      <c r="E445" s="55">
        <f t="shared" si="24"/>
        <v>0.2369088</v>
      </c>
      <c r="F445" s="55">
        <f t="shared" si="21"/>
        <v>28.078263333333336</v>
      </c>
      <c r="G445" s="55">
        <f t="shared" si="22"/>
        <v>6.651987672384001</v>
      </c>
      <c r="H445" s="10" t="s">
        <v>62</v>
      </c>
      <c r="I445" s="102">
        <v>27.81298</v>
      </c>
      <c r="J445" s="102">
        <v>24.57258</v>
      </c>
      <c r="K445" s="102">
        <v>31.84923</v>
      </c>
      <c r="L445" s="11"/>
    </row>
    <row r="446" spans="1:12" ht="24">
      <c r="A446" s="10">
        <v>26</v>
      </c>
      <c r="B446" s="98">
        <v>22688</v>
      </c>
      <c r="C446" s="55">
        <v>400.786</v>
      </c>
      <c r="D446" s="55">
        <v>1.906</v>
      </c>
      <c r="E446" s="55">
        <f t="shared" si="24"/>
        <v>0.1646784</v>
      </c>
      <c r="F446" s="55">
        <f t="shared" si="21"/>
        <v>25.746679999999998</v>
      </c>
      <c r="G446" s="55">
        <f t="shared" si="22"/>
        <v>4.2399220677119995</v>
      </c>
      <c r="H446" s="10" t="s">
        <v>63</v>
      </c>
      <c r="I446" s="102">
        <v>30.41994</v>
      </c>
      <c r="J446" s="102">
        <v>16.72886</v>
      </c>
      <c r="K446" s="102">
        <v>30.09124</v>
      </c>
      <c r="L446" s="11"/>
    </row>
    <row r="447" spans="1:12" ht="24">
      <c r="A447" s="10">
        <v>27</v>
      </c>
      <c r="B447" s="98">
        <v>22692</v>
      </c>
      <c r="C447" s="55">
        <v>400.796</v>
      </c>
      <c r="D447" s="55">
        <v>2.029</v>
      </c>
      <c r="E447" s="55">
        <f t="shared" si="24"/>
        <v>0.1753056</v>
      </c>
      <c r="F447" s="55">
        <f t="shared" si="21"/>
        <v>28.668599999999998</v>
      </c>
      <c r="G447" s="55">
        <f t="shared" si="22"/>
        <v>5.02576612416</v>
      </c>
      <c r="H447" s="10" t="s">
        <v>120</v>
      </c>
      <c r="I447" s="102">
        <v>26.9576</v>
      </c>
      <c r="J447" s="102">
        <v>24.76734</v>
      </c>
      <c r="K447" s="102">
        <v>34.28086</v>
      </c>
      <c r="L447" s="11"/>
    </row>
    <row r="448" spans="1:12" ht="24">
      <c r="A448" s="10">
        <v>28</v>
      </c>
      <c r="B448" s="98">
        <v>22702</v>
      </c>
      <c r="C448" s="55">
        <v>400.756</v>
      </c>
      <c r="D448" s="55">
        <v>1.637</v>
      </c>
      <c r="E448" s="55">
        <f t="shared" si="24"/>
        <v>0.1414368</v>
      </c>
      <c r="F448" s="55">
        <f t="shared" si="21"/>
        <v>26.922276666666672</v>
      </c>
      <c r="G448" s="55">
        <f t="shared" si="22"/>
        <v>3.807800660448001</v>
      </c>
      <c r="H448" s="10" t="s">
        <v>102</v>
      </c>
      <c r="I448" s="102">
        <v>37.79363</v>
      </c>
      <c r="J448" s="102">
        <v>28.81743</v>
      </c>
      <c r="K448" s="102">
        <v>14.15577</v>
      </c>
      <c r="L448" s="11"/>
    </row>
    <row r="449" spans="1:12" ht="24">
      <c r="A449" s="10">
        <v>29</v>
      </c>
      <c r="B449" s="98">
        <v>22712</v>
      </c>
      <c r="C449" s="55">
        <v>400.726</v>
      </c>
      <c r="D449" s="55">
        <v>1.398</v>
      </c>
      <c r="E449" s="55">
        <f t="shared" si="24"/>
        <v>0.1207872</v>
      </c>
      <c r="F449" s="55">
        <f t="shared" si="21"/>
        <v>4.66474</v>
      </c>
      <c r="G449" s="55">
        <f t="shared" si="22"/>
        <v>0.563440883328</v>
      </c>
      <c r="H449" s="10" t="s">
        <v>65</v>
      </c>
      <c r="I449" s="102">
        <v>2.21744</v>
      </c>
      <c r="J449" s="102">
        <v>3.06401</v>
      </c>
      <c r="K449" s="102">
        <v>8.71277</v>
      </c>
      <c r="L449" s="11"/>
    </row>
    <row r="450" spans="1:12" ht="24">
      <c r="A450" s="10">
        <v>30</v>
      </c>
      <c r="B450" s="98">
        <v>22723</v>
      </c>
      <c r="C450" s="55">
        <v>400.726</v>
      </c>
      <c r="D450" s="55">
        <v>1.382</v>
      </c>
      <c r="E450" s="55">
        <f t="shared" si="24"/>
        <v>0.11940479999999999</v>
      </c>
      <c r="F450" s="55">
        <f t="shared" si="21"/>
        <v>7.30707</v>
      </c>
      <c r="G450" s="55">
        <f t="shared" si="22"/>
        <v>0.872499231936</v>
      </c>
      <c r="H450" s="10" t="s">
        <v>66</v>
      </c>
      <c r="I450" s="102">
        <v>3.16144</v>
      </c>
      <c r="J450" s="102">
        <v>8.46625</v>
      </c>
      <c r="K450" s="102">
        <v>10.29352</v>
      </c>
      <c r="L450" s="11"/>
    </row>
    <row r="451" spans="1:11" s="180" customFormat="1" ht="24.75" thickBot="1">
      <c r="A451" s="175">
        <v>31</v>
      </c>
      <c r="B451" s="176">
        <v>22732</v>
      </c>
      <c r="C451" s="177">
        <v>400.716</v>
      </c>
      <c r="D451" s="177">
        <v>1.287</v>
      </c>
      <c r="E451" s="177">
        <f t="shared" si="24"/>
        <v>0.1111968</v>
      </c>
      <c r="F451" s="177">
        <f t="shared" si="21"/>
        <v>20.11988333333333</v>
      </c>
      <c r="G451" s="177">
        <f t="shared" si="22"/>
        <v>2.2372666430399994</v>
      </c>
      <c r="H451" s="175" t="s">
        <v>103</v>
      </c>
      <c r="I451" s="179">
        <v>16.98347</v>
      </c>
      <c r="J451" s="179">
        <v>29.14344</v>
      </c>
      <c r="K451" s="179">
        <v>14.23274</v>
      </c>
    </row>
    <row r="452" spans="1:12" ht="24">
      <c r="A452" s="10">
        <v>1</v>
      </c>
      <c r="B452" s="98">
        <v>22741</v>
      </c>
      <c r="C452" s="55">
        <v>400.716</v>
      </c>
      <c r="D452" s="55">
        <v>1.253</v>
      </c>
      <c r="E452" s="55">
        <f t="shared" si="24"/>
        <v>0.1082592</v>
      </c>
      <c r="F452" s="55">
        <f t="shared" si="21"/>
        <v>9.644523333333334</v>
      </c>
      <c r="G452" s="55">
        <f t="shared" si="22"/>
        <v>1.044108380448</v>
      </c>
      <c r="H452" s="85" t="s">
        <v>121</v>
      </c>
      <c r="I452" s="102">
        <v>0</v>
      </c>
      <c r="J452" s="102">
        <v>13.65426</v>
      </c>
      <c r="K452" s="102">
        <v>15.27931</v>
      </c>
      <c r="L452" s="11"/>
    </row>
    <row r="453" spans="1:12" ht="24">
      <c r="A453" s="10">
        <v>2</v>
      </c>
      <c r="B453" s="98">
        <v>22762</v>
      </c>
      <c r="C453" s="55">
        <v>400.686</v>
      </c>
      <c r="D453" s="55">
        <v>1.146</v>
      </c>
      <c r="E453" s="55">
        <f t="shared" si="24"/>
        <v>0.0990144</v>
      </c>
      <c r="F453" s="55">
        <f t="shared" si="21"/>
        <v>8.812613333333333</v>
      </c>
      <c r="G453" s="55">
        <f t="shared" si="22"/>
        <v>0.872575621632</v>
      </c>
      <c r="H453" s="85" t="s">
        <v>106</v>
      </c>
      <c r="I453" s="102">
        <v>20.03374</v>
      </c>
      <c r="J453" s="102">
        <v>6.4041</v>
      </c>
      <c r="K453" s="102">
        <v>0</v>
      </c>
      <c r="L453" s="11"/>
    </row>
    <row r="454" spans="1:12" ht="24">
      <c r="A454" s="10">
        <v>3</v>
      </c>
      <c r="B454" s="98">
        <v>22773</v>
      </c>
      <c r="C454" s="55">
        <v>400.666</v>
      </c>
      <c r="D454" s="55">
        <v>0.518</v>
      </c>
      <c r="E454" s="55">
        <f t="shared" si="24"/>
        <v>0.0447552</v>
      </c>
      <c r="F454" s="55">
        <f t="shared" si="21"/>
        <v>12.150210000000001</v>
      </c>
      <c r="G454" s="55">
        <f t="shared" si="22"/>
        <v>0.5437850785920001</v>
      </c>
      <c r="H454" s="85" t="s">
        <v>107</v>
      </c>
      <c r="I454" s="102">
        <v>11.92259</v>
      </c>
      <c r="J454" s="102">
        <v>12.54574</v>
      </c>
      <c r="K454" s="102">
        <v>11.9823</v>
      </c>
      <c r="L454" s="11"/>
    </row>
    <row r="455" spans="1:12" ht="24">
      <c r="A455" s="10">
        <v>4</v>
      </c>
      <c r="B455" s="98">
        <v>22782</v>
      </c>
      <c r="C455" s="55">
        <v>400.686</v>
      </c>
      <c r="D455" s="55">
        <v>0.615</v>
      </c>
      <c r="E455" s="55">
        <f t="shared" si="24"/>
        <v>0.053136</v>
      </c>
      <c r="F455" s="55">
        <f t="shared" si="21"/>
        <v>13.061783333333333</v>
      </c>
      <c r="G455" s="55">
        <f t="shared" si="22"/>
        <v>0.6940509192</v>
      </c>
      <c r="H455" s="85" t="s">
        <v>108</v>
      </c>
      <c r="I455" s="102">
        <v>14.98376</v>
      </c>
      <c r="J455" s="102">
        <v>1.28543</v>
      </c>
      <c r="K455" s="102">
        <v>22.91616</v>
      </c>
      <c r="L455" s="11"/>
    </row>
    <row r="456" spans="1:12" ht="24">
      <c r="A456" s="10">
        <v>5</v>
      </c>
      <c r="B456" s="98">
        <v>22801</v>
      </c>
      <c r="C456" s="55">
        <v>400.746</v>
      </c>
      <c r="D456" s="55">
        <v>0.713</v>
      </c>
      <c r="E456" s="55">
        <f t="shared" si="24"/>
        <v>0.061603200000000004</v>
      </c>
      <c r="F456" s="55">
        <f t="shared" si="21"/>
        <v>100.16402000000001</v>
      </c>
      <c r="G456" s="55">
        <f t="shared" si="22"/>
        <v>6.170424156864001</v>
      </c>
      <c r="H456" s="85" t="s">
        <v>109</v>
      </c>
      <c r="I456" s="102">
        <v>61.14786</v>
      </c>
      <c r="J456" s="102">
        <v>117.79271</v>
      </c>
      <c r="K456" s="102">
        <v>121.55149</v>
      </c>
      <c r="L456" s="11"/>
    </row>
    <row r="457" spans="1:12" ht="24">
      <c r="A457" s="10">
        <v>6</v>
      </c>
      <c r="B457" s="98">
        <v>22809</v>
      </c>
      <c r="C457" s="55">
        <v>400.696</v>
      </c>
      <c r="D457" s="55">
        <v>0.636</v>
      </c>
      <c r="E457" s="55">
        <f t="shared" si="24"/>
        <v>0.0549504</v>
      </c>
      <c r="F457" s="55">
        <f t="shared" si="21"/>
        <v>121.89293333333335</v>
      </c>
      <c r="G457" s="55">
        <f t="shared" si="22"/>
        <v>6.698065443840001</v>
      </c>
      <c r="H457" s="85" t="s">
        <v>110</v>
      </c>
      <c r="I457" s="102">
        <v>124.63069</v>
      </c>
      <c r="J457" s="102">
        <v>120.99777</v>
      </c>
      <c r="K457" s="102">
        <v>120.05034</v>
      </c>
      <c r="L457" s="11"/>
    </row>
    <row r="458" spans="1:12" ht="24">
      <c r="A458" s="10">
        <v>7</v>
      </c>
      <c r="B458" s="98">
        <v>22832</v>
      </c>
      <c r="C458" s="55">
        <v>400.666</v>
      </c>
      <c r="D458" s="55">
        <v>0.565</v>
      </c>
      <c r="E458" s="55">
        <f t="shared" si="24"/>
        <v>0.048816</v>
      </c>
      <c r="F458" s="55">
        <f t="shared" si="21"/>
        <v>23.714236666666665</v>
      </c>
      <c r="G458" s="55">
        <f t="shared" si="22"/>
        <v>1.1576341771199998</v>
      </c>
      <c r="H458" s="85" t="s">
        <v>111</v>
      </c>
      <c r="I458" s="102">
        <v>27.13477</v>
      </c>
      <c r="J458" s="102">
        <v>19.12479</v>
      </c>
      <c r="K458" s="102">
        <v>24.88315</v>
      </c>
      <c r="L458" s="11"/>
    </row>
    <row r="459" spans="1:12" ht="24">
      <c r="A459" s="10">
        <v>8</v>
      </c>
      <c r="B459" s="98">
        <v>22839</v>
      </c>
      <c r="C459" s="55">
        <v>400.676</v>
      </c>
      <c r="D459" s="55">
        <v>0.615</v>
      </c>
      <c r="E459" s="55">
        <f t="shared" si="24"/>
        <v>0.053136</v>
      </c>
      <c r="F459" s="55">
        <f t="shared" si="21"/>
        <v>25.397283333333334</v>
      </c>
      <c r="G459" s="55">
        <f t="shared" si="22"/>
        <v>1.3495100472000001</v>
      </c>
      <c r="H459" s="85" t="s">
        <v>112</v>
      </c>
      <c r="I459" s="102">
        <v>27.74049</v>
      </c>
      <c r="J459" s="102">
        <v>19.2712</v>
      </c>
      <c r="K459" s="102">
        <v>29.18016</v>
      </c>
      <c r="L459" s="11"/>
    </row>
    <row r="460" spans="1:12" ht="24">
      <c r="A460" s="10">
        <v>9</v>
      </c>
      <c r="B460" s="98">
        <v>22866</v>
      </c>
      <c r="C460" s="55">
        <v>400.926</v>
      </c>
      <c r="D460" s="55">
        <v>3.621</v>
      </c>
      <c r="E460" s="55">
        <f t="shared" si="24"/>
        <v>0.31285440000000003</v>
      </c>
      <c r="F460" s="55">
        <f t="shared" si="21"/>
        <v>76.73749333333332</v>
      </c>
      <c r="G460" s="55">
        <f t="shared" si="22"/>
        <v>24.007662434304</v>
      </c>
      <c r="H460" s="85" t="s">
        <v>50</v>
      </c>
      <c r="I460" s="102">
        <v>76.59353</v>
      </c>
      <c r="J460" s="102">
        <v>81.10242</v>
      </c>
      <c r="K460" s="102">
        <v>72.51653</v>
      </c>
      <c r="L460" s="11"/>
    </row>
    <row r="461" spans="1:12" ht="24">
      <c r="A461" s="10">
        <v>10</v>
      </c>
      <c r="B461" s="98">
        <v>22869</v>
      </c>
      <c r="C461" s="55">
        <v>401.666</v>
      </c>
      <c r="D461" s="55">
        <v>20.336</v>
      </c>
      <c r="E461" s="55">
        <f t="shared" si="24"/>
        <v>1.7570303999999999</v>
      </c>
      <c r="F461" s="55">
        <f t="shared" si="21"/>
        <v>724.38215</v>
      </c>
      <c r="G461" s="55">
        <f t="shared" si="22"/>
        <v>1272.76145876736</v>
      </c>
      <c r="H461" s="85" t="s">
        <v>51</v>
      </c>
      <c r="I461" s="102">
        <v>727.81376</v>
      </c>
      <c r="J461" s="102">
        <v>782.13287</v>
      </c>
      <c r="K461" s="102">
        <v>663.19982</v>
      </c>
      <c r="L461" s="11"/>
    </row>
    <row r="462" spans="1:12" ht="24">
      <c r="A462" s="10">
        <v>11</v>
      </c>
      <c r="B462" s="98">
        <v>22874</v>
      </c>
      <c r="C462" s="55">
        <v>400.906</v>
      </c>
      <c r="D462" s="55">
        <v>3.027</v>
      </c>
      <c r="E462" s="55">
        <f t="shared" si="24"/>
        <v>0.2615328</v>
      </c>
      <c r="F462" s="55">
        <f t="shared" si="21"/>
        <v>82.60819333333333</v>
      </c>
      <c r="G462" s="55">
        <f t="shared" si="22"/>
        <v>21.604752105408</v>
      </c>
      <c r="H462" s="85" t="s">
        <v>113</v>
      </c>
      <c r="I462" s="102">
        <v>73.47796</v>
      </c>
      <c r="J462" s="102">
        <v>72.04092</v>
      </c>
      <c r="K462" s="102">
        <v>102.3057</v>
      </c>
      <c r="L462" s="11"/>
    </row>
    <row r="463" spans="1:12" ht="24">
      <c r="A463" s="10">
        <v>12</v>
      </c>
      <c r="B463" s="98">
        <v>22889</v>
      </c>
      <c r="C463" s="55">
        <v>402.941</v>
      </c>
      <c r="D463" s="55">
        <v>63.771</v>
      </c>
      <c r="E463" s="55">
        <f t="shared" si="24"/>
        <v>5.509814400000001</v>
      </c>
      <c r="F463" s="55">
        <f t="shared" si="21"/>
        <v>1426.7092733333332</v>
      </c>
      <c r="G463" s="55">
        <f t="shared" si="22"/>
        <v>7860.903298825536</v>
      </c>
      <c r="H463" s="85" t="s">
        <v>114</v>
      </c>
      <c r="I463" s="102">
        <v>1445.70849</v>
      </c>
      <c r="J463" s="102">
        <v>1363.99962</v>
      </c>
      <c r="K463" s="102">
        <v>1470.41971</v>
      </c>
      <c r="L463" s="11"/>
    </row>
    <row r="464" spans="1:12" ht="24">
      <c r="A464" s="10">
        <v>13</v>
      </c>
      <c r="B464" s="98">
        <v>22894</v>
      </c>
      <c r="C464" s="55">
        <v>401.346</v>
      </c>
      <c r="D464" s="55">
        <v>11.34</v>
      </c>
      <c r="E464" s="55">
        <f t="shared" si="24"/>
        <v>0.9797760000000001</v>
      </c>
      <c r="F464" s="55">
        <f t="shared" si="21"/>
        <v>43.253616666666666</v>
      </c>
      <c r="G464" s="55">
        <f t="shared" si="22"/>
        <v>42.3788555232</v>
      </c>
      <c r="H464" s="85" t="s">
        <v>53</v>
      </c>
      <c r="I464" s="102">
        <v>46.70081</v>
      </c>
      <c r="J464" s="102">
        <v>42.19696</v>
      </c>
      <c r="K464" s="102">
        <v>40.86308</v>
      </c>
      <c r="L464" s="11"/>
    </row>
    <row r="465" spans="1:12" ht="24">
      <c r="A465" s="10">
        <v>14</v>
      </c>
      <c r="B465" s="98">
        <v>22905</v>
      </c>
      <c r="C465" s="55">
        <v>400.906</v>
      </c>
      <c r="D465" s="55">
        <v>3.012</v>
      </c>
      <c r="E465" s="55">
        <f t="shared" si="24"/>
        <v>0.2602368</v>
      </c>
      <c r="F465" s="55">
        <f t="shared" si="21"/>
        <v>17.450446666666668</v>
      </c>
      <c r="G465" s="55">
        <f t="shared" si="22"/>
        <v>4.541248399104</v>
      </c>
      <c r="H465" s="85" t="s">
        <v>54</v>
      </c>
      <c r="I465" s="102">
        <v>21.01268</v>
      </c>
      <c r="J465" s="102">
        <v>14.46905</v>
      </c>
      <c r="K465" s="102">
        <v>16.86961</v>
      </c>
      <c r="L465" s="11"/>
    </row>
    <row r="466" spans="1:12" ht="24">
      <c r="A466" s="10">
        <v>15</v>
      </c>
      <c r="B466" s="98">
        <v>22914</v>
      </c>
      <c r="C466" s="55">
        <v>400.876</v>
      </c>
      <c r="D466" s="55">
        <v>2.924</v>
      </c>
      <c r="E466" s="55">
        <f t="shared" si="24"/>
        <v>0.2526336</v>
      </c>
      <c r="F466" s="55">
        <f t="shared" si="21"/>
        <v>21.20924666666667</v>
      </c>
      <c r="G466" s="55">
        <f t="shared" si="22"/>
        <v>5.358168338688001</v>
      </c>
      <c r="H466" s="85" t="s">
        <v>115</v>
      </c>
      <c r="I466" s="102">
        <v>16.68921</v>
      </c>
      <c r="J466" s="102">
        <v>25.04472</v>
      </c>
      <c r="K466" s="102">
        <v>21.89381</v>
      </c>
      <c r="L466" s="11"/>
    </row>
    <row r="467" spans="1:12" ht="24">
      <c r="A467" s="10">
        <v>16</v>
      </c>
      <c r="B467" s="98">
        <v>22927</v>
      </c>
      <c r="C467" s="55">
        <v>400.886</v>
      </c>
      <c r="D467" s="55">
        <v>3.304</v>
      </c>
      <c r="E467" s="55">
        <f t="shared" si="24"/>
        <v>0.2854656</v>
      </c>
      <c r="F467" s="55">
        <f t="shared" si="21"/>
        <v>18.961096666666666</v>
      </c>
      <c r="G467" s="55">
        <f t="shared" si="22"/>
        <v>5.412740836607999</v>
      </c>
      <c r="H467" s="85" t="s">
        <v>117</v>
      </c>
      <c r="I467" s="102">
        <v>15.69267</v>
      </c>
      <c r="J467" s="102">
        <v>21.25303</v>
      </c>
      <c r="K467" s="102">
        <v>19.93759</v>
      </c>
      <c r="L467" s="11"/>
    </row>
    <row r="468" spans="1:12" ht="24">
      <c r="A468" s="10">
        <v>17</v>
      </c>
      <c r="B468" s="98">
        <v>22947</v>
      </c>
      <c r="C468" s="55">
        <v>400.876</v>
      </c>
      <c r="D468" s="55">
        <v>3.242</v>
      </c>
      <c r="E468" s="55">
        <f t="shared" si="24"/>
        <v>0.2801088</v>
      </c>
      <c r="F468" s="55">
        <f t="shared" si="21"/>
        <v>12.814183333333332</v>
      </c>
      <c r="G468" s="55">
        <f t="shared" si="22"/>
        <v>3.5893655164799996</v>
      </c>
      <c r="H468" s="85" t="s">
        <v>56</v>
      </c>
      <c r="I468" s="102">
        <v>10.05304</v>
      </c>
      <c r="J468" s="102">
        <v>14.25856</v>
      </c>
      <c r="K468" s="102">
        <v>14.13095</v>
      </c>
      <c r="L468" s="11"/>
    </row>
    <row r="469" spans="1:12" ht="24">
      <c r="A469" s="10">
        <v>18</v>
      </c>
      <c r="B469" s="98">
        <v>22956</v>
      </c>
      <c r="C469" s="55">
        <v>400.956</v>
      </c>
      <c r="D469" s="55">
        <v>4.028</v>
      </c>
      <c r="E469" s="55">
        <f t="shared" si="24"/>
        <v>0.3480192</v>
      </c>
      <c r="F469" s="55">
        <f t="shared" si="21"/>
        <v>51.63464666666667</v>
      </c>
      <c r="G469" s="55">
        <f t="shared" si="22"/>
        <v>17.969848425216</v>
      </c>
      <c r="H469" s="85" t="s">
        <v>57</v>
      </c>
      <c r="I469" s="102">
        <v>45.95988</v>
      </c>
      <c r="J469" s="102">
        <v>57.61347</v>
      </c>
      <c r="K469" s="102">
        <v>51.33059</v>
      </c>
      <c r="L469" s="11"/>
    </row>
    <row r="470" spans="1:12" ht="24">
      <c r="A470" s="10">
        <v>19</v>
      </c>
      <c r="B470" s="98">
        <v>22978</v>
      </c>
      <c r="C470" s="55">
        <v>400.826</v>
      </c>
      <c r="D470" s="55">
        <v>2.999</v>
      </c>
      <c r="E470" s="55">
        <f t="shared" si="24"/>
        <v>0.2591136</v>
      </c>
      <c r="F470" s="55">
        <f t="shared" si="21"/>
        <v>53.804833333333335</v>
      </c>
      <c r="G470" s="55">
        <f t="shared" si="22"/>
        <v>13.9415640624</v>
      </c>
      <c r="H470" s="85" t="s">
        <v>118</v>
      </c>
      <c r="I470" s="102">
        <v>60.38322</v>
      </c>
      <c r="J470" s="102">
        <v>47.31914</v>
      </c>
      <c r="K470" s="102">
        <v>53.71214</v>
      </c>
      <c r="L470" s="11"/>
    </row>
    <row r="471" spans="1:12" ht="24">
      <c r="A471" s="10">
        <v>20</v>
      </c>
      <c r="B471" s="98">
        <v>22986</v>
      </c>
      <c r="C471" s="55">
        <v>400.826</v>
      </c>
      <c r="D471" s="55">
        <v>2.946</v>
      </c>
      <c r="E471" s="55">
        <f t="shared" si="24"/>
        <v>0.25453440000000005</v>
      </c>
      <c r="F471" s="55">
        <f t="shared" si="21"/>
        <v>17.524383333333333</v>
      </c>
      <c r="G471" s="55">
        <f t="shared" si="22"/>
        <v>4.460558397120001</v>
      </c>
      <c r="H471" s="10" t="s">
        <v>119</v>
      </c>
      <c r="I471" s="102">
        <v>17.30041</v>
      </c>
      <c r="J471" s="102">
        <v>14.02656</v>
      </c>
      <c r="K471" s="102">
        <v>21.24618</v>
      </c>
      <c r="L471" s="11"/>
    </row>
    <row r="472" spans="1:12" ht="24">
      <c r="A472" s="10">
        <v>21</v>
      </c>
      <c r="B472" s="98">
        <v>22998</v>
      </c>
      <c r="C472" s="55">
        <v>400.776</v>
      </c>
      <c r="D472" s="55">
        <v>2.598</v>
      </c>
      <c r="E472" s="55">
        <f t="shared" si="24"/>
        <v>0.2244672</v>
      </c>
      <c r="F472" s="55">
        <f t="shared" si="21"/>
        <v>13.584243333333333</v>
      </c>
      <c r="G472" s="55">
        <f t="shared" si="22"/>
        <v>3.049217065152</v>
      </c>
      <c r="H472" s="10" t="s">
        <v>59</v>
      </c>
      <c r="I472" s="102">
        <v>11.86154</v>
      </c>
      <c r="J472" s="102">
        <v>9.09901</v>
      </c>
      <c r="K472" s="102">
        <v>19.79218</v>
      </c>
      <c r="L472" s="11"/>
    </row>
    <row r="473" spans="1:12" ht="24">
      <c r="A473" s="10">
        <v>22</v>
      </c>
      <c r="B473" s="98">
        <v>23024</v>
      </c>
      <c r="C473" s="55">
        <v>400.736</v>
      </c>
      <c r="D473" s="55">
        <v>2.374</v>
      </c>
      <c r="E473" s="55">
        <f t="shared" si="24"/>
        <v>0.2051136</v>
      </c>
      <c r="F473" s="55">
        <f t="shared" si="21"/>
        <v>31.874196666666666</v>
      </c>
      <c r="G473" s="55">
        <f t="shared" si="22"/>
        <v>6.537831225408</v>
      </c>
      <c r="H473" s="10" t="s">
        <v>60</v>
      </c>
      <c r="I473" s="102">
        <v>18.73152</v>
      </c>
      <c r="J473" s="102">
        <v>41.97169</v>
      </c>
      <c r="K473" s="102">
        <v>34.91938</v>
      </c>
      <c r="L473" s="11"/>
    </row>
    <row r="474" spans="1:12" ht="24">
      <c r="A474" s="10">
        <v>23</v>
      </c>
      <c r="B474" s="98">
        <v>23032</v>
      </c>
      <c r="C474" s="55">
        <v>400.706</v>
      </c>
      <c r="D474" s="55">
        <v>2.179</v>
      </c>
      <c r="E474" s="55">
        <f t="shared" si="24"/>
        <v>0.1882656</v>
      </c>
      <c r="F474" s="55">
        <f t="shared" si="21"/>
        <v>36.69428666666666</v>
      </c>
      <c r="G474" s="55">
        <f t="shared" si="22"/>
        <v>6.908271895872</v>
      </c>
      <c r="H474" s="10" t="s">
        <v>100</v>
      </c>
      <c r="I474" s="102">
        <v>33.19558</v>
      </c>
      <c r="J474" s="102">
        <v>38.95598</v>
      </c>
      <c r="K474" s="102">
        <v>37.9313</v>
      </c>
      <c r="L474" s="11"/>
    </row>
    <row r="475" spans="1:12" ht="24">
      <c r="A475" s="10">
        <v>24</v>
      </c>
      <c r="B475" s="98">
        <v>23048</v>
      </c>
      <c r="C475" s="55">
        <v>400.686</v>
      </c>
      <c r="D475" s="55">
        <v>2.064</v>
      </c>
      <c r="E475" s="55">
        <f t="shared" si="24"/>
        <v>0.1783296</v>
      </c>
      <c r="F475" s="55">
        <f t="shared" si="21"/>
        <v>13.425043333333335</v>
      </c>
      <c r="G475" s="55">
        <f t="shared" si="22"/>
        <v>2.3940826076160002</v>
      </c>
      <c r="H475" s="10" t="s">
        <v>101</v>
      </c>
      <c r="I475" s="102">
        <v>23.8691</v>
      </c>
      <c r="J475" s="102">
        <v>2.86718</v>
      </c>
      <c r="K475" s="102">
        <v>13.53885</v>
      </c>
      <c r="L475" s="11"/>
    </row>
    <row r="476" spans="1:12" ht="24">
      <c r="A476" s="10">
        <v>25</v>
      </c>
      <c r="B476" s="98">
        <v>23060</v>
      </c>
      <c r="C476" s="55">
        <v>400.656</v>
      </c>
      <c r="D476" s="55">
        <v>1.874</v>
      </c>
      <c r="E476" s="55">
        <f t="shared" si="24"/>
        <v>0.16191360000000002</v>
      </c>
      <c r="F476" s="55">
        <f t="shared" si="21"/>
        <v>6.165773333333334</v>
      </c>
      <c r="G476" s="55">
        <f t="shared" si="22"/>
        <v>0.9983225571840002</v>
      </c>
      <c r="H476" s="10" t="s">
        <v>62</v>
      </c>
      <c r="I476" s="102">
        <v>9.41449</v>
      </c>
      <c r="J476" s="102">
        <v>1.83979</v>
      </c>
      <c r="K476" s="102">
        <v>7.24304</v>
      </c>
      <c r="L476" s="11"/>
    </row>
    <row r="477" spans="1:12" ht="24">
      <c r="A477" s="10">
        <v>26</v>
      </c>
      <c r="B477" s="98">
        <v>23075</v>
      </c>
      <c r="C477" s="55">
        <v>400.636</v>
      </c>
      <c r="D477" s="55">
        <v>1.779</v>
      </c>
      <c r="E477" s="55">
        <f t="shared" si="24"/>
        <v>0.1537056</v>
      </c>
      <c r="F477" s="55">
        <f t="shared" si="21"/>
        <v>17.333669999999998</v>
      </c>
      <c r="G477" s="55">
        <f t="shared" si="22"/>
        <v>2.6642821475519995</v>
      </c>
      <c r="H477" s="10" t="s">
        <v>63</v>
      </c>
      <c r="I477" s="102">
        <v>13.93074</v>
      </c>
      <c r="J477" s="102">
        <v>15.98777</v>
      </c>
      <c r="K477" s="102">
        <v>22.0825</v>
      </c>
      <c r="L477" s="11"/>
    </row>
    <row r="478" spans="1:11" s="261" customFormat="1" ht="24.75" thickBot="1">
      <c r="A478" s="257">
        <v>27</v>
      </c>
      <c r="B478" s="258">
        <v>23094</v>
      </c>
      <c r="C478" s="259">
        <v>400.606</v>
      </c>
      <c r="D478" s="259">
        <v>1.597</v>
      </c>
      <c r="E478" s="259">
        <f t="shared" si="24"/>
        <v>0.13798080000000001</v>
      </c>
      <c r="F478" s="259">
        <f t="shared" si="21"/>
        <v>23.491513333333334</v>
      </c>
      <c r="G478" s="259">
        <f t="shared" si="22"/>
        <v>3.2413778029440006</v>
      </c>
      <c r="H478" s="257" t="s">
        <v>120</v>
      </c>
      <c r="I478" s="260">
        <v>30.69036</v>
      </c>
      <c r="J478" s="260">
        <v>22.88974</v>
      </c>
      <c r="K478" s="260">
        <v>16.89444</v>
      </c>
    </row>
    <row r="479" spans="1:12" ht="24.75" thickTop="1">
      <c r="A479" s="10">
        <v>28</v>
      </c>
      <c r="B479" s="98">
        <v>23109</v>
      </c>
      <c r="C479" s="55">
        <v>400.596</v>
      </c>
      <c r="D479" s="55">
        <v>1.562</v>
      </c>
      <c r="E479" s="55">
        <f t="shared" si="24"/>
        <v>0.13495680000000002</v>
      </c>
      <c r="F479" s="55">
        <f t="shared" si="21"/>
        <v>9.464129999999999</v>
      </c>
      <c r="G479" s="55">
        <f t="shared" si="22"/>
        <v>1.277248699584</v>
      </c>
      <c r="H479" s="10" t="s">
        <v>121</v>
      </c>
      <c r="I479" s="102">
        <v>1.12689</v>
      </c>
      <c r="J479" s="102">
        <v>1.45832</v>
      </c>
      <c r="K479" s="102">
        <v>25.80718</v>
      </c>
      <c r="L479" s="11"/>
    </row>
    <row r="480" spans="1:12" ht="24">
      <c r="A480" s="10">
        <v>29</v>
      </c>
      <c r="B480" s="98">
        <v>23124</v>
      </c>
      <c r="C480" s="55">
        <v>400.716</v>
      </c>
      <c r="D480" s="55">
        <v>2.057</v>
      </c>
      <c r="E480" s="55">
        <f t="shared" si="24"/>
        <v>0.17772480000000002</v>
      </c>
      <c r="F480" s="55">
        <f t="shared" si="21"/>
        <v>5.695983333333333</v>
      </c>
      <c r="G480" s="55">
        <f t="shared" si="22"/>
        <v>1.01231749872</v>
      </c>
      <c r="H480" s="10" t="s">
        <v>106</v>
      </c>
      <c r="I480" s="102">
        <v>1.15062</v>
      </c>
      <c r="J480" s="102">
        <v>4.05222</v>
      </c>
      <c r="K480" s="102">
        <v>11.88511</v>
      </c>
      <c r="L480" s="11"/>
    </row>
    <row r="481" spans="1:12" ht="24">
      <c r="A481" s="10">
        <v>30</v>
      </c>
      <c r="B481" s="98"/>
      <c r="C481" s="55"/>
      <c r="D481" s="55"/>
      <c r="E481" s="55"/>
      <c r="F481" s="55"/>
      <c r="G481" s="55"/>
      <c r="H481" s="10" t="s">
        <v>107</v>
      </c>
      <c r="I481" s="102"/>
      <c r="J481" s="102"/>
      <c r="K481" s="102"/>
      <c r="L481" s="11"/>
    </row>
    <row r="482" spans="1:12" ht="24">
      <c r="A482" s="10"/>
      <c r="B482" s="98"/>
      <c r="C482" s="55"/>
      <c r="D482" s="55"/>
      <c r="E482" s="55"/>
      <c r="F482" s="55"/>
      <c r="G482" s="55"/>
      <c r="H482" s="10" t="s">
        <v>108</v>
      </c>
      <c r="I482" s="102"/>
      <c r="J482" s="102"/>
      <c r="K482" s="102"/>
      <c r="L482" s="11"/>
    </row>
    <row r="483" spans="1:12" ht="24">
      <c r="A483" s="10"/>
      <c r="B483" s="98"/>
      <c r="C483" s="55"/>
      <c r="D483" s="55"/>
      <c r="E483" s="55"/>
      <c r="F483" s="55"/>
      <c r="G483" s="55"/>
      <c r="H483" s="10" t="s">
        <v>109</v>
      </c>
      <c r="I483" s="102"/>
      <c r="J483" s="102"/>
      <c r="K483" s="102"/>
      <c r="L483" s="11"/>
    </row>
    <row r="484" spans="1:12" ht="24">
      <c r="A484" s="10"/>
      <c r="B484" s="98"/>
      <c r="C484" s="55"/>
      <c r="D484" s="55"/>
      <c r="E484" s="55"/>
      <c r="F484" s="55"/>
      <c r="G484" s="55"/>
      <c r="H484" s="10" t="s">
        <v>110</v>
      </c>
      <c r="I484" s="102"/>
      <c r="J484" s="102"/>
      <c r="K484" s="102"/>
      <c r="L484" s="11"/>
    </row>
    <row r="485" spans="1:12" ht="24">
      <c r="A485" s="10"/>
      <c r="B485" s="98"/>
      <c r="C485" s="55"/>
      <c r="D485" s="55"/>
      <c r="E485" s="55"/>
      <c r="F485" s="55"/>
      <c r="G485" s="55"/>
      <c r="H485" s="10" t="s">
        <v>111</v>
      </c>
      <c r="I485" s="102"/>
      <c r="J485" s="102"/>
      <c r="K485" s="102"/>
      <c r="L485" s="11"/>
    </row>
    <row r="486" spans="1:12" ht="24">
      <c r="A486" s="10"/>
      <c r="B486" s="98"/>
      <c r="C486" s="55"/>
      <c r="D486" s="55"/>
      <c r="E486" s="55"/>
      <c r="F486" s="55"/>
      <c r="G486" s="55"/>
      <c r="H486" s="10" t="s">
        <v>112</v>
      </c>
      <c r="I486" s="102"/>
      <c r="J486" s="102"/>
      <c r="K486" s="102"/>
      <c r="L486" s="11"/>
    </row>
    <row r="487" spans="1:12" ht="24">
      <c r="A487" s="10"/>
      <c r="B487" s="98"/>
      <c r="C487" s="55"/>
      <c r="D487" s="55"/>
      <c r="E487" s="55"/>
      <c r="F487" s="55"/>
      <c r="G487" s="55"/>
      <c r="H487" s="10" t="s">
        <v>50</v>
      </c>
      <c r="I487" s="102"/>
      <c r="J487" s="102"/>
      <c r="K487" s="102"/>
      <c r="L487" s="11"/>
    </row>
    <row r="488" spans="1:12" ht="24">
      <c r="A488" s="10"/>
      <c r="B488" s="98"/>
      <c r="C488" s="55"/>
      <c r="D488" s="55"/>
      <c r="E488" s="55"/>
      <c r="F488" s="55"/>
      <c r="G488" s="55"/>
      <c r="H488" s="10" t="s">
        <v>51</v>
      </c>
      <c r="I488" s="102"/>
      <c r="J488" s="102"/>
      <c r="K488" s="102"/>
      <c r="L488" s="11"/>
    </row>
    <row r="489" spans="1:12" ht="24">
      <c r="A489" s="10"/>
      <c r="B489" s="98"/>
      <c r="C489" s="55"/>
      <c r="D489" s="55"/>
      <c r="E489" s="55"/>
      <c r="F489" s="55"/>
      <c r="G489" s="55"/>
      <c r="H489" s="10" t="s">
        <v>113</v>
      </c>
      <c r="I489" s="102"/>
      <c r="J489" s="102"/>
      <c r="K489" s="102"/>
      <c r="L489" s="11"/>
    </row>
    <row r="490" spans="1:12" ht="24">
      <c r="A490" s="10"/>
      <c r="B490" s="98"/>
      <c r="C490" s="55"/>
      <c r="D490" s="55"/>
      <c r="E490" s="55"/>
      <c r="F490" s="55"/>
      <c r="G490" s="55"/>
      <c r="H490" s="10" t="s">
        <v>114</v>
      </c>
      <c r="I490" s="102"/>
      <c r="J490" s="102"/>
      <c r="K490" s="102"/>
      <c r="L490" s="11"/>
    </row>
    <row r="491" spans="1:12" ht="24">
      <c r="A491" s="10"/>
      <c r="B491" s="98"/>
      <c r="C491" s="55"/>
      <c r="D491" s="55"/>
      <c r="E491" s="55"/>
      <c r="F491" s="55"/>
      <c r="G491" s="55"/>
      <c r="H491" s="10" t="s">
        <v>53</v>
      </c>
      <c r="I491" s="102"/>
      <c r="J491" s="102"/>
      <c r="K491" s="102"/>
      <c r="L491" s="11"/>
    </row>
    <row r="492" spans="1:12" ht="24">
      <c r="A492" s="10"/>
      <c r="B492" s="98"/>
      <c r="C492" s="55"/>
      <c r="D492" s="55"/>
      <c r="E492" s="55"/>
      <c r="F492" s="55"/>
      <c r="G492" s="55"/>
      <c r="H492" s="10" t="s">
        <v>54</v>
      </c>
      <c r="I492" s="102"/>
      <c r="J492" s="102"/>
      <c r="K492" s="102"/>
      <c r="L492" s="11"/>
    </row>
    <row r="493" spans="1:12" ht="24">
      <c r="A493" s="10"/>
      <c r="B493" s="98"/>
      <c r="C493" s="55"/>
      <c r="D493" s="55"/>
      <c r="E493" s="55"/>
      <c r="F493" s="55"/>
      <c r="G493" s="55"/>
      <c r="H493" s="10" t="s">
        <v>115</v>
      </c>
      <c r="I493" s="102"/>
      <c r="J493" s="102"/>
      <c r="K493" s="102"/>
      <c r="L493" s="11"/>
    </row>
    <row r="494" spans="1:12" ht="24">
      <c r="A494" s="10"/>
      <c r="B494" s="98"/>
      <c r="C494" s="55"/>
      <c r="D494" s="55"/>
      <c r="E494" s="55"/>
      <c r="F494" s="55"/>
      <c r="G494" s="55"/>
      <c r="H494" s="10" t="s">
        <v>117</v>
      </c>
      <c r="I494" s="102"/>
      <c r="J494" s="102"/>
      <c r="K494" s="102"/>
      <c r="L494" s="11"/>
    </row>
    <row r="495" spans="1:12" ht="24">
      <c r="A495" s="10"/>
      <c r="B495" s="98"/>
      <c r="C495" s="55"/>
      <c r="D495" s="55"/>
      <c r="E495" s="55"/>
      <c r="F495" s="55"/>
      <c r="G495" s="55"/>
      <c r="H495" s="10" t="s">
        <v>56</v>
      </c>
      <c r="I495" s="102"/>
      <c r="J495" s="102"/>
      <c r="K495" s="102"/>
      <c r="L495" s="11"/>
    </row>
    <row r="496" spans="1:12" ht="24">
      <c r="A496" s="10"/>
      <c r="B496" s="98"/>
      <c r="C496" s="55"/>
      <c r="D496" s="55"/>
      <c r="E496" s="55"/>
      <c r="F496" s="55"/>
      <c r="G496" s="55"/>
      <c r="H496" s="10" t="s">
        <v>57</v>
      </c>
      <c r="I496" s="102"/>
      <c r="J496" s="102"/>
      <c r="K496" s="102"/>
      <c r="L496" s="11"/>
    </row>
    <row r="497" spans="1:12" ht="24">
      <c r="A497" s="10"/>
      <c r="B497" s="98"/>
      <c r="C497" s="55"/>
      <c r="D497" s="55"/>
      <c r="E497" s="55"/>
      <c r="F497" s="55"/>
      <c r="G497" s="55"/>
      <c r="H497" s="10" t="s">
        <v>118</v>
      </c>
      <c r="I497" s="102"/>
      <c r="J497" s="102"/>
      <c r="K497" s="102"/>
      <c r="L497" s="11"/>
    </row>
    <row r="498" spans="1:12" ht="24">
      <c r="A498" s="10"/>
      <c r="B498" s="98"/>
      <c r="C498" s="55"/>
      <c r="D498" s="55"/>
      <c r="E498" s="55"/>
      <c r="F498" s="55"/>
      <c r="G498" s="55"/>
      <c r="H498" s="10" t="s">
        <v>119</v>
      </c>
      <c r="I498" s="102"/>
      <c r="J498" s="102"/>
      <c r="K498" s="102"/>
      <c r="L498" s="11"/>
    </row>
    <row r="499" spans="1:12" ht="24">
      <c r="A499" s="10"/>
      <c r="B499" s="98"/>
      <c r="C499" s="55"/>
      <c r="D499" s="55"/>
      <c r="E499" s="55"/>
      <c r="F499" s="55"/>
      <c r="G499" s="55"/>
      <c r="H499" s="10" t="s">
        <v>59</v>
      </c>
      <c r="I499" s="102"/>
      <c r="J499" s="102"/>
      <c r="K499" s="102"/>
      <c r="L499" s="11"/>
    </row>
    <row r="500" spans="1:12" ht="24">
      <c r="A500" s="10"/>
      <c r="B500" s="98"/>
      <c r="C500" s="55"/>
      <c r="D500" s="55"/>
      <c r="E500" s="55"/>
      <c r="F500" s="55"/>
      <c r="G500" s="55"/>
      <c r="H500" s="10" t="s">
        <v>60</v>
      </c>
      <c r="I500" s="102"/>
      <c r="J500" s="102"/>
      <c r="K500" s="102"/>
      <c r="L500" s="11"/>
    </row>
    <row r="501" spans="1:12" ht="24">
      <c r="A501" s="10"/>
      <c r="B501" s="98"/>
      <c r="C501" s="55"/>
      <c r="D501" s="55"/>
      <c r="E501" s="55"/>
      <c r="F501" s="55"/>
      <c r="G501" s="55"/>
      <c r="H501" s="10" t="s">
        <v>100</v>
      </c>
      <c r="I501" s="102"/>
      <c r="J501" s="102"/>
      <c r="K501" s="102"/>
      <c r="L501" s="11"/>
    </row>
    <row r="502" spans="1:12" ht="24">
      <c r="A502" s="10"/>
      <c r="B502" s="98"/>
      <c r="C502" s="55"/>
      <c r="D502" s="55"/>
      <c r="E502" s="55"/>
      <c r="F502" s="55"/>
      <c r="G502" s="55"/>
      <c r="H502" s="10" t="s">
        <v>101</v>
      </c>
      <c r="I502" s="102"/>
      <c r="J502" s="102"/>
      <c r="K502" s="102"/>
      <c r="L502" s="11"/>
    </row>
    <row r="503" spans="1:12" ht="24">
      <c r="A503" s="10"/>
      <c r="B503" s="98"/>
      <c r="C503" s="55"/>
      <c r="D503" s="55"/>
      <c r="E503" s="55"/>
      <c r="F503" s="55"/>
      <c r="G503" s="55"/>
      <c r="H503" s="10" t="s">
        <v>62</v>
      </c>
      <c r="I503" s="102"/>
      <c r="J503" s="102"/>
      <c r="K503" s="102"/>
      <c r="L503" s="11"/>
    </row>
    <row r="504" spans="1:12" ht="24">
      <c r="A504" s="10"/>
      <c r="B504" s="98"/>
      <c r="C504" s="55"/>
      <c r="D504" s="55"/>
      <c r="E504" s="55"/>
      <c r="F504" s="55"/>
      <c r="G504" s="55"/>
      <c r="H504" s="10" t="s">
        <v>63</v>
      </c>
      <c r="I504" s="102"/>
      <c r="J504" s="102"/>
      <c r="K504" s="102"/>
      <c r="L504" s="11"/>
    </row>
    <row r="505" spans="1:12" ht="24">
      <c r="A505" s="10"/>
      <c r="B505" s="98"/>
      <c r="C505" s="55"/>
      <c r="D505" s="55"/>
      <c r="E505" s="55"/>
      <c r="F505" s="55"/>
      <c r="G505" s="55"/>
      <c r="H505" s="10" t="s">
        <v>120</v>
      </c>
      <c r="I505" s="102"/>
      <c r="J505" s="102"/>
      <c r="K505" s="102"/>
      <c r="L505" s="11"/>
    </row>
    <row r="506" spans="1:12" ht="24">
      <c r="A506" s="10"/>
      <c r="B506" s="98"/>
      <c r="C506" s="55"/>
      <c r="D506" s="55"/>
      <c r="E506" s="55"/>
      <c r="F506" s="55"/>
      <c r="G506" s="55"/>
      <c r="H506" s="10"/>
      <c r="I506" s="102"/>
      <c r="J506" s="102"/>
      <c r="K506" s="102"/>
      <c r="L506" s="11"/>
    </row>
    <row r="507" spans="1:12" ht="24">
      <c r="A507" s="10"/>
      <c r="B507" s="98"/>
      <c r="C507" s="55"/>
      <c r="D507" s="55"/>
      <c r="E507" s="55"/>
      <c r="F507" s="55"/>
      <c r="G507" s="55"/>
      <c r="H507" s="10"/>
      <c r="I507" s="102"/>
      <c r="J507" s="102"/>
      <c r="K507" s="102"/>
      <c r="L507" s="11"/>
    </row>
    <row r="508" spans="1:12" ht="24">
      <c r="A508" s="10"/>
      <c r="B508" s="98"/>
      <c r="C508" s="55"/>
      <c r="D508" s="55"/>
      <c r="E508" s="55"/>
      <c r="F508" s="55"/>
      <c r="G508" s="55"/>
      <c r="H508" s="10"/>
      <c r="I508" s="102"/>
      <c r="J508" s="102"/>
      <c r="K508" s="102"/>
      <c r="L508" s="11"/>
    </row>
    <row r="509" spans="1:12" ht="24">
      <c r="A509" s="10"/>
      <c r="B509" s="98"/>
      <c r="C509" s="55"/>
      <c r="D509" s="55"/>
      <c r="E509" s="55"/>
      <c r="F509" s="55"/>
      <c r="G509" s="55"/>
      <c r="H509" s="10"/>
      <c r="I509" s="102"/>
      <c r="J509" s="102"/>
      <c r="K509" s="102"/>
      <c r="L509" s="11"/>
    </row>
    <row r="510" spans="1:12" ht="24">
      <c r="A510" s="10"/>
      <c r="B510" s="98"/>
      <c r="C510" s="55"/>
      <c r="D510" s="55"/>
      <c r="E510" s="55"/>
      <c r="F510" s="55"/>
      <c r="G510" s="55"/>
      <c r="H510" s="10"/>
      <c r="I510" s="102"/>
      <c r="J510" s="102"/>
      <c r="K510" s="102"/>
      <c r="L510" s="11"/>
    </row>
    <row r="511" spans="1:12" ht="24">
      <c r="A511" s="10"/>
      <c r="B511" s="98"/>
      <c r="C511" s="55"/>
      <c r="D511" s="55"/>
      <c r="E511" s="55"/>
      <c r="F511" s="55"/>
      <c r="G511" s="55"/>
      <c r="H511" s="10"/>
      <c r="I511" s="102"/>
      <c r="J511" s="102"/>
      <c r="K511" s="102"/>
      <c r="L511" s="11"/>
    </row>
    <row r="512" spans="1:12" ht="24">
      <c r="A512" s="10"/>
      <c r="B512" s="98"/>
      <c r="C512" s="55"/>
      <c r="D512" s="55"/>
      <c r="E512" s="55"/>
      <c r="F512" s="55"/>
      <c r="G512" s="55"/>
      <c r="H512" s="10"/>
      <c r="I512" s="102"/>
      <c r="J512" s="102"/>
      <c r="K512" s="102"/>
      <c r="L512" s="11"/>
    </row>
    <row r="513" spans="1:12" ht="24">
      <c r="A513" s="10"/>
      <c r="B513" s="98"/>
      <c r="C513" s="55"/>
      <c r="D513" s="55"/>
      <c r="E513" s="55"/>
      <c r="F513" s="55"/>
      <c r="G513" s="55"/>
      <c r="H513" s="10"/>
      <c r="I513" s="102"/>
      <c r="J513" s="102"/>
      <c r="K513" s="102"/>
      <c r="L513" s="11"/>
    </row>
    <row r="514" spans="1:12" ht="24">
      <c r="A514" s="10"/>
      <c r="B514" s="98"/>
      <c r="C514" s="55"/>
      <c r="D514" s="55"/>
      <c r="E514" s="55"/>
      <c r="F514" s="55"/>
      <c r="G514" s="55"/>
      <c r="H514" s="10"/>
      <c r="I514" s="102"/>
      <c r="J514" s="102"/>
      <c r="K514" s="102"/>
      <c r="L514" s="11"/>
    </row>
    <row r="515" spans="1:12" ht="24">
      <c r="A515" s="10"/>
      <c r="B515" s="98"/>
      <c r="C515" s="55"/>
      <c r="D515" s="55"/>
      <c r="E515" s="55"/>
      <c r="F515" s="55"/>
      <c r="G515" s="55"/>
      <c r="H515" s="10"/>
      <c r="I515" s="102"/>
      <c r="J515" s="102"/>
      <c r="K515" s="102"/>
      <c r="L515" s="11"/>
    </row>
    <row r="516" spans="1:12" ht="24">
      <c r="A516" s="10"/>
      <c r="B516" s="98"/>
      <c r="C516" s="55"/>
      <c r="D516" s="55"/>
      <c r="E516" s="55"/>
      <c r="F516" s="55"/>
      <c r="G516" s="55"/>
      <c r="H516" s="10"/>
      <c r="I516" s="102"/>
      <c r="J516" s="102"/>
      <c r="K516" s="102"/>
      <c r="L516" s="11"/>
    </row>
    <row r="517" spans="1:12" ht="24">
      <c r="A517" s="10"/>
      <c r="B517" s="98"/>
      <c r="C517" s="55"/>
      <c r="D517" s="55"/>
      <c r="E517" s="55"/>
      <c r="F517" s="55"/>
      <c r="G517" s="55"/>
      <c r="H517" s="10"/>
      <c r="I517" s="102"/>
      <c r="J517" s="102"/>
      <c r="K517" s="102"/>
      <c r="L517" s="11"/>
    </row>
    <row r="518" spans="1:12" ht="24">
      <c r="A518" s="10"/>
      <c r="B518" s="98"/>
      <c r="C518" s="55"/>
      <c r="D518" s="55"/>
      <c r="E518" s="55"/>
      <c r="F518" s="55"/>
      <c r="G518" s="55"/>
      <c r="H518" s="10"/>
      <c r="I518" s="102"/>
      <c r="J518" s="102"/>
      <c r="K518" s="102"/>
      <c r="L518" s="11"/>
    </row>
    <row r="519" spans="1:12" ht="24">
      <c r="A519" s="10"/>
      <c r="B519" s="98"/>
      <c r="C519" s="55"/>
      <c r="D519" s="55"/>
      <c r="E519" s="55"/>
      <c r="F519" s="55"/>
      <c r="G519" s="55"/>
      <c r="H519" s="10"/>
      <c r="I519" s="102"/>
      <c r="J519" s="102"/>
      <c r="K519" s="102"/>
      <c r="L519" s="11"/>
    </row>
    <row r="520" spans="1:12" ht="24">
      <c r="A520" s="10"/>
      <c r="B520" s="98"/>
      <c r="C520" s="55"/>
      <c r="D520" s="55"/>
      <c r="E520" s="55"/>
      <c r="F520" s="55"/>
      <c r="G520" s="55"/>
      <c r="H520" s="10"/>
      <c r="I520" s="102"/>
      <c r="J520" s="102"/>
      <c r="K520" s="102"/>
      <c r="L520" s="11"/>
    </row>
    <row r="521" spans="1:12" ht="24">
      <c r="A521" s="10"/>
      <c r="B521" s="98"/>
      <c r="C521" s="55"/>
      <c r="D521" s="55"/>
      <c r="E521" s="55"/>
      <c r="F521" s="55"/>
      <c r="G521" s="55"/>
      <c r="H521" s="10"/>
      <c r="I521" s="102"/>
      <c r="J521" s="102"/>
      <c r="K521" s="102"/>
      <c r="L521" s="11"/>
    </row>
    <row r="522" spans="1:12" ht="24">
      <c r="A522" s="10"/>
      <c r="B522" s="98"/>
      <c r="C522" s="55"/>
      <c r="D522" s="55"/>
      <c r="E522" s="55"/>
      <c r="F522" s="55"/>
      <c r="G522" s="55"/>
      <c r="H522" s="10"/>
      <c r="I522" s="102"/>
      <c r="J522" s="102"/>
      <c r="K522" s="102"/>
      <c r="L522" s="11"/>
    </row>
    <row r="523" spans="1:12" ht="24">
      <c r="A523" s="10"/>
      <c r="B523" s="98"/>
      <c r="C523" s="55"/>
      <c r="D523" s="55"/>
      <c r="E523" s="55"/>
      <c r="F523" s="55"/>
      <c r="G523" s="55"/>
      <c r="H523" s="10"/>
      <c r="I523" s="102"/>
      <c r="J523" s="102"/>
      <c r="K523" s="102"/>
      <c r="L523" s="11"/>
    </row>
    <row r="524" spans="1:12" ht="24">
      <c r="A524" s="10"/>
      <c r="B524" s="98"/>
      <c r="C524" s="55"/>
      <c r="D524" s="55"/>
      <c r="E524" s="55"/>
      <c r="F524" s="55"/>
      <c r="G524" s="55"/>
      <c r="H524" s="10"/>
      <c r="I524" s="102"/>
      <c r="J524" s="102"/>
      <c r="K524" s="102"/>
      <c r="L524" s="11"/>
    </row>
    <row r="525" spans="1:12" ht="24">
      <c r="A525" s="10"/>
      <c r="B525" s="98"/>
      <c r="C525" s="55"/>
      <c r="D525" s="55"/>
      <c r="E525" s="55"/>
      <c r="F525" s="55"/>
      <c r="G525" s="55"/>
      <c r="H525" s="10"/>
      <c r="I525" s="102"/>
      <c r="J525" s="102"/>
      <c r="K525" s="102"/>
      <c r="L525" s="11"/>
    </row>
    <row r="526" spans="1:12" ht="24">
      <c r="A526" s="10"/>
      <c r="B526" s="98"/>
      <c r="C526" s="55"/>
      <c r="D526" s="55"/>
      <c r="E526" s="55"/>
      <c r="F526" s="55"/>
      <c r="G526" s="55"/>
      <c r="H526" s="10"/>
      <c r="I526" s="102"/>
      <c r="J526" s="102"/>
      <c r="K526" s="102"/>
      <c r="L526" s="11"/>
    </row>
    <row r="527" spans="1:12" ht="24">
      <c r="A527" s="10"/>
      <c r="B527" s="98"/>
      <c r="C527" s="55"/>
      <c r="D527" s="55"/>
      <c r="E527" s="55"/>
      <c r="F527" s="55"/>
      <c r="G527" s="55"/>
      <c r="H527" s="10"/>
      <c r="I527" s="102"/>
      <c r="J527" s="102"/>
      <c r="K527" s="102"/>
      <c r="L527" s="11"/>
    </row>
    <row r="528" spans="1:12" ht="24">
      <c r="A528" s="10"/>
      <c r="B528" s="98"/>
      <c r="C528" s="55"/>
      <c r="D528" s="55"/>
      <c r="E528" s="55"/>
      <c r="F528" s="55"/>
      <c r="G528" s="55"/>
      <c r="H528" s="10"/>
      <c r="I528" s="102"/>
      <c r="J528" s="102"/>
      <c r="K528" s="102"/>
      <c r="L528" s="11"/>
    </row>
    <row r="529" spans="1:12" ht="24">
      <c r="A529" s="10"/>
      <c r="B529" s="98"/>
      <c r="C529" s="55"/>
      <c r="D529" s="55"/>
      <c r="E529" s="55"/>
      <c r="F529" s="55"/>
      <c r="G529" s="55"/>
      <c r="H529" s="10"/>
      <c r="I529" s="102"/>
      <c r="J529" s="102"/>
      <c r="K529" s="102"/>
      <c r="L529" s="11"/>
    </row>
    <row r="530" spans="1:12" ht="24">
      <c r="A530" s="10"/>
      <c r="B530" s="98"/>
      <c r="C530" s="55"/>
      <c r="D530" s="55"/>
      <c r="E530" s="55"/>
      <c r="F530" s="55"/>
      <c r="G530" s="55"/>
      <c r="H530" s="10"/>
      <c r="I530" s="102"/>
      <c r="J530" s="102"/>
      <c r="K530" s="102"/>
      <c r="L530" s="11"/>
    </row>
    <row r="531" spans="1:12" ht="24">
      <c r="A531" s="10"/>
      <c r="B531" s="98"/>
      <c r="C531" s="55"/>
      <c r="D531" s="55"/>
      <c r="E531" s="55"/>
      <c r="F531" s="55"/>
      <c r="G531" s="55"/>
      <c r="H531" s="10"/>
      <c r="I531" s="102"/>
      <c r="J531" s="102"/>
      <c r="K531" s="102"/>
      <c r="L531" s="11"/>
    </row>
    <row r="532" spans="1:12" ht="24">
      <c r="A532" s="10"/>
      <c r="B532" s="98"/>
      <c r="C532" s="55"/>
      <c r="D532" s="55"/>
      <c r="E532" s="55"/>
      <c r="F532" s="55"/>
      <c r="G532" s="55"/>
      <c r="H532" s="10"/>
      <c r="I532" s="102"/>
      <c r="J532" s="102"/>
      <c r="K532" s="102"/>
      <c r="L532" s="11"/>
    </row>
    <row r="533" spans="1:12" ht="24">
      <c r="A533" s="10"/>
      <c r="B533" s="98"/>
      <c r="C533" s="55"/>
      <c r="D533" s="55"/>
      <c r="E533" s="55"/>
      <c r="F533" s="55"/>
      <c r="G533" s="55"/>
      <c r="H533" s="10"/>
      <c r="I533" s="102"/>
      <c r="J533" s="102"/>
      <c r="K533" s="102"/>
      <c r="L533" s="11"/>
    </row>
    <row r="534" spans="1:12" ht="24">
      <c r="A534" s="10"/>
      <c r="B534" s="98"/>
      <c r="C534" s="55"/>
      <c r="D534" s="55"/>
      <c r="E534" s="55"/>
      <c r="F534" s="55"/>
      <c r="G534" s="55"/>
      <c r="H534" s="10"/>
      <c r="I534" s="102"/>
      <c r="J534" s="102"/>
      <c r="K534" s="102"/>
      <c r="L534" s="11"/>
    </row>
    <row r="535" spans="1:12" ht="24">
      <c r="A535" s="10"/>
      <c r="B535" s="98"/>
      <c r="C535" s="55"/>
      <c r="D535" s="55"/>
      <c r="E535" s="55"/>
      <c r="F535" s="55"/>
      <c r="G535" s="55"/>
      <c r="H535" s="10"/>
      <c r="I535" s="102"/>
      <c r="J535" s="102"/>
      <c r="K535" s="102"/>
      <c r="L535" s="11"/>
    </row>
    <row r="536" spans="1:12" ht="24">
      <c r="A536" s="10"/>
      <c r="B536" s="98"/>
      <c r="C536" s="55"/>
      <c r="D536" s="55"/>
      <c r="E536" s="55"/>
      <c r="F536" s="55"/>
      <c r="G536" s="55"/>
      <c r="H536" s="10"/>
      <c r="I536" s="102"/>
      <c r="J536" s="102"/>
      <c r="K536" s="102"/>
      <c r="L536" s="11"/>
    </row>
    <row r="537" spans="1:12" ht="24">
      <c r="A537" s="10"/>
      <c r="B537" s="98"/>
      <c r="C537" s="55"/>
      <c r="D537" s="55"/>
      <c r="E537" s="55"/>
      <c r="F537" s="55"/>
      <c r="G537" s="55"/>
      <c r="H537" s="10"/>
      <c r="I537" s="102"/>
      <c r="J537" s="102"/>
      <c r="K537" s="102"/>
      <c r="L537" s="11"/>
    </row>
    <row r="538" spans="1:12" ht="24">
      <c r="A538" s="10"/>
      <c r="B538" s="98"/>
      <c r="C538" s="55"/>
      <c r="D538" s="55"/>
      <c r="E538" s="55"/>
      <c r="F538" s="55"/>
      <c r="G538" s="55"/>
      <c r="H538" s="10"/>
      <c r="I538" s="102"/>
      <c r="J538" s="102"/>
      <c r="K538" s="102"/>
      <c r="L538" s="11"/>
    </row>
    <row r="539" spans="1:12" ht="24">
      <c r="A539" s="10"/>
      <c r="B539" s="98"/>
      <c r="C539" s="55"/>
      <c r="D539" s="55"/>
      <c r="E539" s="55"/>
      <c r="F539" s="55"/>
      <c r="G539" s="55"/>
      <c r="H539" s="10"/>
      <c r="I539" s="102"/>
      <c r="J539" s="102"/>
      <c r="K539" s="102"/>
      <c r="L539" s="11"/>
    </row>
    <row r="540" spans="1:12" ht="24">
      <c r="A540" s="10"/>
      <c r="B540" s="98"/>
      <c r="C540" s="55"/>
      <c r="D540" s="55"/>
      <c r="E540" s="55"/>
      <c r="F540" s="55"/>
      <c r="G540" s="55"/>
      <c r="H540" s="10"/>
      <c r="I540" s="102"/>
      <c r="J540" s="102"/>
      <c r="K540" s="102"/>
      <c r="L540" s="11"/>
    </row>
    <row r="541" spans="1:12" ht="24">
      <c r="A541" s="10"/>
      <c r="B541" s="98"/>
      <c r="C541" s="55"/>
      <c r="D541" s="55"/>
      <c r="E541" s="55"/>
      <c r="F541" s="55"/>
      <c r="G541" s="55"/>
      <c r="H541" s="10"/>
      <c r="I541" s="102"/>
      <c r="J541" s="102"/>
      <c r="K541" s="102"/>
      <c r="L541" s="11"/>
    </row>
    <row r="542" spans="1:12" ht="24">
      <c r="A542" s="10"/>
      <c r="B542" s="98"/>
      <c r="C542" s="55"/>
      <c r="D542" s="55"/>
      <c r="E542" s="55"/>
      <c r="F542" s="55"/>
      <c r="G542" s="55"/>
      <c r="H542" s="10"/>
      <c r="I542" s="102"/>
      <c r="J542" s="102"/>
      <c r="K542" s="102"/>
      <c r="L542" s="11"/>
    </row>
    <row r="543" spans="1:12" ht="24">
      <c r="A543" s="10"/>
      <c r="B543" s="98"/>
      <c r="C543" s="55"/>
      <c r="D543" s="55"/>
      <c r="E543" s="55"/>
      <c r="F543" s="55"/>
      <c r="G543" s="55"/>
      <c r="H543" s="10"/>
      <c r="I543" s="102"/>
      <c r="J543" s="102"/>
      <c r="K543" s="102"/>
      <c r="L543" s="11"/>
    </row>
    <row r="544" spans="1:12" ht="24">
      <c r="A544" s="10"/>
      <c r="B544" s="98"/>
      <c r="C544" s="55"/>
      <c r="D544" s="55"/>
      <c r="E544" s="55"/>
      <c r="F544" s="55"/>
      <c r="G544" s="55"/>
      <c r="H544" s="10"/>
      <c r="I544" s="102"/>
      <c r="J544" s="102"/>
      <c r="K544" s="102"/>
      <c r="L544" s="11"/>
    </row>
    <row r="545" spans="1:12" ht="24">
      <c r="A545" s="10"/>
      <c r="B545" s="98"/>
      <c r="C545" s="55"/>
      <c r="D545" s="55"/>
      <c r="E545" s="55"/>
      <c r="F545" s="55"/>
      <c r="G545" s="55"/>
      <c r="H545" s="10"/>
      <c r="I545" s="102"/>
      <c r="J545" s="102"/>
      <c r="K545" s="102"/>
      <c r="L545" s="11"/>
    </row>
    <row r="546" spans="1:12" ht="24">
      <c r="A546" s="10"/>
      <c r="B546" s="98"/>
      <c r="C546" s="55"/>
      <c r="D546" s="55"/>
      <c r="E546" s="55"/>
      <c r="F546" s="55"/>
      <c r="G546" s="55"/>
      <c r="H546" s="10"/>
      <c r="I546" s="102"/>
      <c r="J546" s="102"/>
      <c r="K546" s="102"/>
      <c r="L546" s="11"/>
    </row>
    <row r="547" spans="1:12" ht="24">
      <c r="A547" s="10"/>
      <c r="B547" s="98"/>
      <c r="C547" s="55"/>
      <c r="D547" s="55"/>
      <c r="E547" s="55"/>
      <c r="F547" s="55"/>
      <c r="G547" s="55"/>
      <c r="H547" s="10"/>
      <c r="I547" s="102"/>
      <c r="J547" s="102"/>
      <c r="K547" s="102"/>
      <c r="L547" s="11"/>
    </row>
    <row r="548" spans="1:12" ht="24">
      <c r="A548" s="10"/>
      <c r="B548" s="98"/>
      <c r="C548" s="55"/>
      <c r="D548" s="55"/>
      <c r="E548" s="55"/>
      <c r="F548" s="55"/>
      <c r="G548" s="55"/>
      <c r="H548" s="10"/>
      <c r="I548" s="102"/>
      <c r="J548" s="102"/>
      <c r="K548" s="102"/>
      <c r="L548" s="11"/>
    </row>
    <row r="549" spans="1:12" ht="24">
      <c r="A549" s="10"/>
      <c r="B549" s="98"/>
      <c r="C549" s="55"/>
      <c r="D549" s="55"/>
      <c r="E549" s="55"/>
      <c r="F549" s="55"/>
      <c r="G549" s="55"/>
      <c r="H549" s="10"/>
      <c r="I549" s="102"/>
      <c r="J549" s="102"/>
      <c r="K549" s="102"/>
      <c r="L549" s="11"/>
    </row>
    <row r="550" spans="1:12" ht="24">
      <c r="A550" s="10"/>
      <c r="B550" s="98"/>
      <c r="C550" s="55"/>
      <c r="D550" s="55"/>
      <c r="E550" s="55"/>
      <c r="F550" s="55"/>
      <c r="G550" s="55"/>
      <c r="H550" s="10"/>
      <c r="I550" s="102"/>
      <c r="J550" s="102"/>
      <c r="K550" s="102"/>
      <c r="L550" s="11"/>
    </row>
    <row r="551" spans="1:12" ht="24">
      <c r="A551" s="10"/>
      <c r="B551" s="98"/>
      <c r="C551" s="55"/>
      <c r="D551" s="55"/>
      <c r="E551" s="55"/>
      <c r="F551" s="55"/>
      <c r="G551" s="55"/>
      <c r="H551" s="10"/>
      <c r="I551" s="102"/>
      <c r="J551" s="102"/>
      <c r="K551" s="102"/>
      <c r="L551" s="11"/>
    </row>
    <row r="552" spans="1:12" ht="24">
      <c r="A552" s="10"/>
      <c r="B552" s="98"/>
      <c r="C552" s="55"/>
      <c r="D552" s="55"/>
      <c r="E552" s="55"/>
      <c r="F552" s="55"/>
      <c r="G552" s="55"/>
      <c r="H552" s="10"/>
      <c r="I552" s="102"/>
      <c r="J552" s="102"/>
      <c r="K552" s="102"/>
      <c r="L552" s="11"/>
    </row>
    <row r="553" spans="1:12" ht="24">
      <c r="A553" s="10"/>
      <c r="B553" s="98"/>
      <c r="C553" s="55"/>
      <c r="D553" s="55"/>
      <c r="E553" s="55"/>
      <c r="F553" s="55"/>
      <c r="G553" s="55"/>
      <c r="H553" s="10"/>
      <c r="I553" s="102"/>
      <c r="J553" s="102"/>
      <c r="K553" s="102"/>
      <c r="L553" s="11"/>
    </row>
    <row r="554" spans="1:12" ht="24">
      <c r="A554" s="10"/>
      <c r="B554" s="98"/>
      <c r="C554" s="55"/>
      <c r="D554" s="55"/>
      <c r="E554" s="55"/>
      <c r="F554" s="55"/>
      <c r="G554" s="55"/>
      <c r="H554" s="10"/>
      <c r="I554" s="102"/>
      <c r="J554" s="102"/>
      <c r="K554" s="102"/>
      <c r="L554" s="11"/>
    </row>
    <row r="555" spans="1:12" ht="24">
      <c r="A555" s="10"/>
      <c r="B555" s="98"/>
      <c r="C555" s="55"/>
      <c r="D555" s="55"/>
      <c r="E555" s="55"/>
      <c r="F555" s="55"/>
      <c r="G555" s="55"/>
      <c r="H555" s="10"/>
      <c r="I555" s="102"/>
      <c r="J555" s="102"/>
      <c r="K555" s="102"/>
      <c r="L555" s="11"/>
    </row>
    <row r="556" spans="1:12" ht="24">
      <c r="A556" s="10"/>
      <c r="B556" s="98"/>
      <c r="C556" s="55"/>
      <c r="D556" s="55"/>
      <c r="E556" s="55"/>
      <c r="F556" s="55"/>
      <c r="G556" s="55"/>
      <c r="H556" s="10"/>
      <c r="I556" s="102"/>
      <c r="J556" s="102"/>
      <c r="K556" s="102"/>
      <c r="L556" s="11"/>
    </row>
    <row r="557" spans="1:12" ht="24">
      <c r="A557" s="10"/>
      <c r="B557" s="98"/>
      <c r="C557" s="55"/>
      <c r="D557" s="55"/>
      <c r="E557" s="55"/>
      <c r="F557" s="55"/>
      <c r="G557" s="55"/>
      <c r="H557" s="10"/>
      <c r="I557" s="102"/>
      <c r="J557" s="102"/>
      <c r="K557" s="102"/>
      <c r="L557" s="11"/>
    </row>
    <row r="558" spans="1:12" ht="24">
      <c r="A558" s="10"/>
      <c r="B558" s="98"/>
      <c r="C558" s="55"/>
      <c r="D558" s="55"/>
      <c r="E558" s="55"/>
      <c r="F558" s="55"/>
      <c r="G558" s="55"/>
      <c r="H558" s="10"/>
      <c r="I558" s="102"/>
      <c r="J558" s="102"/>
      <c r="K558" s="102"/>
      <c r="L558" s="11"/>
    </row>
    <row r="559" spans="1:12" ht="24">
      <c r="A559" s="10"/>
      <c r="B559" s="98"/>
      <c r="C559" s="55"/>
      <c r="D559" s="55"/>
      <c r="E559" s="55"/>
      <c r="F559" s="55"/>
      <c r="G559" s="55"/>
      <c r="H559" s="10"/>
      <c r="I559" s="102"/>
      <c r="J559" s="102"/>
      <c r="K559" s="102"/>
      <c r="L559" s="11"/>
    </row>
    <row r="560" spans="1:12" ht="24">
      <c r="A560" s="10"/>
      <c r="B560" s="98"/>
      <c r="C560" s="55"/>
      <c r="D560" s="55"/>
      <c r="E560" s="55"/>
      <c r="F560" s="55"/>
      <c r="G560" s="55"/>
      <c r="H560" s="10"/>
      <c r="I560" s="102"/>
      <c r="J560" s="102"/>
      <c r="K560" s="102"/>
      <c r="L560" s="11"/>
    </row>
    <row r="561" spans="1:12" ht="24">
      <c r="A561" s="10"/>
      <c r="B561" s="98"/>
      <c r="C561" s="55"/>
      <c r="D561" s="55"/>
      <c r="E561" s="55"/>
      <c r="F561" s="55"/>
      <c r="G561" s="55"/>
      <c r="H561" s="10"/>
      <c r="I561" s="102"/>
      <c r="J561" s="102"/>
      <c r="K561" s="102"/>
      <c r="L561" s="11"/>
    </row>
    <row r="562" spans="1:12" ht="24">
      <c r="A562" s="10"/>
      <c r="B562" s="98"/>
      <c r="C562" s="55"/>
      <c r="D562" s="55"/>
      <c r="E562" s="55"/>
      <c r="F562" s="55"/>
      <c r="G562" s="55"/>
      <c r="H562" s="10"/>
      <c r="I562" s="102"/>
      <c r="J562" s="102"/>
      <c r="K562" s="102"/>
      <c r="L562" s="11"/>
    </row>
    <row r="563" spans="1:12" ht="24">
      <c r="A563" s="10"/>
      <c r="B563" s="98"/>
      <c r="C563" s="55"/>
      <c r="D563" s="55"/>
      <c r="E563" s="55"/>
      <c r="F563" s="55"/>
      <c r="G563" s="55"/>
      <c r="H563" s="10"/>
      <c r="I563" s="102"/>
      <c r="J563" s="102"/>
      <c r="K563" s="102"/>
      <c r="L563" s="11"/>
    </row>
    <row r="564" spans="1:12" ht="24">
      <c r="A564" s="10"/>
      <c r="B564" s="98"/>
      <c r="C564" s="55"/>
      <c r="D564" s="55"/>
      <c r="E564" s="55"/>
      <c r="F564" s="55"/>
      <c r="G564" s="55"/>
      <c r="H564" s="10"/>
      <c r="I564" s="102"/>
      <c r="J564" s="102"/>
      <c r="K564" s="102"/>
      <c r="L564" s="11"/>
    </row>
    <row r="565" spans="1:12" ht="24">
      <c r="A565" s="10"/>
      <c r="B565" s="98"/>
      <c r="C565" s="55"/>
      <c r="D565" s="55"/>
      <c r="E565" s="55"/>
      <c r="F565" s="55"/>
      <c r="G565" s="55"/>
      <c r="H565" s="10"/>
      <c r="I565" s="102"/>
      <c r="J565" s="102"/>
      <c r="K565" s="102"/>
      <c r="L565" s="11"/>
    </row>
    <row r="566" spans="1:12" ht="24">
      <c r="A566" s="10"/>
      <c r="B566" s="98"/>
      <c r="C566" s="55"/>
      <c r="D566" s="55"/>
      <c r="E566" s="55"/>
      <c r="F566" s="55"/>
      <c r="G566" s="55"/>
      <c r="H566" s="10"/>
      <c r="I566" s="102"/>
      <c r="J566" s="102"/>
      <c r="K566" s="102"/>
      <c r="L566" s="11"/>
    </row>
    <row r="567" spans="1:12" ht="24">
      <c r="A567" s="10"/>
      <c r="B567" s="98"/>
      <c r="C567" s="55"/>
      <c r="D567" s="55"/>
      <c r="E567" s="55"/>
      <c r="F567" s="55"/>
      <c r="G567" s="55"/>
      <c r="H567" s="10"/>
      <c r="I567" s="102"/>
      <c r="J567" s="102"/>
      <c r="K567" s="102"/>
      <c r="L567" s="11"/>
    </row>
    <row r="568" spans="1:12" ht="24">
      <c r="A568" s="10"/>
      <c r="B568" s="98"/>
      <c r="C568" s="55"/>
      <c r="D568" s="55"/>
      <c r="E568" s="55"/>
      <c r="F568" s="55"/>
      <c r="G568" s="55"/>
      <c r="H568" s="10"/>
      <c r="I568" s="102"/>
      <c r="J568" s="102"/>
      <c r="K568" s="102"/>
      <c r="L568" s="11"/>
    </row>
    <row r="569" spans="1:12" ht="24">
      <c r="A569" s="10"/>
      <c r="B569" s="98"/>
      <c r="C569" s="55"/>
      <c r="D569" s="55"/>
      <c r="E569" s="55"/>
      <c r="F569" s="55"/>
      <c r="G569" s="55"/>
      <c r="H569" s="10"/>
      <c r="I569" s="102"/>
      <c r="J569" s="102"/>
      <c r="K569" s="102"/>
      <c r="L569" s="11"/>
    </row>
    <row r="570" spans="1:12" ht="24">
      <c r="A570" s="10"/>
      <c r="B570" s="98"/>
      <c r="C570" s="55"/>
      <c r="D570" s="55"/>
      <c r="E570" s="55"/>
      <c r="F570" s="55"/>
      <c r="G570" s="55"/>
      <c r="H570" s="10"/>
      <c r="I570" s="102"/>
      <c r="J570" s="102"/>
      <c r="K570" s="102"/>
      <c r="L570" s="11"/>
    </row>
    <row r="571" spans="1:12" ht="24">
      <c r="A571" s="10"/>
      <c r="B571" s="98"/>
      <c r="C571" s="55"/>
      <c r="D571" s="55"/>
      <c r="E571" s="55"/>
      <c r="F571" s="55"/>
      <c r="G571" s="55"/>
      <c r="H571" s="10"/>
      <c r="I571" s="102"/>
      <c r="J571" s="102"/>
      <c r="K571" s="102"/>
      <c r="L571" s="11"/>
    </row>
    <row r="572" spans="1:12" ht="24">
      <c r="A572" s="10"/>
      <c r="B572" s="98"/>
      <c r="C572" s="55"/>
      <c r="D572" s="55"/>
      <c r="E572" s="55"/>
      <c r="F572" s="55"/>
      <c r="G572" s="55"/>
      <c r="H572" s="10"/>
      <c r="I572" s="102"/>
      <c r="J572" s="102"/>
      <c r="K572" s="102"/>
      <c r="L572" s="11"/>
    </row>
    <row r="573" spans="1:12" ht="24">
      <c r="A573" s="10"/>
      <c r="B573" s="98"/>
      <c r="C573" s="55"/>
      <c r="D573" s="55"/>
      <c r="E573" s="55"/>
      <c r="F573" s="55"/>
      <c r="G573" s="55"/>
      <c r="H573" s="10"/>
      <c r="I573" s="102"/>
      <c r="J573" s="102"/>
      <c r="K573" s="102"/>
      <c r="L573" s="11"/>
    </row>
    <row r="574" spans="1:12" ht="24">
      <c r="A574" s="10"/>
      <c r="B574" s="98"/>
      <c r="C574" s="55"/>
      <c r="D574" s="55"/>
      <c r="E574" s="55"/>
      <c r="F574" s="55"/>
      <c r="G574" s="55"/>
      <c r="H574" s="10"/>
      <c r="I574" s="102"/>
      <c r="J574" s="102"/>
      <c r="K574" s="102"/>
      <c r="L574" s="11"/>
    </row>
    <row r="575" spans="1:12" ht="24">
      <c r="A575" s="10"/>
      <c r="B575" s="98"/>
      <c r="C575" s="55"/>
      <c r="D575" s="55"/>
      <c r="E575" s="55"/>
      <c r="F575" s="55"/>
      <c r="G575" s="55"/>
      <c r="H575" s="10"/>
      <c r="I575" s="102"/>
      <c r="J575" s="102"/>
      <c r="K575" s="102"/>
      <c r="L575" s="11"/>
    </row>
    <row r="576" spans="1:12" ht="24">
      <c r="A576" s="10"/>
      <c r="B576" s="98"/>
      <c r="C576" s="55"/>
      <c r="D576" s="55"/>
      <c r="E576" s="55"/>
      <c r="F576" s="55"/>
      <c r="G576" s="55"/>
      <c r="H576" s="10"/>
      <c r="I576" s="102"/>
      <c r="J576" s="102"/>
      <c r="K576" s="102"/>
      <c r="L576" s="11"/>
    </row>
    <row r="577" spans="1:12" ht="24">
      <c r="A577" s="10"/>
      <c r="B577" s="98"/>
      <c r="C577" s="55"/>
      <c r="D577" s="55"/>
      <c r="E577" s="55"/>
      <c r="F577" s="55"/>
      <c r="G577" s="55"/>
      <c r="H577" s="10"/>
      <c r="I577" s="102"/>
      <c r="J577" s="102"/>
      <c r="K577" s="102"/>
      <c r="L577" s="11"/>
    </row>
    <row r="578" spans="1:12" ht="24">
      <c r="A578" s="10"/>
      <c r="B578" s="98"/>
      <c r="C578" s="55"/>
      <c r="D578" s="55"/>
      <c r="E578" s="55"/>
      <c r="F578" s="55"/>
      <c r="G578" s="55"/>
      <c r="H578" s="10"/>
      <c r="I578" s="102"/>
      <c r="J578" s="102"/>
      <c r="K578" s="102"/>
      <c r="L578" s="11"/>
    </row>
    <row r="579" spans="1:12" ht="24">
      <c r="A579" s="10"/>
      <c r="B579" s="98"/>
      <c r="C579" s="55"/>
      <c r="D579" s="55"/>
      <c r="E579" s="55"/>
      <c r="F579" s="55"/>
      <c r="G579" s="55"/>
      <c r="H579" s="10"/>
      <c r="I579" s="102"/>
      <c r="J579" s="102"/>
      <c r="K579" s="102"/>
      <c r="L579" s="11"/>
    </row>
    <row r="580" spans="1:12" ht="24">
      <c r="A580" s="10"/>
      <c r="B580" s="98"/>
      <c r="C580" s="55"/>
      <c r="D580" s="55"/>
      <c r="E580" s="55"/>
      <c r="F580" s="55"/>
      <c r="G580" s="55"/>
      <c r="H580" s="10"/>
      <c r="I580" s="102"/>
      <c r="J580" s="102"/>
      <c r="K580" s="102"/>
      <c r="L580" s="11"/>
    </row>
    <row r="581" spans="1:12" ht="24">
      <c r="A581" s="10"/>
      <c r="B581" s="98"/>
      <c r="C581" s="55"/>
      <c r="D581" s="55"/>
      <c r="E581" s="55"/>
      <c r="F581" s="55"/>
      <c r="G581" s="55"/>
      <c r="H581" s="10"/>
      <c r="I581" s="102"/>
      <c r="J581" s="102"/>
      <c r="K581" s="102"/>
      <c r="L581" s="11"/>
    </row>
    <row r="582" spans="1:12" ht="24">
      <c r="A582" s="10"/>
      <c r="B582" s="98"/>
      <c r="C582" s="55"/>
      <c r="D582" s="55"/>
      <c r="E582" s="55"/>
      <c r="F582" s="55"/>
      <c r="G582" s="55"/>
      <c r="H582" s="10"/>
      <c r="I582" s="102"/>
      <c r="J582" s="102"/>
      <c r="K582" s="102"/>
      <c r="L582" s="11"/>
    </row>
    <row r="583" spans="1:12" ht="24">
      <c r="A583" s="10"/>
      <c r="B583" s="98"/>
      <c r="C583" s="55"/>
      <c r="D583" s="55"/>
      <c r="E583" s="55"/>
      <c r="F583" s="55"/>
      <c r="G583" s="55"/>
      <c r="H583" s="10"/>
      <c r="I583" s="102"/>
      <c r="J583" s="102"/>
      <c r="K583" s="102"/>
      <c r="L583" s="11"/>
    </row>
    <row r="584" spans="1:12" ht="24">
      <c r="A584" s="10"/>
      <c r="B584" s="98"/>
      <c r="C584" s="55"/>
      <c r="D584" s="55"/>
      <c r="E584" s="55"/>
      <c r="F584" s="55"/>
      <c r="G584" s="55"/>
      <c r="H584" s="10"/>
      <c r="I584" s="102"/>
      <c r="J584" s="102"/>
      <c r="K584" s="102"/>
      <c r="L584" s="11"/>
    </row>
    <row r="585" spans="1:12" ht="24">
      <c r="A585" s="10"/>
      <c r="B585" s="98"/>
      <c r="C585" s="55"/>
      <c r="D585" s="55"/>
      <c r="E585" s="55"/>
      <c r="F585" s="55"/>
      <c r="G585" s="55"/>
      <c r="H585" s="10"/>
      <c r="I585" s="102"/>
      <c r="J585" s="102"/>
      <c r="K585" s="102"/>
      <c r="L585" s="11"/>
    </row>
    <row r="586" spans="1:12" ht="24">
      <c r="A586" s="10"/>
      <c r="B586" s="98"/>
      <c r="C586" s="55"/>
      <c r="D586" s="55"/>
      <c r="E586" s="55"/>
      <c r="F586" s="55"/>
      <c r="G586" s="55"/>
      <c r="H586" s="10"/>
      <c r="I586" s="102"/>
      <c r="J586" s="102"/>
      <c r="K586" s="102"/>
      <c r="L586" s="11"/>
    </row>
    <row r="587" spans="1:12" ht="24">
      <c r="A587" s="10"/>
      <c r="B587" s="98"/>
      <c r="C587" s="55"/>
      <c r="D587" s="55"/>
      <c r="E587" s="55"/>
      <c r="F587" s="55"/>
      <c r="G587" s="55"/>
      <c r="H587" s="10"/>
      <c r="I587" s="102"/>
      <c r="J587" s="102"/>
      <c r="K587" s="102"/>
      <c r="L587" s="11"/>
    </row>
    <row r="588" spans="1:12" ht="24">
      <c r="A588" s="10"/>
      <c r="B588" s="98"/>
      <c r="C588" s="55"/>
      <c r="D588" s="55"/>
      <c r="E588" s="55"/>
      <c r="F588" s="55"/>
      <c r="G588" s="55"/>
      <c r="H588" s="10"/>
      <c r="I588" s="102"/>
      <c r="J588" s="102"/>
      <c r="K588" s="102"/>
      <c r="L588" s="11"/>
    </row>
    <row r="589" spans="1:12" ht="24">
      <c r="A589" s="10"/>
      <c r="B589" s="98"/>
      <c r="C589" s="55"/>
      <c r="D589" s="55"/>
      <c r="E589" s="55"/>
      <c r="F589" s="55"/>
      <c r="G589" s="55"/>
      <c r="H589" s="10"/>
      <c r="I589" s="102"/>
      <c r="J589" s="102"/>
      <c r="K589" s="102"/>
      <c r="L589" s="11"/>
    </row>
    <row r="590" spans="1:12" ht="24">
      <c r="A590" s="10"/>
      <c r="B590" s="98"/>
      <c r="C590" s="55"/>
      <c r="D590" s="55"/>
      <c r="E590" s="55"/>
      <c r="F590" s="55"/>
      <c r="G590" s="55"/>
      <c r="H590" s="10"/>
      <c r="I590" s="102"/>
      <c r="J590" s="102"/>
      <c r="K590" s="102"/>
      <c r="L590" s="11"/>
    </row>
    <row r="591" spans="1:12" ht="24">
      <c r="A591" s="10"/>
      <c r="B591" s="98"/>
      <c r="C591" s="55"/>
      <c r="D591" s="55"/>
      <c r="E591" s="55"/>
      <c r="F591" s="55"/>
      <c r="G591" s="55"/>
      <c r="H591" s="10"/>
      <c r="I591" s="102"/>
      <c r="J591" s="102"/>
      <c r="K591" s="102"/>
      <c r="L591" s="11"/>
    </row>
    <row r="592" spans="1:12" ht="24">
      <c r="A592" s="10"/>
      <c r="B592" s="98"/>
      <c r="C592" s="55"/>
      <c r="D592" s="55"/>
      <c r="E592" s="55"/>
      <c r="F592" s="55"/>
      <c r="G592" s="55"/>
      <c r="H592" s="10"/>
      <c r="I592" s="102"/>
      <c r="J592" s="102"/>
      <c r="K592" s="102"/>
      <c r="L592" s="11"/>
    </row>
    <row r="593" spans="1:12" ht="24">
      <c r="A593" s="10"/>
      <c r="B593" s="98"/>
      <c r="C593" s="55"/>
      <c r="D593" s="55"/>
      <c r="E593" s="55"/>
      <c r="F593" s="55"/>
      <c r="G593" s="55"/>
      <c r="H593" s="10"/>
      <c r="I593" s="102"/>
      <c r="J593" s="102"/>
      <c r="K593" s="102"/>
      <c r="L593" s="11"/>
    </row>
    <row r="594" spans="1:12" ht="24">
      <c r="A594" s="10"/>
      <c r="B594" s="98"/>
      <c r="C594" s="55"/>
      <c r="D594" s="55"/>
      <c r="E594" s="55"/>
      <c r="F594" s="55"/>
      <c r="G594" s="55"/>
      <c r="H594" s="10"/>
      <c r="I594" s="102"/>
      <c r="J594" s="102"/>
      <c r="K594" s="102"/>
      <c r="L594" s="11"/>
    </row>
    <row r="595" spans="1:12" ht="24">
      <c r="A595" s="10"/>
      <c r="B595" s="98"/>
      <c r="C595" s="55"/>
      <c r="D595" s="55"/>
      <c r="E595" s="55"/>
      <c r="F595" s="55"/>
      <c r="G595" s="55"/>
      <c r="H595" s="10"/>
      <c r="I595" s="102"/>
      <c r="J595" s="102"/>
      <c r="K595" s="102"/>
      <c r="L595" s="11"/>
    </row>
    <row r="596" spans="1:12" ht="24">
      <c r="A596" s="10"/>
      <c r="B596" s="98"/>
      <c r="C596" s="55"/>
      <c r="D596" s="55"/>
      <c r="E596" s="55"/>
      <c r="F596" s="55"/>
      <c r="G596" s="55"/>
      <c r="H596" s="10"/>
      <c r="I596" s="102"/>
      <c r="J596" s="102"/>
      <c r="K596" s="102"/>
      <c r="L596" s="11"/>
    </row>
    <row r="597" spans="1:12" ht="24">
      <c r="A597" s="10"/>
      <c r="B597" s="98"/>
      <c r="C597" s="55"/>
      <c r="D597" s="55"/>
      <c r="E597" s="55"/>
      <c r="F597" s="55"/>
      <c r="G597" s="55"/>
      <c r="H597" s="10"/>
      <c r="I597" s="102"/>
      <c r="J597" s="102"/>
      <c r="K597" s="102"/>
      <c r="L597" s="11"/>
    </row>
    <row r="598" spans="1:12" ht="24">
      <c r="A598" s="10"/>
      <c r="B598" s="98"/>
      <c r="C598" s="55"/>
      <c r="D598" s="55"/>
      <c r="E598" s="55"/>
      <c r="F598" s="55"/>
      <c r="G598" s="55"/>
      <c r="H598" s="10"/>
      <c r="I598" s="102"/>
      <c r="J598" s="102"/>
      <c r="K598" s="102"/>
      <c r="L598" s="11"/>
    </row>
    <row r="599" spans="1:12" ht="24">
      <c r="A599" s="10"/>
      <c r="B599" s="98"/>
      <c r="C599" s="55"/>
      <c r="D599" s="55"/>
      <c r="E599" s="55"/>
      <c r="F599" s="55"/>
      <c r="G599" s="55"/>
      <c r="H599" s="10"/>
      <c r="I599" s="102"/>
      <c r="J599" s="102"/>
      <c r="K599" s="102"/>
      <c r="L599" s="11"/>
    </row>
    <row r="600" spans="1:12" ht="24">
      <c r="A600" s="10"/>
      <c r="B600" s="98"/>
      <c r="C600" s="55"/>
      <c r="D600" s="55"/>
      <c r="E600" s="55"/>
      <c r="F600" s="55"/>
      <c r="G600" s="55"/>
      <c r="H600" s="10"/>
      <c r="I600" s="102"/>
      <c r="J600" s="102"/>
      <c r="K600" s="102"/>
      <c r="L600" s="11"/>
    </row>
    <row r="601" spans="1:12" ht="24">
      <c r="A601" s="10"/>
      <c r="B601" s="98"/>
      <c r="C601" s="55"/>
      <c r="D601" s="55"/>
      <c r="E601" s="55"/>
      <c r="F601" s="55"/>
      <c r="G601" s="55"/>
      <c r="H601" s="10"/>
      <c r="I601" s="102"/>
      <c r="J601" s="102"/>
      <c r="K601" s="102"/>
      <c r="L601" s="11"/>
    </row>
    <row r="602" spans="1:12" ht="24">
      <c r="A602" s="10"/>
      <c r="B602" s="98"/>
      <c r="C602" s="55"/>
      <c r="D602" s="55"/>
      <c r="E602" s="55"/>
      <c r="F602" s="55"/>
      <c r="G602" s="55"/>
      <c r="H602" s="10"/>
      <c r="I602" s="102"/>
      <c r="J602" s="102"/>
      <c r="K602" s="102"/>
      <c r="L602" s="11"/>
    </row>
    <row r="603" spans="1:12" ht="24">
      <c r="A603" s="10"/>
      <c r="B603" s="98"/>
      <c r="C603" s="55"/>
      <c r="D603" s="55"/>
      <c r="E603" s="55"/>
      <c r="F603" s="55"/>
      <c r="G603" s="55"/>
      <c r="H603" s="10"/>
      <c r="I603" s="102"/>
      <c r="J603" s="102"/>
      <c r="K603" s="102"/>
      <c r="L603" s="11"/>
    </row>
    <row r="604" spans="1:12" ht="24">
      <c r="A604" s="10"/>
      <c r="B604" s="98"/>
      <c r="C604" s="55"/>
      <c r="D604" s="55"/>
      <c r="E604" s="55"/>
      <c r="F604" s="55"/>
      <c r="G604" s="55"/>
      <c r="H604" s="10"/>
      <c r="I604" s="102"/>
      <c r="J604" s="102"/>
      <c r="K604" s="102"/>
      <c r="L604" s="11"/>
    </row>
    <row r="605" spans="1:12" ht="24">
      <c r="A605" s="10"/>
      <c r="B605" s="98"/>
      <c r="C605" s="55"/>
      <c r="D605" s="55"/>
      <c r="E605" s="55"/>
      <c r="F605" s="55"/>
      <c r="G605" s="55"/>
      <c r="H605" s="10"/>
      <c r="I605" s="102"/>
      <c r="J605" s="102"/>
      <c r="K605" s="102"/>
      <c r="L605" s="11"/>
    </row>
    <row r="606" spans="1:12" ht="24">
      <c r="A606" s="10"/>
      <c r="B606" s="98"/>
      <c r="C606" s="55"/>
      <c r="D606" s="55"/>
      <c r="E606" s="55"/>
      <c r="F606" s="55"/>
      <c r="G606" s="55"/>
      <c r="H606" s="10"/>
      <c r="I606" s="102"/>
      <c r="J606" s="102"/>
      <c r="K606" s="102"/>
      <c r="L606" s="11"/>
    </row>
    <row r="607" spans="1:12" ht="24">
      <c r="A607" s="10"/>
      <c r="B607" s="98"/>
      <c r="C607" s="55"/>
      <c r="D607" s="55"/>
      <c r="E607" s="55"/>
      <c r="F607" s="55"/>
      <c r="G607" s="55"/>
      <c r="H607" s="10"/>
      <c r="I607" s="102"/>
      <c r="J607" s="102"/>
      <c r="K607" s="102"/>
      <c r="L607" s="11"/>
    </row>
    <row r="608" spans="1:12" ht="24">
      <c r="A608" s="10"/>
      <c r="B608" s="98"/>
      <c r="C608" s="55"/>
      <c r="D608" s="55"/>
      <c r="E608" s="55"/>
      <c r="F608" s="55"/>
      <c r="G608" s="55"/>
      <c r="H608" s="10"/>
      <c r="I608" s="102"/>
      <c r="J608" s="102"/>
      <c r="K608" s="102"/>
      <c r="L608" s="11"/>
    </row>
    <row r="609" spans="1:12" ht="24">
      <c r="A609" s="10"/>
      <c r="B609" s="98"/>
      <c r="C609" s="55"/>
      <c r="D609" s="55"/>
      <c r="E609" s="55"/>
      <c r="F609" s="55"/>
      <c r="G609" s="55"/>
      <c r="H609" s="10"/>
      <c r="I609" s="102"/>
      <c r="J609" s="102"/>
      <c r="K609" s="102"/>
      <c r="L609" s="11"/>
    </row>
    <row r="610" spans="1:12" ht="24">
      <c r="A610" s="10"/>
      <c r="B610" s="98"/>
      <c r="C610" s="55"/>
      <c r="D610" s="55"/>
      <c r="E610" s="55"/>
      <c r="F610" s="55"/>
      <c r="G610" s="55"/>
      <c r="H610" s="10"/>
      <c r="I610" s="102"/>
      <c r="J610" s="102"/>
      <c r="K610" s="102"/>
      <c r="L610" s="11"/>
    </row>
    <row r="611" spans="1:12" ht="24">
      <c r="A611" s="10"/>
      <c r="B611" s="98"/>
      <c r="C611" s="55"/>
      <c r="D611" s="55"/>
      <c r="E611" s="55"/>
      <c r="F611" s="55"/>
      <c r="G611" s="55"/>
      <c r="H611" s="10"/>
      <c r="I611" s="102"/>
      <c r="J611" s="102"/>
      <c r="K611" s="102"/>
      <c r="L611" s="11"/>
    </row>
    <row r="612" spans="1:12" ht="24">
      <c r="A612" s="10"/>
      <c r="B612" s="98"/>
      <c r="C612" s="55"/>
      <c r="D612" s="55"/>
      <c r="E612" s="55"/>
      <c r="F612" s="55"/>
      <c r="G612" s="55"/>
      <c r="H612" s="10"/>
      <c r="I612" s="102"/>
      <c r="J612" s="102"/>
      <c r="K612" s="102"/>
      <c r="L612" s="11"/>
    </row>
    <row r="613" spans="1:12" ht="24">
      <c r="A613" s="10"/>
      <c r="B613" s="98"/>
      <c r="C613" s="55"/>
      <c r="D613" s="55"/>
      <c r="E613" s="55"/>
      <c r="F613" s="55"/>
      <c r="G613" s="55"/>
      <c r="H613" s="10"/>
      <c r="I613" s="102"/>
      <c r="J613" s="102"/>
      <c r="K613" s="102"/>
      <c r="L613" s="11"/>
    </row>
    <row r="614" spans="1:12" ht="24">
      <c r="A614" s="10"/>
      <c r="B614" s="98"/>
      <c r="C614" s="55"/>
      <c r="D614" s="55"/>
      <c r="E614" s="55"/>
      <c r="F614" s="55"/>
      <c r="G614" s="55"/>
      <c r="H614" s="10"/>
      <c r="I614" s="102"/>
      <c r="J614" s="102"/>
      <c r="K614" s="102"/>
      <c r="L614" s="11"/>
    </row>
    <row r="615" spans="1:12" ht="24">
      <c r="A615" s="10"/>
      <c r="B615" s="98"/>
      <c r="C615" s="55"/>
      <c r="D615" s="55"/>
      <c r="E615" s="55"/>
      <c r="F615" s="55"/>
      <c r="G615" s="55"/>
      <c r="H615" s="10"/>
      <c r="I615" s="102"/>
      <c r="J615" s="102"/>
      <c r="K615" s="102"/>
      <c r="L615" s="11"/>
    </row>
    <row r="616" spans="1:12" ht="24">
      <c r="A616" s="10"/>
      <c r="B616" s="98"/>
      <c r="C616" s="55"/>
      <c r="D616" s="55"/>
      <c r="E616" s="55"/>
      <c r="F616" s="55"/>
      <c r="G616" s="55"/>
      <c r="H616" s="10"/>
      <c r="I616" s="102"/>
      <c r="J616" s="102"/>
      <c r="K616" s="102"/>
      <c r="L616" s="11"/>
    </row>
    <row r="617" spans="1:12" ht="24">
      <c r="A617" s="10"/>
      <c r="B617" s="98"/>
      <c r="C617" s="55"/>
      <c r="D617" s="55"/>
      <c r="E617" s="55"/>
      <c r="F617" s="55"/>
      <c r="G617" s="55"/>
      <c r="H617" s="10"/>
      <c r="I617" s="102"/>
      <c r="J617" s="102"/>
      <c r="K617" s="102"/>
      <c r="L617" s="11"/>
    </row>
    <row r="618" spans="1:12" ht="24">
      <c r="A618" s="10"/>
      <c r="B618" s="98"/>
      <c r="C618" s="55"/>
      <c r="D618" s="55"/>
      <c r="E618" s="55"/>
      <c r="F618" s="55"/>
      <c r="G618" s="55"/>
      <c r="H618" s="10"/>
      <c r="I618" s="102"/>
      <c r="J618" s="102"/>
      <c r="K618" s="102"/>
      <c r="L618" s="11"/>
    </row>
    <row r="619" spans="1:12" ht="24">
      <c r="A619" s="10"/>
      <c r="B619" s="98"/>
      <c r="C619" s="55"/>
      <c r="D619" s="55"/>
      <c r="E619" s="55"/>
      <c r="F619" s="55"/>
      <c r="G619" s="55"/>
      <c r="H619" s="10"/>
      <c r="I619" s="102"/>
      <c r="J619" s="102"/>
      <c r="K619" s="102"/>
      <c r="L619" s="11"/>
    </row>
    <row r="620" spans="1:12" ht="24">
      <c r="A620" s="10"/>
      <c r="B620" s="98"/>
      <c r="C620" s="55"/>
      <c r="D620" s="55"/>
      <c r="E620" s="55"/>
      <c r="F620" s="55"/>
      <c r="G620" s="55"/>
      <c r="H620" s="10"/>
      <c r="I620" s="102"/>
      <c r="J620" s="102"/>
      <c r="K620" s="102"/>
      <c r="L620" s="11"/>
    </row>
    <row r="621" spans="1:12" ht="24">
      <c r="A621" s="10"/>
      <c r="B621" s="98"/>
      <c r="C621" s="55"/>
      <c r="D621" s="55"/>
      <c r="E621" s="55"/>
      <c r="F621" s="55"/>
      <c r="G621" s="55"/>
      <c r="H621" s="10"/>
      <c r="I621" s="102"/>
      <c r="J621" s="102"/>
      <c r="K621" s="102"/>
      <c r="L621" s="11"/>
    </row>
    <row r="622" spans="1:12" ht="24">
      <c r="A622" s="10"/>
      <c r="B622" s="98"/>
      <c r="C622" s="55"/>
      <c r="D622" s="55"/>
      <c r="E622" s="55"/>
      <c r="F622" s="55"/>
      <c r="G622" s="55"/>
      <c r="H622" s="10"/>
      <c r="I622" s="102"/>
      <c r="J622" s="102"/>
      <c r="K622" s="102"/>
      <c r="L622" s="11"/>
    </row>
    <row r="623" spans="1:12" ht="24">
      <c r="A623" s="10"/>
      <c r="B623" s="98"/>
      <c r="C623" s="55"/>
      <c r="D623" s="55"/>
      <c r="E623" s="55"/>
      <c r="F623" s="55"/>
      <c r="G623" s="55"/>
      <c r="H623" s="10"/>
      <c r="I623" s="102"/>
      <c r="J623" s="102"/>
      <c r="K623" s="102"/>
      <c r="L623" s="11"/>
    </row>
    <row r="624" spans="1:12" ht="24">
      <c r="A624" s="10"/>
      <c r="B624" s="98"/>
      <c r="C624" s="55"/>
      <c r="D624" s="55"/>
      <c r="E624" s="55"/>
      <c r="F624" s="55"/>
      <c r="G624" s="55"/>
      <c r="H624" s="10"/>
      <c r="I624" s="102"/>
      <c r="J624" s="102"/>
      <c r="K624" s="102"/>
      <c r="L624" s="11"/>
    </row>
    <row r="625" spans="1:12" ht="24">
      <c r="A625" s="10"/>
      <c r="B625" s="98"/>
      <c r="C625" s="55"/>
      <c r="D625" s="55"/>
      <c r="E625" s="55"/>
      <c r="F625" s="55"/>
      <c r="G625" s="55"/>
      <c r="H625" s="10"/>
      <c r="I625" s="102"/>
      <c r="J625" s="102"/>
      <c r="K625" s="102"/>
      <c r="L625" s="11"/>
    </row>
    <row r="626" spans="1:12" ht="24">
      <c r="A626" s="10"/>
      <c r="B626" s="98"/>
      <c r="C626" s="55"/>
      <c r="D626" s="55"/>
      <c r="E626" s="55"/>
      <c r="F626" s="55"/>
      <c r="G626" s="55"/>
      <c r="H626" s="10"/>
      <c r="I626" s="102"/>
      <c r="J626" s="102"/>
      <c r="K626" s="102"/>
      <c r="L626" s="11"/>
    </row>
    <row r="627" spans="1:12" ht="24">
      <c r="A627" s="10"/>
      <c r="B627" s="98"/>
      <c r="C627" s="55"/>
      <c r="D627" s="55"/>
      <c r="E627" s="55"/>
      <c r="F627" s="55"/>
      <c r="G627" s="55"/>
      <c r="H627" s="10"/>
      <c r="I627" s="102"/>
      <c r="J627" s="102"/>
      <c r="K627" s="102"/>
      <c r="L627" s="11"/>
    </row>
    <row r="628" spans="1:12" ht="24">
      <c r="A628" s="10"/>
      <c r="B628" s="98"/>
      <c r="C628" s="55"/>
      <c r="D628" s="55"/>
      <c r="E628" s="55"/>
      <c r="F628" s="55"/>
      <c r="G628" s="55"/>
      <c r="H628" s="10"/>
      <c r="I628" s="102"/>
      <c r="J628" s="102"/>
      <c r="K628" s="102"/>
      <c r="L628" s="11"/>
    </row>
    <row r="629" spans="1:12" ht="24">
      <c r="A629" s="10"/>
      <c r="B629" s="98"/>
      <c r="C629" s="55"/>
      <c r="D629" s="55"/>
      <c r="E629" s="55"/>
      <c r="F629" s="55"/>
      <c r="G629" s="55"/>
      <c r="H629" s="10"/>
      <c r="I629" s="102"/>
      <c r="J629" s="102"/>
      <c r="K629" s="102"/>
      <c r="L629" s="11"/>
    </row>
    <row r="630" spans="1:12" ht="24">
      <c r="A630" s="10"/>
      <c r="B630" s="98"/>
      <c r="C630" s="55"/>
      <c r="D630" s="55"/>
      <c r="E630" s="55"/>
      <c r="F630" s="55"/>
      <c r="G630" s="55"/>
      <c r="H630" s="10"/>
      <c r="I630" s="102"/>
      <c r="J630" s="102"/>
      <c r="K630" s="102"/>
      <c r="L630" s="11"/>
    </row>
    <row r="631" spans="1:12" ht="24">
      <c r="A631" s="10"/>
      <c r="B631" s="98"/>
      <c r="C631" s="55"/>
      <c r="D631" s="55"/>
      <c r="E631" s="55"/>
      <c r="F631" s="55"/>
      <c r="G631" s="55"/>
      <c r="H631" s="10"/>
      <c r="I631" s="102"/>
      <c r="J631" s="102"/>
      <c r="K631" s="102"/>
      <c r="L631" s="11"/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N7" sqref="N7"/>
    </sheetView>
  </sheetViews>
  <sheetFormatPr defaultColWidth="9.140625" defaultRowHeight="23.25"/>
  <cols>
    <col min="1" max="1" width="9.57421875" style="37" customWidth="1"/>
    <col min="2" max="2" width="10.8515625" style="37" bestFit="1" customWidth="1"/>
    <col min="3" max="3" width="7.00390625" style="37" customWidth="1"/>
    <col min="4" max="4" width="11.00390625" style="37" bestFit="1" customWidth="1"/>
    <col min="5" max="5" width="12.140625" style="37" customWidth="1"/>
    <col min="6" max="6" width="9.28125" style="37" customWidth="1"/>
    <col min="7" max="7" width="10.00390625" style="37" customWidth="1"/>
    <col min="8" max="8" width="3.140625" style="37" customWidth="1"/>
    <col min="9" max="9" width="8.8515625" style="37" bestFit="1" customWidth="1"/>
    <col min="10" max="12" width="7.7109375" style="37" customWidth="1"/>
    <col min="13" max="16384" width="9.140625" style="37" customWidth="1"/>
  </cols>
  <sheetData>
    <row r="1" spans="1:12" s="15" customFormat="1" ht="21" customHeight="1">
      <c r="A1" s="271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3"/>
    </row>
    <row r="2" spans="1:12" s="15" customFormat="1" ht="21" customHeight="1">
      <c r="A2" s="271" t="s">
        <v>166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1:12" s="15" customFormat="1" ht="21" customHeight="1">
      <c r="A3" s="274" t="s">
        <v>134</v>
      </c>
      <c r="B3" s="274"/>
      <c r="C3" s="274"/>
      <c r="D3" s="275" t="s">
        <v>135</v>
      </c>
      <c r="E3" s="275"/>
      <c r="F3" s="275"/>
      <c r="G3" s="276" t="s">
        <v>136</v>
      </c>
      <c r="H3" s="276"/>
      <c r="I3" s="276"/>
      <c r="J3" s="280" t="s">
        <v>137</v>
      </c>
      <c r="K3" s="280"/>
      <c r="L3" s="280"/>
    </row>
    <row r="4" spans="1:12" s="15" customFormat="1" ht="21" customHeight="1">
      <c r="A4" s="268" t="s">
        <v>41</v>
      </c>
      <c r="B4" s="268"/>
      <c r="C4" s="268"/>
      <c r="D4" s="269" t="s">
        <v>42</v>
      </c>
      <c r="E4" s="270"/>
      <c r="F4" s="270"/>
      <c r="G4" s="276" t="s">
        <v>165</v>
      </c>
      <c r="H4" s="276"/>
      <c r="I4" s="276"/>
      <c r="J4" s="280" t="s">
        <v>22</v>
      </c>
      <c r="K4" s="280"/>
      <c r="L4" s="280"/>
    </row>
    <row r="5" spans="1:12" s="15" customFormat="1" ht="45" customHeight="1">
      <c r="A5" s="265" t="s">
        <v>4</v>
      </c>
      <c r="B5" s="16" t="s">
        <v>5</v>
      </c>
      <c r="C5" s="266" t="s">
        <v>6</v>
      </c>
      <c r="D5" s="266"/>
      <c r="E5" s="17" t="s">
        <v>7</v>
      </c>
      <c r="F5" s="18" t="s">
        <v>8</v>
      </c>
      <c r="G5" s="281" t="s">
        <v>23</v>
      </c>
      <c r="H5" s="267" t="s">
        <v>24</v>
      </c>
      <c r="I5" s="277" t="s">
        <v>25</v>
      </c>
      <c r="J5" s="279" t="s">
        <v>26</v>
      </c>
      <c r="K5" s="279"/>
      <c r="L5" s="279"/>
    </row>
    <row r="6" spans="1:12" s="15" customFormat="1" ht="42" customHeight="1">
      <c r="A6" s="265"/>
      <c r="B6" s="19" t="s">
        <v>27</v>
      </c>
      <c r="C6" s="20" t="s">
        <v>11</v>
      </c>
      <c r="D6" s="21" t="s">
        <v>12</v>
      </c>
      <c r="E6" s="22" t="s">
        <v>13</v>
      </c>
      <c r="F6" s="23" t="s">
        <v>14</v>
      </c>
      <c r="G6" s="282"/>
      <c r="H6" s="267"/>
      <c r="I6" s="278"/>
      <c r="J6" s="24" t="s">
        <v>28</v>
      </c>
      <c r="K6" s="25" t="s">
        <v>29</v>
      </c>
      <c r="L6" s="26" t="s">
        <v>30</v>
      </c>
    </row>
    <row r="7" spans="1:12" s="15" customFormat="1" ht="19.5" customHeight="1">
      <c r="A7" s="27" t="s">
        <v>15</v>
      </c>
      <c r="B7" s="28" t="s">
        <v>16</v>
      </c>
      <c r="C7" s="29" t="s">
        <v>17</v>
      </c>
      <c r="D7" s="30" t="s">
        <v>18</v>
      </c>
      <c r="E7" s="31" t="s">
        <v>31</v>
      </c>
      <c r="F7" s="32" t="s">
        <v>32</v>
      </c>
      <c r="G7" s="27" t="s">
        <v>21</v>
      </c>
      <c r="H7" s="27" t="s">
        <v>33</v>
      </c>
      <c r="I7" s="33" t="s">
        <v>15</v>
      </c>
      <c r="J7" s="34" t="s">
        <v>34</v>
      </c>
      <c r="K7" s="35" t="s">
        <v>35</v>
      </c>
      <c r="L7" s="36" t="s">
        <v>36</v>
      </c>
    </row>
    <row r="8" spans="1:12" s="231" customFormat="1" ht="16.5" customHeight="1">
      <c r="A8" s="228">
        <v>22741</v>
      </c>
      <c r="B8" s="229">
        <v>400.716</v>
      </c>
      <c r="C8" s="229">
        <v>1.253</v>
      </c>
      <c r="D8" s="230">
        <v>0.1082592</v>
      </c>
      <c r="E8" s="230">
        <f aca="true" t="shared" si="0" ref="E8:E34">SUM(J8:L8)/3</f>
        <v>9.644523333333334</v>
      </c>
      <c r="F8" s="230">
        <f aca="true" t="shared" si="1" ref="F8:F34">E8*D8</f>
        <v>1.044108380448</v>
      </c>
      <c r="G8" s="213" t="str">
        <f>+DATA!H39</f>
        <v>1 - 3</v>
      </c>
      <c r="H8" s="111">
        <v>1</v>
      </c>
      <c r="I8" s="228">
        <v>22741</v>
      </c>
      <c r="J8" s="229">
        <v>0</v>
      </c>
      <c r="K8" s="229">
        <v>13.65426</v>
      </c>
      <c r="L8" s="229">
        <v>15.27931</v>
      </c>
    </row>
    <row r="9" spans="1:12" s="231" customFormat="1" ht="16.5" customHeight="1">
      <c r="A9" s="228">
        <v>22762</v>
      </c>
      <c r="B9" s="229">
        <v>400.686</v>
      </c>
      <c r="C9" s="229">
        <v>1.146</v>
      </c>
      <c r="D9" s="230">
        <v>0.0990144</v>
      </c>
      <c r="E9" s="230">
        <f t="shared" si="0"/>
        <v>8.812613333333333</v>
      </c>
      <c r="F9" s="230">
        <f t="shared" si="1"/>
        <v>0.872575621632</v>
      </c>
      <c r="G9" s="213" t="str">
        <f>+DATA!H40</f>
        <v>4 - 6</v>
      </c>
      <c r="H9" s="111">
        <f aca="true" t="shared" si="2" ref="H9:H34">+H8+1</f>
        <v>2</v>
      </c>
      <c r="I9" s="228">
        <v>22762</v>
      </c>
      <c r="J9" s="229">
        <v>20.03374</v>
      </c>
      <c r="K9" s="229">
        <v>6.4041</v>
      </c>
      <c r="L9" s="229">
        <v>0</v>
      </c>
    </row>
    <row r="10" spans="1:13" s="231" customFormat="1" ht="16.5" customHeight="1">
      <c r="A10" s="228">
        <v>22773</v>
      </c>
      <c r="B10" s="229">
        <v>400.666</v>
      </c>
      <c r="C10" s="229">
        <v>0.518</v>
      </c>
      <c r="D10" s="230">
        <v>0.0447552</v>
      </c>
      <c r="E10" s="230">
        <f t="shared" si="0"/>
        <v>12.150210000000001</v>
      </c>
      <c r="F10" s="230">
        <f t="shared" si="1"/>
        <v>0.5437850785920001</v>
      </c>
      <c r="G10" s="213" t="str">
        <f>+DATA!H41</f>
        <v>7 - 9</v>
      </c>
      <c r="H10" s="111">
        <f t="shared" si="2"/>
        <v>3</v>
      </c>
      <c r="I10" s="228">
        <v>22773</v>
      </c>
      <c r="J10" s="229">
        <v>11.92259</v>
      </c>
      <c r="K10" s="229">
        <v>12.54574</v>
      </c>
      <c r="L10" s="229">
        <v>11.9823</v>
      </c>
      <c r="M10" s="232"/>
    </row>
    <row r="11" spans="1:13" s="231" customFormat="1" ht="16.5" customHeight="1">
      <c r="A11" s="228">
        <v>22782</v>
      </c>
      <c r="B11" s="229">
        <v>400.686</v>
      </c>
      <c r="C11" s="229">
        <v>0.615</v>
      </c>
      <c r="D11" s="230">
        <v>0.053136</v>
      </c>
      <c r="E11" s="230">
        <f t="shared" si="0"/>
        <v>13.061783333333333</v>
      </c>
      <c r="F11" s="230">
        <f t="shared" si="1"/>
        <v>0.6940509192</v>
      </c>
      <c r="G11" s="213" t="str">
        <f>+DATA!H42</f>
        <v>10 - 12</v>
      </c>
      <c r="H11" s="111">
        <f t="shared" si="2"/>
        <v>4</v>
      </c>
      <c r="I11" s="228">
        <v>22782</v>
      </c>
      <c r="J11" s="229">
        <v>14.98376</v>
      </c>
      <c r="K11" s="229">
        <v>1.28543</v>
      </c>
      <c r="L11" s="229">
        <v>22.91616</v>
      </c>
      <c r="M11" s="232"/>
    </row>
    <row r="12" spans="1:13" s="231" customFormat="1" ht="16.5" customHeight="1">
      <c r="A12" s="228">
        <v>22801</v>
      </c>
      <c r="B12" s="229">
        <v>400.746</v>
      </c>
      <c r="C12" s="229">
        <v>0.713</v>
      </c>
      <c r="D12" s="230">
        <v>0.061603200000000004</v>
      </c>
      <c r="E12" s="230">
        <f t="shared" si="0"/>
        <v>100.16402000000001</v>
      </c>
      <c r="F12" s="230">
        <f t="shared" si="1"/>
        <v>6.170424156864001</v>
      </c>
      <c r="G12" s="213" t="str">
        <f>+DATA!H43</f>
        <v>13 - 15</v>
      </c>
      <c r="H12" s="111">
        <f t="shared" si="2"/>
        <v>5</v>
      </c>
      <c r="I12" s="228">
        <v>22801</v>
      </c>
      <c r="J12" s="229">
        <v>61.14786</v>
      </c>
      <c r="K12" s="229">
        <v>117.79271</v>
      </c>
      <c r="L12" s="229">
        <v>121.55149</v>
      </c>
      <c r="M12" s="232"/>
    </row>
    <row r="13" spans="1:13" s="231" customFormat="1" ht="16.5" customHeight="1">
      <c r="A13" s="228">
        <v>22809</v>
      </c>
      <c r="B13" s="229">
        <v>400.696</v>
      </c>
      <c r="C13" s="229">
        <v>0.636</v>
      </c>
      <c r="D13" s="230">
        <v>0.0549504</v>
      </c>
      <c r="E13" s="230">
        <f t="shared" si="0"/>
        <v>121.89293333333335</v>
      </c>
      <c r="F13" s="230">
        <f t="shared" si="1"/>
        <v>6.698065443840001</v>
      </c>
      <c r="G13" s="213" t="str">
        <f>+DATA!H44</f>
        <v>16 - 18</v>
      </c>
      <c r="H13" s="111">
        <f t="shared" si="2"/>
        <v>6</v>
      </c>
      <c r="I13" s="228">
        <v>22809</v>
      </c>
      <c r="J13" s="229">
        <v>124.63069</v>
      </c>
      <c r="K13" s="229">
        <v>120.99777</v>
      </c>
      <c r="L13" s="229">
        <v>120.05034</v>
      </c>
      <c r="M13" s="232"/>
    </row>
    <row r="14" spans="1:13" s="231" customFormat="1" ht="16.5" customHeight="1">
      <c r="A14" s="228">
        <v>22832</v>
      </c>
      <c r="B14" s="229">
        <v>400.666</v>
      </c>
      <c r="C14" s="229">
        <v>0.565</v>
      </c>
      <c r="D14" s="230">
        <v>0.048816</v>
      </c>
      <c r="E14" s="230">
        <f t="shared" si="0"/>
        <v>23.714236666666665</v>
      </c>
      <c r="F14" s="230">
        <f t="shared" si="1"/>
        <v>1.1576341771199998</v>
      </c>
      <c r="G14" s="213" t="str">
        <f>+DATA!H45</f>
        <v>19 - 21</v>
      </c>
      <c r="H14" s="111">
        <f t="shared" si="2"/>
        <v>7</v>
      </c>
      <c r="I14" s="228">
        <v>22832</v>
      </c>
      <c r="J14" s="229">
        <v>27.13477</v>
      </c>
      <c r="K14" s="229">
        <v>19.12479</v>
      </c>
      <c r="L14" s="229">
        <v>24.88315</v>
      </c>
      <c r="M14" s="232"/>
    </row>
    <row r="15" spans="1:13" s="231" customFormat="1" ht="16.5" customHeight="1">
      <c r="A15" s="228">
        <v>22839</v>
      </c>
      <c r="B15" s="229">
        <v>400.676</v>
      </c>
      <c r="C15" s="229">
        <v>0.615</v>
      </c>
      <c r="D15" s="230">
        <v>0.053136</v>
      </c>
      <c r="E15" s="230">
        <f t="shared" si="0"/>
        <v>25.397283333333334</v>
      </c>
      <c r="F15" s="230">
        <f t="shared" si="1"/>
        <v>1.3495100472000001</v>
      </c>
      <c r="G15" s="213" t="str">
        <f>+DATA!H46</f>
        <v>22 - 24</v>
      </c>
      <c r="H15" s="111">
        <f t="shared" si="2"/>
        <v>8</v>
      </c>
      <c r="I15" s="228">
        <v>22839</v>
      </c>
      <c r="J15" s="229">
        <v>27.74049</v>
      </c>
      <c r="K15" s="229">
        <v>19.2712</v>
      </c>
      <c r="L15" s="229">
        <v>29.18016</v>
      </c>
      <c r="M15" s="232"/>
    </row>
    <row r="16" spans="1:13" s="231" customFormat="1" ht="16.5" customHeight="1">
      <c r="A16" s="228">
        <v>22866</v>
      </c>
      <c r="B16" s="229">
        <v>400.926</v>
      </c>
      <c r="C16" s="229">
        <v>3.621</v>
      </c>
      <c r="D16" s="230">
        <v>0.31285440000000003</v>
      </c>
      <c r="E16" s="230">
        <f t="shared" si="0"/>
        <v>76.73749333333332</v>
      </c>
      <c r="F16" s="230">
        <f t="shared" si="1"/>
        <v>24.007662434304</v>
      </c>
      <c r="G16" s="213" t="str">
        <f>+DATA!H47</f>
        <v>25 - 27</v>
      </c>
      <c r="H16" s="111">
        <f t="shared" si="2"/>
        <v>9</v>
      </c>
      <c r="I16" s="228">
        <v>22866</v>
      </c>
      <c r="J16" s="229">
        <v>76.59353</v>
      </c>
      <c r="K16" s="229">
        <v>81.10242</v>
      </c>
      <c r="L16" s="229">
        <v>72.51653</v>
      </c>
      <c r="M16" s="232"/>
    </row>
    <row r="17" spans="1:13" s="231" customFormat="1" ht="16.5" customHeight="1">
      <c r="A17" s="228">
        <v>22869</v>
      </c>
      <c r="B17" s="229">
        <v>401.666</v>
      </c>
      <c r="C17" s="229">
        <v>20.336</v>
      </c>
      <c r="D17" s="230">
        <v>1.7570303999999999</v>
      </c>
      <c r="E17" s="230">
        <f t="shared" si="0"/>
        <v>724.38215</v>
      </c>
      <c r="F17" s="230">
        <f t="shared" si="1"/>
        <v>1272.76145876736</v>
      </c>
      <c r="G17" s="213" t="str">
        <f>+DATA!H48</f>
        <v>28 - 30</v>
      </c>
      <c r="H17" s="111">
        <f t="shared" si="2"/>
        <v>10</v>
      </c>
      <c r="I17" s="228">
        <v>22869</v>
      </c>
      <c r="J17" s="229">
        <v>727.81376</v>
      </c>
      <c r="K17" s="229">
        <v>782.13287</v>
      </c>
      <c r="L17" s="229">
        <v>663.19982</v>
      </c>
      <c r="M17" s="232"/>
    </row>
    <row r="18" spans="1:13" s="231" customFormat="1" ht="16.5" customHeight="1">
      <c r="A18" s="228">
        <v>22874</v>
      </c>
      <c r="B18" s="229">
        <v>400.906</v>
      </c>
      <c r="C18" s="229">
        <v>3.027</v>
      </c>
      <c r="D18" s="230">
        <v>0.2615328</v>
      </c>
      <c r="E18" s="230">
        <f t="shared" si="0"/>
        <v>82.60819333333333</v>
      </c>
      <c r="F18" s="230">
        <f t="shared" si="1"/>
        <v>21.604752105408</v>
      </c>
      <c r="G18" s="213" t="str">
        <f>+DATA!H49</f>
        <v>31 - 33</v>
      </c>
      <c r="H18" s="111">
        <f t="shared" si="2"/>
        <v>11</v>
      </c>
      <c r="I18" s="228">
        <v>22874</v>
      </c>
      <c r="J18" s="229">
        <v>73.47796</v>
      </c>
      <c r="K18" s="229">
        <v>72.04092</v>
      </c>
      <c r="L18" s="229">
        <v>102.3057</v>
      </c>
      <c r="M18" s="232"/>
    </row>
    <row r="19" spans="1:13" s="231" customFormat="1" ht="16.5" customHeight="1">
      <c r="A19" s="228">
        <v>22889</v>
      </c>
      <c r="B19" s="229">
        <v>402.941</v>
      </c>
      <c r="C19" s="229">
        <v>63.771</v>
      </c>
      <c r="D19" s="230">
        <v>5.509814400000001</v>
      </c>
      <c r="E19" s="230">
        <f t="shared" si="0"/>
        <v>1426.7092733333332</v>
      </c>
      <c r="F19" s="230">
        <f t="shared" si="1"/>
        <v>7860.903298825536</v>
      </c>
      <c r="G19" s="213" t="str">
        <f>+DATA!H50</f>
        <v>34 - 36</v>
      </c>
      <c r="H19" s="111">
        <f t="shared" si="2"/>
        <v>12</v>
      </c>
      <c r="I19" s="228">
        <v>22889</v>
      </c>
      <c r="J19" s="229">
        <v>1445.70849</v>
      </c>
      <c r="K19" s="229">
        <v>1363.99962</v>
      </c>
      <c r="L19" s="229">
        <v>1470.41971</v>
      </c>
      <c r="M19" s="232"/>
    </row>
    <row r="20" spans="1:13" s="231" customFormat="1" ht="16.5" customHeight="1">
      <c r="A20" s="228">
        <v>22894</v>
      </c>
      <c r="B20" s="229">
        <v>401.346</v>
      </c>
      <c r="C20" s="229">
        <v>11.34</v>
      </c>
      <c r="D20" s="230">
        <v>0.9797760000000001</v>
      </c>
      <c r="E20" s="230">
        <f t="shared" si="0"/>
        <v>43.253616666666666</v>
      </c>
      <c r="F20" s="230">
        <f t="shared" si="1"/>
        <v>42.3788555232</v>
      </c>
      <c r="G20" s="213" t="str">
        <f>+DATA!H51</f>
        <v>37 - 39</v>
      </c>
      <c r="H20" s="111">
        <f t="shared" si="2"/>
        <v>13</v>
      </c>
      <c r="I20" s="228">
        <v>22894</v>
      </c>
      <c r="J20" s="229">
        <v>46.70081</v>
      </c>
      <c r="K20" s="229">
        <v>42.19696</v>
      </c>
      <c r="L20" s="229">
        <v>40.86308</v>
      </c>
      <c r="M20" s="232"/>
    </row>
    <row r="21" spans="1:13" s="231" customFormat="1" ht="16.5" customHeight="1">
      <c r="A21" s="228">
        <v>22905</v>
      </c>
      <c r="B21" s="229">
        <v>400.906</v>
      </c>
      <c r="C21" s="229">
        <v>3.012</v>
      </c>
      <c r="D21" s="230">
        <v>0.2602368</v>
      </c>
      <c r="E21" s="230">
        <f t="shared" si="0"/>
        <v>17.450446666666668</v>
      </c>
      <c r="F21" s="230">
        <f t="shared" si="1"/>
        <v>4.541248399104</v>
      </c>
      <c r="G21" s="213" t="str">
        <f>+DATA!H52</f>
        <v>40 - 42</v>
      </c>
      <c r="H21" s="111">
        <f t="shared" si="2"/>
        <v>14</v>
      </c>
      <c r="I21" s="228">
        <v>22905</v>
      </c>
      <c r="J21" s="229">
        <v>21.01268</v>
      </c>
      <c r="K21" s="229">
        <v>14.46905</v>
      </c>
      <c r="L21" s="229">
        <v>16.86961</v>
      </c>
      <c r="M21" s="232"/>
    </row>
    <row r="22" spans="1:12" s="231" customFormat="1" ht="16.5" customHeight="1">
      <c r="A22" s="228">
        <v>22914</v>
      </c>
      <c r="B22" s="229">
        <v>400.876</v>
      </c>
      <c r="C22" s="229">
        <v>2.924</v>
      </c>
      <c r="D22" s="230">
        <v>0.2526336</v>
      </c>
      <c r="E22" s="230">
        <f t="shared" si="0"/>
        <v>21.20924666666667</v>
      </c>
      <c r="F22" s="230">
        <f t="shared" si="1"/>
        <v>5.358168338688001</v>
      </c>
      <c r="G22" s="213" t="str">
        <f>+DATA!H53</f>
        <v>43 - 45 </v>
      </c>
      <c r="H22" s="111">
        <f t="shared" si="2"/>
        <v>15</v>
      </c>
      <c r="I22" s="228">
        <v>22914</v>
      </c>
      <c r="J22" s="229">
        <v>16.68921</v>
      </c>
      <c r="K22" s="229">
        <v>25.04472</v>
      </c>
      <c r="L22" s="229">
        <v>21.89381</v>
      </c>
    </row>
    <row r="23" spans="1:12" s="231" customFormat="1" ht="16.5" customHeight="1">
      <c r="A23" s="228">
        <v>22927</v>
      </c>
      <c r="B23" s="229">
        <v>400.886</v>
      </c>
      <c r="C23" s="229">
        <v>3.304</v>
      </c>
      <c r="D23" s="230">
        <v>0.2854656</v>
      </c>
      <c r="E23" s="230">
        <f t="shared" si="0"/>
        <v>18.961096666666666</v>
      </c>
      <c r="F23" s="230">
        <f t="shared" si="1"/>
        <v>5.412740836607999</v>
      </c>
      <c r="G23" s="213" t="str">
        <f>+DATA!H54</f>
        <v>46 - 48</v>
      </c>
      <c r="H23" s="111">
        <f t="shared" si="2"/>
        <v>16</v>
      </c>
      <c r="I23" s="228">
        <v>22927</v>
      </c>
      <c r="J23" s="229">
        <v>15.69267</v>
      </c>
      <c r="K23" s="229">
        <v>21.25303</v>
      </c>
      <c r="L23" s="229">
        <v>19.93759</v>
      </c>
    </row>
    <row r="24" spans="1:12" s="231" customFormat="1" ht="16.5" customHeight="1">
      <c r="A24" s="228">
        <v>22947</v>
      </c>
      <c r="B24" s="229">
        <v>400.876</v>
      </c>
      <c r="C24" s="229">
        <v>3.242</v>
      </c>
      <c r="D24" s="230">
        <v>0.2801088</v>
      </c>
      <c r="E24" s="230">
        <f t="shared" si="0"/>
        <v>12.814183333333332</v>
      </c>
      <c r="F24" s="230">
        <f t="shared" si="1"/>
        <v>3.5893655164799996</v>
      </c>
      <c r="G24" s="213" t="str">
        <f>+DATA!H55</f>
        <v>49 - 51</v>
      </c>
      <c r="H24" s="111">
        <f t="shared" si="2"/>
        <v>17</v>
      </c>
      <c r="I24" s="228">
        <v>22947</v>
      </c>
      <c r="J24" s="229">
        <v>10.05304</v>
      </c>
      <c r="K24" s="229">
        <v>14.25856</v>
      </c>
      <c r="L24" s="229">
        <v>14.13095</v>
      </c>
    </row>
    <row r="25" spans="1:12" s="231" customFormat="1" ht="16.5" customHeight="1">
      <c r="A25" s="228">
        <v>22956</v>
      </c>
      <c r="B25" s="229">
        <v>400.956</v>
      </c>
      <c r="C25" s="229">
        <v>4.028</v>
      </c>
      <c r="D25" s="230">
        <v>0.3480192</v>
      </c>
      <c r="E25" s="230">
        <f t="shared" si="0"/>
        <v>51.63464666666667</v>
      </c>
      <c r="F25" s="230">
        <f t="shared" si="1"/>
        <v>17.969848425216</v>
      </c>
      <c r="G25" s="213" t="str">
        <f>+DATA!H56</f>
        <v>52 - 54</v>
      </c>
      <c r="H25" s="111">
        <f t="shared" si="2"/>
        <v>18</v>
      </c>
      <c r="I25" s="228">
        <v>22956</v>
      </c>
      <c r="J25" s="229">
        <v>45.95988</v>
      </c>
      <c r="K25" s="229">
        <v>57.61347</v>
      </c>
      <c r="L25" s="229">
        <v>51.33059</v>
      </c>
    </row>
    <row r="26" spans="1:12" s="231" customFormat="1" ht="16.5" customHeight="1">
      <c r="A26" s="228">
        <v>22978</v>
      </c>
      <c r="B26" s="229">
        <v>400.826</v>
      </c>
      <c r="C26" s="229">
        <v>2.999</v>
      </c>
      <c r="D26" s="230">
        <v>0.2591136</v>
      </c>
      <c r="E26" s="230">
        <f t="shared" si="0"/>
        <v>53.804833333333335</v>
      </c>
      <c r="F26" s="230">
        <f t="shared" si="1"/>
        <v>13.9415640624</v>
      </c>
      <c r="G26" s="213" t="str">
        <f>+DATA!H57</f>
        <v>55 - 57</v>
      </c>
      <c r="H26" s="111">
        <f t="shared" si="2"/>
        <v>19</v>
      </c>
      <c r="I26" s="228">
        <v>22978</v>
      </c>
      <c r="J26" s="229">
        <v>60.38322</v>
      </c>
      <c r="K26" s="229">
        <v>47.31914</v>
      </c>
      <c r="L26" s="229">
        <v>53.71214</v>
      </c>
    </row>
    <row r="27" spans="1:12" s="231" customFormat="1" ht="16.5" customHeight="1">
      <c r="A27" s="228">
        <v>22986</v>
      </c>
      <c r="B27" s="229">
        <v>400.826</v>
      </c>
      <c r="C27" s="229">
        <v>2.946</v>
      </c>
      <c r="D27" s="230">
        <v>0.25453440000000005</v>
      </c>
      <c r="E27" s="230">
        <f t="shared" si="0"/>
        <v>17.524383333333333</v>
      </c>
      <c r="F27" s="230">
        <f t="shared" si="1"/>
        <v>4.460558397120001</v>
      </c>
      <c r="G27" s="213" t="str">
        <f>+DATA!H58</f>
        <v>58 - 60</v>
      </c>
      <c r="H27" s="111">
        <f t="shared" si="2"/>
        <v>20</v>
      </c>
      <c r="I27" s="228">
        <v>22986</v>
      </c>
      <c r="J27" s="229">
        <v>17.30041</v>
      </c>
      <c r="K27" s="229">
        <v>14.02656</v>
      </c>
      <c r="L27" s="229">
        <v>21.24618</v>
      </c>
    </row>
    <row r="28" spans="1:12" s="231" customFormat="1" ht="16.5" customHeight="1">
      <c r="A28" s="228">
        <v>22998</v>
      </c>
      <c r="B28" s="229">
        <v>400.776</v>
      </c>
      <c r="C28" s="229">
        <v>2.598</v>
      </c>
      <c r="D28" s="230">
        <v>0.2244672</v>
      </c>
      <c r="E28" s="230">
        <f t="shared" si="0"/>
        <v>13.584243333333333</v>
      </c>
      <c r="F28" s="230">
        <f t="shared" si="1"/>
        <v>3.049217065152</v>
      </c>
      <c r="G28" s="213" t="str">
        <f>+DATA!H59</f>
        <v>61 - 63</v>
      </c>
      <c r="H28" s="111">
        <f t="shared" si="2"/>
        <v>21</v>
      </c>
      <c r="I28" s="228">
        <v>22998</v>
      </c>
      <c r="J28" s="229">
        <v>11.86154</v>
      </c>
      <c r="K28" s="229">
        <v>9.09901</v>
      </c>
      <c r="L28" s="229">
        <v>19.79218</v>
      </c>
    </row>
    <row r="29" spans="1:12" s="231" customFormat="1" ht="16.5" customHeight="1">
      <c r="A29" s="228">
        <v>23024</v>
      </c>
      <c r="B29" s="229">
        <v>400.736</v>
      </c>
      <c r="C29" s="229">
        <v>2.374</v>
      </c>
      <c r="D29" s="230">
        <v>0.2051136</v>
      </c>
      <c r="E29" s="230">
        <f t="shared" si="0"/>
        <v>31.874196666666666</v>
      </c>
      <c r="F29" s="230">
        <f t="shared" si="1"/>
        <v>6.537831225408</v>
      </c>
      <c r="G29" s="213" t="str">
        <f>+DATA!H60</f>
        <v>64 - 66</v>
      </c>
      <c r="H29" s="111">
        <f t="shared" si="2"/>
        <v>22</v>
      </c>
      <c r="I29" s="228">
        <v>23024</v>
      </c>
      <c r="J29" s="229">
        <v>18.73152</v>
      </c>
      <c r="K29" s="229">
        <v>41.97169</v>
      </c>
      <c r="L29" s="229">
        <v>34.91938</v>
      </c>
    </row>
    <row r="30" spans="1:12" s="231" customFormat="1" ht="16.5" customHeight="1">
      <c r="A30" s="228">
        <v>23032</v>
      </c>
      <c r="B30" s="229">
        <v>400.706</v>
      </c>
      <c r="C30" s="229">
        <v>2.179</v>
      </c>
      <c r="D30" s="230">
        <v>0.1882656</v>
      </c>
      <c r="E30" s="230">
        <f t="shared" si="0"/>
        <v>36.69428666666666</v>
      </c>
      <c r="F30" s="230">
        <f t="shared" si="1"/>
        <v>6.908271895872</v>
      </c>
      <c r="G30" s="213" t="str">
        <f>+DATA!H61</f>
        <v>67 - 69</v>
      </c>
      <c r="H30" s="111">
        <f t="shared" si="2"/>
        <v>23</v>
      </c>
      <c r="I30" s="228">
        <v>23032</v>
      </c>
      <c r="J30" s="229">
        <v>33.19558</v>
      </c>
      <c r="K30" s="229">
        <v>38.95598</v>
      </c>
      <c r="L30" s="229">
        <v>37.9313</v>
      </c>
    </row>
    <row r="31" spans="1:12" s="231" customFormat="1" ht="16.5" customHeight="1">
      <c r="A31" s="228">
        <v>23048</v>
      </c>
      <c r="B31" s="229">
        <v>400.686</v>
      </c>
      <c r="C31" s="229">
        <v>2.064</v>
      </c>
      <c r="D31" s="230">
        <v>0.1783296</v>
      </c>
      <c r="E31" s="230">
        <f t="shared" si="0"/>
        <v>13.425043333333335</v>
      </c>
      <c r="F31" s="230">
        <f t="shared" si="1"/>
        <v>2.3940826076160002</v>
      </c>
      <c r="G31" s="213" t="str">
        <f>+DATA!H62</f>
        <v>70 - 72</v>
      </c>
      <c r="H31" s="111">
        <f t="shared" si="2"/>
        <v>24</v>
      </c>
      <c r="I31" s="228">
        <v>23048</v>
      </c>
      <c r="J31" s="229">
        <v>23.8691</v>
      </c>
      <c r="K31" s="229">
        <v>2.86718</v>
      </c>
      <c r="L31" s="229">
        <v>13.53885</v>
      </c>
    </row>
    <row r="32" spans="1:12" s="231" customFormat="1" ht="16.5" customHeight="1">
      <c r="A32" s="228">
        <v>23060</v>
      </c>
      <c r="B32" s="229">
        <v>400.656</v>
      </c>
      <c r="C32" s="229">
        <v>1.874</v>
      </c>
      <c r="D32" s="230">
        <v>0.16191360000000002</v>
      </c>
      <c r="E32" s="230">
        <f t="shared" si="0"/>
        <v>6.165773333333334</v>
      </c>
      <c r="F32" s="230">
        <f t="shared" si="1"/>
        <v>0.9983225571840002</v>
      </c>
      <c r="G32" s="213" t="str">
        <f>+DATA!H63</f>
        <v>73 - 75</v>
      </c>
      <c r="H32" s="111">
        <f t="shared" si="2"/>
        <v>25</v>
      </c>
      <c r="I32" s="228">
        <v>23060</v>
      </c>
      <c r="J32" s="229">
        <v>9.41449</v>
      </c>
      <c r="K32" s="229">
        <v>1.83979</v>
      </c>
      <c r="L32" s="229">
        <v>7.24304</v>
      </c>
    </row>
    <row r="33" spans="1:12" s="231" customFormat="1" ht="16.5" customHeight="1">
      <c r="A33" s="228">
        <v>23075</v>
      </c>
      <c r="B33" s="229">
        <v>400.636</v>
      </c>
      <c r="C33" s="229">
        <v>1.779</v>
      </c>
      <c r="D33" s="230">
        <v>0.1537056</v>
      </c>
      <c r="E33" s="230">
        <f t="shared" si="0"/>
        <v>17.333669999999998</v>
      </c>
      <c r="F33" s="230">
        <f t="shared" si="1"/>
        <v>2.6642821475519995</v>
      </c>
      <c r="G33" s="213" t="str">
        <f>+DATA!H64</f>
        <v>76 - 78</v>
      </c>
      <c r="H33" s="111">
        <f t="shared" si="2"/>
        <v>26</v>
      </c>
      <c r="I33" s="228">
        <v>23075</v>
      </c>
      <c r="J33" s="229">
        <v>13.93074</v>
      </c>
      <c r="K33" s="229">
        <v>15.98777</v>
      </c>
      <c r="L33" s="229">
        <v>22.0825</v>
      </c>
    </row>
    <row r="34" spans="1:12" s="231" customFormat="1" ht="16.5" customHeight="1">
      <c r="A34" s="228">
        <v>23094</v>
      </c>
      <c r="B34" s="229">
        <v>400.606</v>
      </c>
      <c r="C34" s="229">
        <v>1.597</v>
      </c>
      <c r="D34" s="230">
        <v>0.13798080000000001</v>
      </c>
      <c r="E34" s="230">
        <f t="shared" si="0"/>
        <v>23.491513333333334</v>
      </c>
      <c r="F34" s="230">
        <f t="shared" si="1"/>
        <v>3.2413778029440006</v>
      </c>
      <c r="G34" s="213" t="str">
        <f>+DATA!H65</f>
        <v>79 - 81</v>
      </c>
      <c r="H34" s="111">
        <f t="shared" si="2"/>
        <v>27</v>
      </c>
      <c r="I34" s="228">
        <v>23094</v>
      </c>
      <c r="J34" s="229">
        <v>30.69036</v>
      </c>
      <c r="K34" s="229">
        <v>22.88974</v>
      </c>
      <c r="L34" s="229">
        <v>16.89444</v>
      </c>
    </row>
    <row r="35" spans="1:12" s="235" customFormat="1" ht="16.5" customHeight="1">
      <c r="A35" s="228"/>
      <c r="B35" s="229"/>
      <c r="C35" s="229"/>
      <c r="D35" s="230"/>
      <c r="E35" s="230"/>
      <c r="F35" s="230"/>
      <c r="G35" s="233"/>
      <c r="H35" s="234"/>
      <c r="I35" s="228"/>
      <c r="J35" s="229"/>
      <c r="K35" s="229"/>
      <c r="L35" s="229"/>
    </row>
    <row r="36" spans="1:12" s="235" customFormat="1" ht="16.5" customHeight="1">
      <c r="A36" s="228"/>
      <c r="B36" s="229"/>
      <c r="C36" s="229"/>
      <c r="D36" s="230"/>
      <c r="E36" s="230"/>
      <c r="F36" s="230"/>
      <c r="G36" s="233"/>
      <c r="H36" s="234"/>
      <c r="I36" s="228"/>
      <c r="J36" s="229"/>
      <c r="K36" s="229"/>
      <c r="L36" s="229"/>
    </row>
    <row r="37" spans="1:12" s="235" customFormat="1" ht="16.5" customHeight="1">
      <c r="A37" s="228"/>
      <c r="B37" s="229"/>
      <c r="C37" s="229"/>
      <c r="D37" s="230"/>
      <c r="E37" s="230"/>
      <c r="F37" s="230"/>
      <c r="G37" s="233"/>
      <c r="H37" s="234"/>
      <c r="I37" s="228"/>
      <c r="J37" s="229"/>
      <c r="K37" s="229"/>
      <c r="L37" s="229"/>
    </row>
    <row r="38" spans="1:12" s="235" customFormat="1" ht="16.5" customHeight="1">
      <c r="A38" s="228"/>
      <c r="B38" s="229"/>
      <c r="C38" s="229"/>
      <c r="D38" s="230"/>
      <c r="E38" s="230"/>
      <c r="F38" s="230"/>
      <c r="G38" s="233"/>
      <c r="H38" s="234"/>
      <c r="I38" s="228"/>
      <c r="J38" s="229"/>
      <c r="K38" s="229"/>
      <c r="L38" s="229"/>
    </row>
    <row r="39" spans="1:13" s="235" customFormat="1" ht="16.5" customHeight="1">
      <c r="A39" s="228"/>
      <c r="B39" s="236"/>
      <c r="C39" s="236"/>
      <c r="D39" s="230"/>
      <c r="E39" s="230"/>
      <c r="F39" s="230"/>
      <c r="G39" s="233"/>
      <c r="H39" s="234"/>
      <c r="I39" s="228"/>
      <c r="J39" s="229"/>
      <c r="K39" s="229"/>
      <c r="L39" s="229"/>
      <c r="M39" s="237"/>
    </row>
    <row r="40" spans="1:13" s="235" customFormat="1" ht="16.5" customHeight="1">
      <c r="A40" s="228"/>
      <c r="B40" s="236"/>
      <c r="C40" s="236"/>
      <c r="D40" s="230"/>
      <c r="E40" s="230"/>
      <c r="F40" s="230"/>
      <c r="G40" s="233"/>
      <c r="H40" s="234"/>
      <c r="I40" s="228"/>
      <c r="J40" s="229"/>
      <c r="K40" s="229"/>
      <c r="L40" s="229"/>
      <c r="M40" s="238"/>
    </row>
    <row r="41" spans="1:13" s="235" customFormat="1" ht="16.5" customHeight="1">
      <c r="A41" s="228"/>
      <c r="B41" s="236"/>
      <c r="C41" s="236"/>
      <c r="D41" s="230"/>
      <c r="E41" s="230"/>
      <c r="F41" s="230"/>
      <c r="G41" s="233"/>
      <c r="H41" s="234"/>
      <c r="I41" s="228"/>
      <c r="J41" s="229"/>
      <c r="K41" s="229"/>
      <c r="L41" s="229"/>
      <c r="M41" s="238"/>
    </row>
    <row r="42" spans="1:13" s="235" customFormat="1" ht="16.5" customHeight="1">
      <c r="A42" s="239"/>
      <c r="B42" s="240"/>
      <c r="C42" s="240"/>
      <c r="D42" s="241"/>
      <c r="E42" s="241"/>
      <c r="F42" s="241"/>
      <c r="G42" s="240"/>
      <c r="H42" s="242"/>
      <c r="I42" s="239"/>
      <c r="J42" s="243"/>
      <c r="K42" s="243"/>
      <c r="L42" s="243"/>
      <c r="M42" s="238"/>
    </row>
    <row r="43" spans="1:13" s="235" customFormat="1" ht="16.5" customHeight="1">
      <c r="A43" s="244"/>
      <c r="B43" s="245"/>
      <c r="C43" s="245"/>
      <c r="D43" s="246"/>
      <c r="E43" s="246"/>
      <c r="F43" s="246"/>
      <c r="G43" s="245"/>
      <c r="H43" s="247"/>
      <c r="I43" s="244"/>
      <c r="J43" s="248"/>
      <c r="K43" s="248"/>
      <c r="L43" s="248"/>
      <c r="M43" s="238"/>
    </row>
    <row r="44" spans="1:13" s="235" customFormat="1" ht="16.5" customHeight="1">
      <c r="A44" s="244"/>
      <c r="B44" s="245"/>
      <c r="C44" s="245"/>
      <c r="D44" s="246"/>
      <c r="E44" s="246"/>
      <c r="F44" s="246"/>
      <c r="G44" s="249"/>
      <c r="H44" s="247"/>
      <c r="I44" s="244"/>
      <c r="J44" s="248"/>
      <c r="K44" s="248"/>
      <c r="L44" s="248"/>
      <c r="M44" s="238"/>
    </row>
    <row r="45" spans="1:13" s="235" customFormat="1" ht="16.5" customHeight="1">
      <c r="A45" s="244"/>
      <c r="B45" s="245"/>
      <c r="C45" s="245"/>
      <c r="D45" s="246"/>
      <c r="E45" s="246"/>
      <c r="F45" s="246"/>
      <c r="G45" s="245"/>
      <c r="H45" s="247"/>
      <c r="I45" s="244"/>
      <c r="J45" s="248"/>
      <c r="K45" s="248"/>
      <c r="L45" s="248"/>
      <c r="M45" s="238"/>
    </row>
    <row r="46" spans="1:13" s="235" customFormat="1" ht="16.5" customHeight="1">
      <c r="A46" s="244"/>
      <c r="B46" s="245"/>
      <c r="C46" s="245"/>
      <c r="D46" s="246"/>
      <c r="E46" s="246"/>
      <c r="F46" s="246"/>
      <c r="G46" s="245"/>
      <c r="H46" s="247"/>
      <c r="I46" s="244"/>
      <c r="J46" s="248"/>
      <c r="K46" s="248"/>
      <c r="L46" s="248"/>
      <c r="M46" s="238"/>
    </row>
    <row r="47" s="235" customFormat="1" ht="26.25"/>
    <row r="48" s="235" customFormat="1" ht="26.25"/>
    <row r="49" s="235" customFormat="1" ht="26.25"/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3"/>
  <headerFooter alignWithMargins="0">
    <oddHeader>&amp;R&amp;"DilleniaUPC,ตัวหนา"&amp;18อท.50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L24" sqref="L24"/>
    </sheetView>
  </sheetViews>
  <sheetFormatPr defaultColWidth="9.140625" defaultRowHeight="23.25"/>
  <cols>
    <col min="1" max="9" width="9.7109375" style="38" customWidth="1"/>
    <col min="10" max="16384" width="9.140625" style="38" customWidth="1"/>
  </cols>
  <sheetData>
    <row r="17" spans="4:6" ht="24" customHeight="1">
      <c r="D17" s="39" t="s">
        <v>37</v>
      </c>
      <c r="E17" s="40">
        <v>27</v>
      </c>
      <c r="F17" s="41" t="s">
        <v>38</v>
      </c>
    </row>
    <row r="34" spans="4:6" ht="23.25">
      <c r="D34" s="39" t="s">
        <v>39</v>
      </c>
      <c r="E34" s="40">
        <v>470</v>
      </c>
      <c r="F34" s="41" t="s">
        <v>38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E20" sqref="E20"/>
    </sheetView>
  </sheetViews>
  <sheetFormatPr defaultColWidth="11.421875" defaultRowHeight="23.25"/>
  <cols>
    <col min="1" max="1" width="9.421875" style="52" customWidth="1"/>
    <col min="2" max="2" width="2.7109375" style="53" bestFit="1" customWidth="1"/>
    <col min="3" max="4" width="7.421875" style="54" customWidth="1"/>
    <col min="5" max="5" width="8.00390625" style="45" customWidth="1"/>
    <col min="6" max="6" width="8.7109375" style="46" customWidth="1"/>
    <col min="7" max="15" width="9.7109375" style="46" customWidth="1"/>
    <col min="16" max="16384" width="11.421875" style="46" customWidth="1"/>
  </cols>
  <sheetData>
    <row r="1" spans="1:6" ht="22.5" customHeight="1">
      <c r="A1" s="42">
        <v>23102</v>
      </c>
      <c r="B1" s="43">
        <v>37712</v>
      </c>
      <c r="C1"/>
      <c r="D1" s="44"/>
      <c r="F1" s="46">
        <v>400.196</v>
      </c>
    </row>
    <row r="2" spans="1:4" ht="22.5" customHeight="1">
      <c r="A2" s="42">
        <v>23103</v>
      </c>
      <c r="B2" s="43">
        <v>37713</v>
      </c>
      <c r="C2"/>
      <c r="D2" s="44"/>
    </row>
    <row r="3" spans="1:4" ht="22.5" customHeight="1">
      <c r="A3" s="42">
        <v>23104</v>
      </c>
      <c r="B3" s="43">
        <v>37714</v>
      </c>
      <c r="C3"/>
      <c r="D3" s="44"/>
    </row>
    <row r="4" spans="1:4" ht="22.5" customHeight="1">
      <c r="A4" s="42">
        <v>23105</v>
      </c>
      <c r="B4" s="43">
        <v>37715</v>
      </c>
      <c r="C4"/>
      <c r="D4" s="44"/>
    </row>
    <row r="5" spans="1:4" ht="22.5" customHeight="1">
      <c r="A5" s="42">
        <v>23106</v>
      </c>
      <c r="B5" s="43">
        <v>37716</v>
      </c>
      <c r="C5"/>
      <c r="D5" s="44"/>
    </row>
    <row r="6" spans="1:4" ht="22.5" customHeight="1">
      <c r="A6" s="42">
        <v>23107</v>
      </c>
      <c r="B6" s="43">
        <v>37717</v>
      </c>
      <c r="C6"/>
      <c r="D6" s="44"/>
    </row>
    <row r="7" spans="1:4" ht="22.5" customHeight="1">
      <c r="A7" s="42">
        <v>23108</v>
      </c>
      <c r="B7" s="43">
        <v>37718</v>
      </c>
      <c r="C7"/>
      <c r="D7" s="44"/>
    </row>
    <row r="8" spans="1:5" ht="22.5" customHeight="1">
      <c r="A8" s="42">
        <v>23109</v>
      </c>
      <c r="B8" s="43">
        <v>37719</v>
      </c>
      <c r="C8"/>
      <c r="D8" s="44"/>
      <c r="E8" s="45">
        <v>400.596</v>
      </c>
    </row>
    <row r="9" spans="1:4" ht="22.5" customHeight="1">
      <c r="A9" s="42">
        <v>23110</v>
      </c>
      <c r="B9" s="43">
        <v>37720</v>
      </c>
      <c r="C9"/>
      <c r="D9" s="44"/>
    </row>
    <row r="10" spans="1:4" ht="22.5" customHeight="1">
      <c r="A10" s="42">
        <v>23111</v>
      </c>
      <c r="B10" s="43">
        <v>37721</v>
      </c>
      <c r="C10"/>
      <c r="D10" s="44"/>
    </row>
    <row r="11" spans="1:4" ht="22.5" customHeight="1">
      <c r="A11" s="42">
        <v>23112</v>
      </c>
      <c r="B11" s="43">
        <v>37722</v>
      </c>
      <c r="C11"/>
      <c r="D11" s="44"/>
    </row>
    <row r="12" spans="1:4" ht="22.5" customHeight="1">
      <c r="A12" s="42">
        <v>23113</v>
      </c>
      <c r="B12" s="43">
        <v>37723</v>
      </c>
      <c r="C12"/>
      <c r="D12" s="44"/>
    </row>
    <row r="13" spans="1:4" ht="22.5" customHeight="1">
      <c r="A13" s="42">
        <v>23114</v>
      </c>
      <c r="B13" s="43">
        <v>37724</v>
      </c>
      <c r="C13"/>
      <c r="D13" s="44"/>
    </row>
    <row r="14" spans="1:4" ht="22.5" customHeight="1">
      <c r="A14" s="42">
        <v>23115</v>
      </c>
      <c r="B14" s="43">
        <v>37725</v>
      </c>
      <c r="C14"/>
      <c r="D14" s="44"/>
    </row>
    <row r="15" spans="1:4" ht="22.5" customHeight="1">
      <c r="A15" s="42">
        <v>23116</v>
      </c>
      <c r="B15" s="43">
        <v>37726</v>
      </c>
      <c r="C15"/>
      <c r="D15" s="44"/>
    </row>
    <row r="16" spans="1:4" ht="22.5" customHeight="1">
      <c r="A16" s="42">
        <v>23117</v>
      </c>
      <c r="B16" s="43">
        <v>37727</v>
      </c>
      <c r="C16"/>
      <c r="D16" s="44"/>
    </row>
    <row r="17" spans="1:12" ht="22.5" customHeight="1">
      <c r="A17" s="42">
        <v>23118</v>
      </c>
      <c r="B17" s="43">
        <v>37728</v>
      </c>
      <c r="C17"/>
      <c r="D17" s="44"/>
      <c r="E17" s="44"/>
      <c r="J17" s="47" t="s">
        <v>37</v>
      </c>
      <c r="K17" s="48">
        <v>27</v>
      </c>
      <c r="L17" s="49" t="s">
        <v>38</v>
      </c>
    </row>
    <row r="18" spans="1:4" ht="22.5" customHeight="1">
      <c r="A18" s="42">
        <v>23119</v>
      </c>
      <c r="B18" s="43">
        <v>37729</v>
      </c>
      <c r="C18"/>
      <c r="D18" s="44"/>
    </row>
    <row r="19" spans="1:4" ht="22.5" customHeight="1">
      <c r="A19" s="42">
        <v>23120</v>
      </c>
      <c r="B19" s="43">
        <v>37730</v>
      </c>
      <c r="C19"/>
      <c r="D19" s="44"/>
    </row>
    <row r="20" spans="1:4" ht="22.5" customHeight="1">
      <c r="A20" s="42">
        <v>23121</v>
      </c>
      <c r="B20" s="43">
        <v>37731</v>
      </c>
      <c r="C20"/>
      <c r="D20" s="44"/>
    </row>
    <row r="21" spans="1:5" ht="22.5" customHeight="1">
      <c r="A21" s="42">
        <v>23122</v>
      </c>
      <c r="B21" s="43">
        <v>37732</v>
      </c>
      <c r="C21"/>
      <c r="D21" s="44"/>
      <c r="E21" s="50"/>
    </row>
    <row r="22" spans="1:4" ht="22.5" customHeight="1">
      <c r="A22" s="42">
        <v>23123</v>
      </c>
      <c r="B22" s="43">
        <v>37733</v>
      </c>
      <c r="C22"/>
      <c r="D22" s="44"/>
    </row>
    <row r="23" spans="1:5" ht="22.5" customHeight="1">
      <c r="A23" s="42">
        <v>23124</v>
      </c>
      <c r="B23" s="43">
        <v>37734</v>
      </c>
      <c r="C23"/>
      <c r="D23" s="44"/>
      <c r="E23" s="45">
        <v>400.716</v>
      </c>
    </row>
    <row r="24" spans="1:4" ht="22.5" customHeight="1">
      <c r="A24" s="42">
        <v>23125</v>
      </c>
      <c r="B24" s="43">
        <v>37735</v>
      </c>
      <c r="C24"/>
      <c r="D24" s="44"/>
    </row>
    <row r="25" spans="1:4" ht="22.5" customHeight="1">
      <c r="A25" s="42">
        <v>23126</v>
      </c>
      <c r="B25" s="43">
        <v>37736</v>
      </c>
      <c r="C25"/>
      <c r="D25" s="44"/>
    </row>
    <row r="26" spans="1:4" ht="22.5" customHeight="1">
      <c r="A26" s="42">
        <v>23127</v>
      </c>
      <c r="B26" s="43">
        <v>37737</v>
      </c>
      <c r="C26"/>
      <c r="D26" s="44"/>
    </row>
    <row r="27" spans="1:19" ht="22.5" customHeight="1">
      <c r="A27" s="42">
        <v>23128</v>
      </c>
      <c r="B27" s="43">
        <v>37738</v>
      </c>
      <c r="C27"/>
      <c r="D27" s="44"/>
      <c r="G27" s="51"/>
      <c r="L27" s="51"/>
      <c r="M27" s="51"/>
      <c r="N27" s="51"/>
      <c r="O27" s="51"/>
      <c r="P27" s="51"/>
      <c r="R27" s="51"/>
      <c r="S27" s="51"/>
    </row>
    <row r="28" spans="1:19" s="51" customFormat="1" ht="22.5" customHeight="1">
      <c r="A28" s="42">
        <v>23129</v>
      </c>
      <c r="B28" s="43">
        <v>37739</v>
      </c>
      <c r="C28"/>
      <c r="D28" s="44"/>
      <c r="E28" s="45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1:4" ht="22.5" customHeight="1">
      <c r="A29" s="42">
        <v>23130</v>
      </c>
      <c r="B29" s="43">
        <v>37740</v>
      </c>
      <c r="C29"/>
      <c r="D29" s="44"/>
    </row>
    <row r="30" spans="1:4" ht="22.5" customHeight="1">
      <c r="A30" s="42">
        <v>23131</v>
      </c>
      <c r="B30" s="43">
        <v>37741</v>
      </c>
      <c r="C30"/>
      <c r="D30" s="44"/>
    </row>
    <row r="31" spans="1:4" ht="22.5" customHeight="1">
      <c r="A31" s="42">
        <v>23132</v>
      </c>
      <c r="B31" s="43">
        <v>37742</v>
      </c>
      <c r="C31"/>
      <c r="D31" s="44"/>
    </row>
    <row r="32" spans="1:4" ht="22.5" customHeight="1">
      <c r="A32" s="42">
        <v>23133</v>
      </c>
      <c r="B32" s="43">
        <v>37743</v>
      </c>
      <c r="C32"/>
      <c r="D32" s="44"/>
    </row>
    <row r="33" spans="1:4" ht="22.5" customHeight="1">
      <c r="A33" s="42">
        <v>23134</v>
      </c>
      <c r="B33" s="43">
        <v>37744</v>
      </c>
      <c r="C33"/>
      <c r="D33" s="44"/>
    </row>
    <row r="34" spans="1:12" ht="21" customHeight="1">
      <c r="A34" s="42">
        <v>23135</v>
      </c>
      <c r="B34" s="43">
        <v>37745</v>
      </c>
      <c r="C34"/>
      <c r="D34" s="44"/>
      <c r="I34" s="39" t="s">
        <v>40</v>
      </c>
      <c r="J34" s="283">
        <f>+COUNT(DATA!B104:B130)</f>
        <v>27</v>
      </c>
      <c r="K34" s="283"/>
      <c r="L34" s="41" t="s">
        <v>38</v>
      </c>
    </row>
    <row r="35" spans="1:4" ht="21" customHeight="1">
      <c r="A35" s="42">
        <v>23136</v>
      </c>
      <c r="B35" s="43">
        <v>37746</v>
      </c>
      <c r="C35"/>
      <c r="D35" s="44"/>
    </row>
    <row r="36" spans="1:12" ht="21" customHeight="1">
      <c r="A36" s="42">
        <v>23137</v>
      </c>
      <c r="B36" s="43">
        <v>37747</v>
      </c>
      <c r="C36"/>
      <c r="D36" s="44"/>
      <c r="J36" s="47" t="s">
        <v>37</v>
      </c>
      <c r="K36" s="48">
        <v>27</v>
      </c>
      <c r="L36" s="49" t="s">
        <v>38</v>
      </c>
    </row>
    <row r="37" spans="1:4" ht="21" customHeight="1">
      <c r="A37" s="42">
        <v>23138</v>
      </c>
      <c r="B37" s="43">
        <v>37748</v>
      </c>
      <c r="C37"/>
      <c r="D37" s="44"/>
    </row>
    <row r="38" spans="1:4" ht="21" customHeight="1">
      <c r="A38" s="42">
        <v>23139</v>
      </c>
      <c r="B38" s="43">
        <v>37749</v>
      </c>
      <c r="C38"/>
      <c r="D38" s="44"/>
    </row>
    <row r="39" spans="1:4" ht="23.25">
      <c r="A39" s="42">
        <v>23140</v>
      </c>
      <c r="B39" s="43">
        <v>37750</v>
      </c>
      <c r="C39"/>
      <c r="D39" s="44"/>
    </row>
    <row r="40" spans="1:4" ht="23.25">
      <c r="A40" s="42">
        <v>23141</v>
      </c>
      <c r="B40" s="43">
        <v>37751</v>
      </c>
      <c r="C40"/>
      <c r="D40" s="44"/>
    </row>
    <row r="41" spans="1:4" ht="23.25">
      <c r="A41" s="42">
        <v>23142</v>
      </c>
      <c r="B41" s="43">
        <v>37752</v>
      </c>
      <c r="C41"/>
      <c r="D41" s="44"/>
    </row>
    <row r="42" spans="1:4" ht="23.25">
      <c r="A42" s="42">
        <v>23143</v>
      </c>
      <c r="B42" s="43">
        <v>37753</v>
      </c>
      <c r="C42"/>
      <c r="D42" s="44"/>
    </row>
    <row r="43" spans="1:4" ht="23.25">
      <c r="A43" s="42">
        <v>23144</v>
      </c>
      <c r="B43" s="43">
        <v>37754</v>
      </c>
      <c r="C43"/>
      <c r="D43" s="44"/>
    </row>
    <row r="44" spans="1:4" ht="23.25">
      <c r="A44" s="42">
        <v>23145</v>
      </c>
      <c r="B44" s="43">
        <v>37755</v>
      </c>
      <c r="C44"/>
      <c r="D44" s="44"/>
    </row>
    <row r="45" spans="1:4" ht="23.25">
      <c r="A45" s="42">
        <v>23146</v>
      </c>
      <c r="B45" s="43">
        <v>37756</v>
      </c>
      <c r="C45"/>
      <c r="D45" s="44"/>
    </row>
    <row r="46" spans="1:4" ht="23.25">
      <c r="A46" s="42">
        <v>23147</v>
      </c>
      <c r="B46" s="43">
        <v>37757</v>
      </c>
      <c r="C46"/>
      <c r="D46" s="44"/>
    </row>
    <row r="47" spans="1:4" ht="23.25">
      <c r="A47" s="42">
        <v>23148</v>
      </c>
      <c r="B47" s="43">
        <v>37758</v>
      </c>
      <c r="C47"/>
      <c r="D47" s="44"/>
    </row>
    <row r="48" spans="1:4" ht="23.25">
      <c r="A48" s="42">
        <v>23149</v>
      </c>
      <c r="B48" s="43">
        <v>37759</v>
      </c>
      <c r="C48"/>
      <c r="D48" s="44"/>
    </row>
    <row r="49" spans="1:4" ht="23.25">
      <c r="A49" s="42">
        <v>23150</v>
      </c>
      <c r="B49" s="43">
        <v>37760</v>
      </c>
      <c r="C49"/>
      <c r="D49" s="44"/>
    </row>
    <row r="50" spans="1:4" ht="23.25">
      <c r="A50" s="42">
        <v>23151</v>
      </c>
      <c r="B50" s="43">
        <v>37761</v>
      </c>
      <c r="C50"/>
      <c r="D50" s="44"/>
    </row>
    <row r="51" spans="1:4" ht="23.25">
      <c r="A51" s="42">
        <v>23152</v>
      </c>
      <c r="B51" s="43">
        <v>37762</v>
      </c>
      <c r="C51"/>
      <c r="D51" s="44"/>
    </row>
    <row r="52" spans="1:4" ht="23.25">
      <c r="A52" s="42">
        <v>23153</v>
      </c>
      <c r="B52" s="43">
        <v>37763</v>
      </c>
      <c r="C52"/>
      <c r="D52" s="44"/>
    </row>
    <row r="53" spans="1:4" ht="23.25">
      <c r="A53" s="42">
        <v>23154</v>
      </c>
      <c r="B53" s="43">
        <v>37764</v>
      </c>
      <c r="C53"/>
      <c r="D53" s="44"/>
    </row>
    <row r="54" spans="1:4" ht="23.25">
      <c r="A54" s="42">
        <v>23155</v>
      </c>
      <c r="B54" s="43">
        <v>37765</v>
      </c>
      <c r="C54"/>
      <c r="D54" s="44"/>
    </row>
    <row r="55" spans="1:4" ht="23.25">
      <c r="A55" s="42">
        <v>23156</v>
      </c>
      <c r="B55" s="43">
        <v>37766</v>
      </c>
      <c r="C55"/>
      <c r="D55" s="44"/>
    </row>
    <row r="56" spans="1:4" ht="23.25">
      <c r="A56" s="42">
        <v>23157</v>
      </c>
      <c r="B56" s="43">
        <v>37767</v>
      </c>
      <c r="C56"/>
      <c r="D56" s="44"/>
    </row>
    <row r="57" spans="1:4" ht="23.25">
      <c r="A57" s="42">
        <v>23158</v>
      </c>
      <c r="B57" s="43">
        <v>37768</v>
      </c>
      <c r="C57"/>
      <c r="D57" s="44"/>
    </row>
    <row r="58" spans="1:5" ht="23.25">
      <c r="A58" s="42">
        <v>23159</v>
      </c>
      <c r="B58" s="43">
        <v>37769</v>
      </c>
      <c r="C58"/>
      <c r="D58" s="44"/>
      <c r="E58" s="50"/>
    </row>
    <row r="59" spans="1:4" ht="23.25">
      <c r="A59" s="42">
        <v>23160</v>
      </c>
      <c r="B59" s="43">
        <v>37770</v>
      </c>
      <c r="C59"/>
      <c r="D59" s="44"/>
    </row>
    <row r="60" spans="1:4" ht="23.25">
      <c r="A60" s="42">
        <v>23161</v>
      </c>
      <c r="B60" s="43">
        <v>37771</v>
      </c>
      <c r="C60"/>
      <c r="D60" s="44"/>
    </row>
    <row r="61" spans="1:4" ht="23.25">
      <c r="A61" s="42">
        <v>23162</v>
      </c>
      <c r="B61" s="43">
        <v>37772</v>
      </c>
      <c r="C61"/>
      <c r="D61" s="44"/>
    </row>
    <row r="62" spans="1:4" ht="23.25">
      <c r="A62" s="42">
        <v>23163</v>
      </c>
      <c r="B62" s="43">
        <v>37773</v>
      </c>
      <c r="C62"/>
      <c r="D62" s="44"/>
    </row>
    <row r="63" spans="1:4" ht="23.25">
      <c r="A63" s="42">
        <v>23164</v>
      </c>
      <c r="B63" s="43">
        <v>37774</v>
      </c>
      <c r="C63"/>
      <c r="D63" s="44"/>
    </row>
    <row r="64" spans="1:4" ht="23.25">
      <c r="A64" s="42">
        <v>23165</v>
      </c>
      <c r="B64" s="43">
        <v>37775</v>
      </c>
      <c r="C64"/>
      <c r="D64" s="44"/>
    </row>
    <row r="65" spans="1:4" ht="23.25">
      <c r="A65" s="42">
        <v>23166</v>
      </c>
      <c r="B65" s="43">
        <v>37776</v>
      </c>
      <c r="C65"/>
      <c r="D65" s="44"/>
    </row>
    <row r="66" spans="1:4" ht="23.25">
      <c r="A66" s="42">
        <v>23167</v>
      </c>
      <c r="B66" s="43">
        <v>37777</v>
      </c>
      <c r="C66"/>
      <c r="D66" s="44"/>
    </row>
    <row r="67" spans="1:4" ht="23.25">
      <c r="A67" s="42">
        <v>23168</v>
      </c>
      <c r="B67" s="43">
        <v>37778</v>
      </c>
      <c r="C67"/>
      <c r="D67" s="44"/>
    </row>
    <row r="68" spans="1:4" ht="23.25">
      <c r="A68" s="42">
        <v>23169</v>
      </c>
      <c r="B68" s="43">
        <v>37779</v>
      </c>
      <c r="C68"/>
      <c r="D68" s="44"/>
    </row>
    <row r="69" spans="1:4" ht="23.25">
      <c r="A69" s="42">
        <v>23170</v>
      </c>
      <c r="B69" s="43">
        <v>37780</v>
      </c>
      <c r="C69"/>
      <c r="D69" s="44"/>
    </row>
    <row r="70" spans="1:4" ht="23.25">
      <c r="A70" s="42">
        <v>23171</v>
      </c>
      <c r="B70" s="43">
        <v>37781</v>
      </c>
      <c r="C70"/>
      <c r="D70" s="44"/>
    </row>
    <row r="71" spans="1:4" ht="23.25">
      <c r="A71" s="42">
        <v>23172</v>
      </c>
      <c r="B71" s="43">
        <v>37782</v>
      </c>
      <c r="C71"/>
      <c r="D71" s="44"/>
    </row>
    <row r="72" spans="1:4" ht="23.25">
      <c r="A72" s="42">
        <v>23173</v>
      </c>
      <c r="B72" s="43">
        <v>37783</v>
      </c>
      <c r="C72"/>
      <c r="D72" s="44"/>
    </row>
    <row r="73" spans="1:4" ht="23.25">
      <c r="A73" s="42">
        <v>23174</v>
      </c>
      <c r="B73" s="43">
        <v>37784</v>
      </c>
      <c r="C73"/>
      <c r="D73" s="44"/>
    </row>
    <row r="74" spans="1:4" ht="23.25">
      <c r="A74" s="42">
        <v>23175</v>
      </c>
      <c r="B74" s="43">
        <v>37785</v>
      </c>
      <c r="C74"/>
      <c r="D74" s="44"/>
    </row>
    <row r="75" spans="1:4" ht="23.25">
      <c r="A75" s="42">
        <v>23176</v>
      </c>
      <c r="B75" s="43">
        <v>37786</v>
      </c>
      <c r="C75"/>
      <c r="D75" s="44"/>
    </row>
    <row r="76" spans="1:4" ht="23.25">
      <c r="A76" s="42">
        <v>23177</v>
      </c>
      <c r="B76" s="43">
        <v>37787</v>
      </c>
      <c r="C76"/>
      <c r="D76" s="44"/>
    </row>
    <row r="77" spans="1:4" ht="23.25">
      <c r="A77" s="42">
        <v>23178</v>
      </c>
      <c r="B77" s="43">
        <v>37788</v>
      </c>
      <c r="C77"/>
      <c r="D77" s="44"/>
    </row>
    <row r="78" spans="1:4" ht="23.25">
      <c r="A78" s="42">
        <v>23179</v>
      </c>
      <c r="B78" s="43">
        <v>37789</v>
      </c>
      <c r="C78"/>
      <c r="D78" s="44"/>
    </row>
    <row r="79" spans="1:4" ht="23.25">
      <c r="A79" s="42">
        <v>23180</v>
      </c>
      <c r="B79" s="43">
        <v>37790</v>
      </c>
      <c r="C79"/>
      <c r="D79" s="44"/>
    </row>
    <row r="80" spans="1:4" ht="23.25">
      <c r="A80" s="42">
        <v>23181</v>
      </c>
      <c r="B80" s="43">
        <v>37791</v>
      </c>
      <c r="C80"/>
      <c r="D80" s="44"/>
    </row>
    <row r="81" spans="1:4" ht="23.25">
      <c r="A81" s="42">
        <v>23182</v>
      </c>
      <c r="B81" s="43">
        <v>37792</v>
      </c>
      <c r="C81"/>
      <c r="D81" s="44"/>
    </row>
    <row r="82" spans="1:4" ht="23.25">
      <c r="A82" s="42">
        <v>23183</v>
      </c>
      <c r="B82" s="43">
        <v>37793</v>
      </c>
      <c r="C82"/>
      <c r="D82" s="44"/>
    </row>
    <row r="83" spans="1:4" ht="23.25">
      <c r="A83" s="42">
        <v>23184</v>
      </c>
      <c r="B83" s="43">
        <v>37794</v>
      </c>
      <c r="C83"/>
      <c r="D83" s="44"/>
    </row>
    <row r="84" spans="1:4" ht="23.25">
      <c r="A84" s="42">
        <v>23185</v>
      </c>
      <c r="B84" s="43">
        <v>37795</v>
      </c>
      <c r="C84"/>
      <c r="D84" s="44"/>
    </row>
    <row r="85" spans="1:4" ht="23.25">
      <c r="A85" s="42">
        <v>23186</v>
      </c>
      <c r="B85" s="43">
        <v>37796</v>
      </c>
      <c r="C85"/>
      <c r="D85" s="44"/>
    </row>
    <row r="86" spans="1:4" ht="23.25">
      <c r="A86" s="42">
        <v>23187</v>
      </c>
      <c r="B86" s="43">
        <v>37797</v>
      </c>
      <c r="C86"/>
      <c r="D86" s="44"/>
    </row>
    <row r="87" spans="1:5" ht="23.25">
      <c r="A87" s="42">
        <v>23188</v>
      </c>
      <c r="B87" s="43">
        <v>37798</v>
      </c>
      <c r="C87"/>
      <c r="D87" s="44"/>
      <c r="E87" s="50"/>
    </row>
    <row r="88" spans="1:4" ht="23.25">
      <c r="A88" s="42">
        <v>23189</v>
      </c>
      <c r="B88" s="43">
        <v>37799</v>
      </c>
      <c r="C88"/>
      <c r="D88" s="44"/>
    </row>
    <row r="89" spans="1:4" ht="23.25">
      <c r="A89" s="42">
        <v>23190</v>
      </c>
      <c r="B89" s="43">
        <v>37800</v>
      </c>
      <c r="C89"/>
      <c r="D89" s="44"/>
    </row>
    <row r="90" spans="1:4" ht="23.25">
      <c r="A90" s="42">
        <v>23191</v>
      </c>
      <c r="B90" s="43">
        <v>37801</v>
      </c>
      <c r="C90"/>
      <c r="D90" s="44"/>
    </row>
    <row r="91" spans="1:4" ht="23.25">
      <c r="A91" s="42">
        <v>23192</v>
      </c>
      <c r="B91" s="43">
        <v>37802</v>
      </c>
      <c r="C91"/>
      <c r="D91" s="44"/>
    </row>
    <row r="92" spans="1:4" ht="23.25">
      <c r="A92" s="42">
        <v>23193</v>
      </c>
      <c r="B92" s="43">
        <v>37803</v>
      </c>
      <c r="C92"/>
      <c r="D92" s="44"/>
    </row>
    <row r="93" spans="1:4" ht="23.25">
      <c r="A93" s="42">
        <v>23194</v>
      </c>
      <c r="B93" s="43">
        <v>37804</v>
      </c>
      <c r="C93"/>
      <c r="D93" s="44"/>
    </row>
    <row r="94" spans="1:4" ht="23.25">
      <c r="A94" s="42">
        <v>23195</v>
      </c>
      <c r="B94" s="43">
        <v>37805</v>
      </c>
      <c r="C94"/>
      <c r="D94" s="44"/>
    </row>
    <row r="95" spans="1:4" ht="23.25">
      <c r="A95" s="42">
        <v>23196</v>
      </c>
      <c r="B95" s="43">
        <v>37806</v>
      </c>
      <c r="C95"/>
      <c r="D95" s="44"/>
    </row>
    <row r="96" spans="1:4" ht="23.25">
      <c r="A96" s="42">
        <v>23197</v>
      </c>
      <c r="B96" s="43">
        <v>37807</v>
      </c>
      <c r="C96"/>
      <c r="D96" s="44"/>
    </row>
    <row r="97" spans="1:4" ht="23.25">
      <c r="A97" s="42">
        <v>23198</v>
      </c>
      <c r="B97" s="43">
        <v>37808</v>
      </c>
      <c r="C97"/>
      <c r="D97" s="44"/>
    </row>
    <row r="98" spans="1:4" ht="23.25">
      <c r="A98" s="42">
        <v>23199</v>
      </c>
      <c r="B98" s="43">
        <v>37809</v>
      </c>
      <c r="C98"/>
      <c r="D98" s="44"/>
    </row>
    <row r="99" spans="1:4" ht="23.25">
      <c r="A99" s="42">
        <v>23200</v>
      </c>
      <c r="B99" s="43">
        <v>37810</v>
      </c>
      <c r="C99"/>
      <c r="D99" s="44"/>
    </row>
    <row r="100" spans="1:4" ht="23.25">
      <c r="A100" s="42">
        <v>23201</v>
      </c>
      <c r="B100" s="43">
        <v>37811</v>
      </c>
      <c r="C100"/>
      <c r="D100" s="44"/>
    </row>
    <row r="101" spans="1:4" ht="23.25">
      <c r="A101" s="42">
        <v>23202</v>
      </c>
      <c r="B101" s="43">
        <v>37812</v>
      </c>
      <c r="C101"/>
      <c r="D101" s="44"/>
    </row>
    <row r="102" spans="1:4" ht="23.25">
      <c r="A102" s="42">
        <v>23203</v>
      </c>
      <c r="B102" s="43">
        <v>37813</v>
      </c>
      <c r="C102"/>
      <c r="D102" s="44"/>
    </row>
    <row r="103" spans="1:4" ht="23.25">
      <c r="A103" s="42">
        <v>23204</v>
      </c>
      <c r="B103" s="43">
        <v>37814</v>
      </c>
      <c r="C103"/>
      <c r="D103" s="44"/>
    </row>
    <row r="104" spans="1:4" ht="23.25">
      <c r="A104" s="42">
        <v>23205</v>
      </c>
      <c r="B104" s="43">
        <v>37815</v>
      </c>
      <c r="C104"/>
      <c r="D104" s="44"/>
    </row>
    <row r="105" spans="1:4" ht="23.25">
      <c r="A105" s="42">
        <v>23206</v>
      </c>
      <c r="B105" s="43">
        <v>37816</v>
      </c>
      <c r="C105"/>
      <c r="D105" s="44"/>
    </row>
    <row r="106" spans="1:4" ht="23.25">
      <c r="A106" s="42">
        <v>23207</v>
      </c>
      <c r="B106" s="43">
        <v>37817</v>
      </c>
      <c r="C106"/>
      <c r="D106" s="44"/>
    </row>
    <row r="107" spans="1:4" ht="23.25">
      <c r="A107" s="42">
        <v>23208</v>
      </c>
      <c r="B107" s="43">
        <v>37818</v>
      </c>
      <c r="C107"/>
      <c r="D107" s="44"/>
    </row>
    <row r="108" spans="1:4" ht="23.25">
      <c r="A108" s="42">
        <v>23209</v>
      </c>
      <c r="B108" s="43">
        <v>37819</v>
      </c>
      <c r="C108"/>
      <c r="D108" s="44"/>
    </row>
    <row r="109" spans="1:4" ht="23.25">
      <c r="A109" s="42">
        <v>23210</v>
      </c>
      <c r="B109" s="43">
        <v>37820</v>
      </c>
      <c r="C109"/>
      <c r="D109" s="44"/>
    </row>
    <row r="110" spans="1:4" ht="23.25">
      <c r="A110" s="42">
        <v>23211</v>
      </c>
      <c r="B110" s="43">
        <v>37821</v>
      </c>
      <c r="C110"/>
      <c r="D110" s="44"/>
    </row>
    <row r="111" spans="1:4" ht="23.25">
      <c r="A111" s="42">
        <v>23212</v>
      </c>
      <c r="B111" s="43">
        <v>37822</v>
      </c>
      <c r="C111"/>
      <c r="D111" s="44"/>
    </row>
    <row r="112" spans="1:4" ht="23.25">
      <c r="A112" s="42">
        <v>23213</v>
      </c>
      <c r="B112" s="43">
        <v>37823</v>
      </c>
      <c r="C112"/>
      <c r="D112" s="44"/>
    </row>
    <row r="113" spans="1:4" ht="23.25">
      <c r="A113" s="42">
        <v>23214</v>
      </c>
      <c r="B113" s="43">
        <v>37824</v>
      </c>
      <c r="C113"/>
      <c r="D113" s="44"/>
    </row>
    <row r="114" spans="1:4" ht="23.25">
      <c r="A114" s="42">
        <v>23215</v>
      </c>
      <c r="B114" s="43">
        <v>37825</v>
      </c>
      <c r="C114"/>
      <c r="D114" s="44"/>
    </row>
    <row r="115" spans="1:4" ht="23.25">
      <c r="A115" s="42">
        <v>23216</v>
      </c>
      <c r="B115" s="43">
        <v>37826</v>
      </c>
      <c r="C115"/>
      <c r="D115" s="44"/>
    </row>
    <row r="116" spans="1:4" ht="23.25">
      <c r="A116" s="42">
        <v>23217</v>
      </c>
      <c r="B116" s="43">
        <v>37827</v>
      </c>
      <c r="C116"/>
      <c r="D116" s="44"/>
    </row>
    <row r="117" spans="1:4" ht="23.25">
      <c r="A117" s="42">
        <v>23218</v>
      </c>
      <c r="B117" s="43">
        <v>37828</v>
      </c>
      <c r="C117"/>
      <c r="D117" s="44"/>
    </row>
    <row r="118" spans="1:5" ht="23.25">
      <c r="A118" s="42">
        <v>23219</v>
      </c>
      <c r="B118" s="43">
        <v>37829</v>
      </c>
      <c r="C118"/>
      <c r="D118" s="44"/>
      <c r="E118" s="212"/>
    </row>
    <row r="119" spans="1:4" ht="23.25">
      <c r="A119" s="42">
        <v>23220</v>
      </c>
      <c r="B119" s="43">
        <v>37830</v>
      </c>
      <c r="C119"/>
      <c r="D119" s="44"/>
    </row>
    <row r="120" spans="1:4" ht="23.25">
      <c r="A120" s="42">
        <v>23221</v>
      </c>
      <c r="B120" s="43">
        <v>37831</v>
      </c>
      <c r="C120"/>
      <c r="D120" s="44"/>
    </row>
    <row r="121" spans="1:4" ht="23.25">
      <c r="A121" s="42">
        <v>23222</v>
      </c>
      <c r="B121" s="43">
        <v>37832</v>
      </c>
      <c r="C121"/>
      <c r="D121" s="44"/>
    </row>
    <row r="122" spans="1:4" ht="23.25">
      <c r="A122" s="42">
        <v>23223</v>
      </c>
      <c r="B122" s="43">
        <v>37833</v>
      </c>
      <c r="C122"/>
      <c r="D122" s="44"/>
    </row>
    <row r="123" spans="1:4" ht="23.25">
      <c r="A123" s="42">
        <v>23224</v>
      </c>
      <c r="B123" s="43">
        <v>37834</v>
      </c>
      <c r="C123"/>
      <c r="D123" s="44"/>
    </row>
    <row r="124" spans="1:4" ht="23.25">
      <c r="A124" s="42">
        <v>23225</v>
      </c>
      <c r="B124" s="43">
        <v>37835</v>
      </c>
      <c r="C124"/>
      <c r="D124" s="44"/>
    </row>
    <row r="125" spans="1:4" ht="23.25">
      <c r="A125" s="42">
        <v>23226</v>
      </c>
      <c r="B125" s="43">
        <v>37836</v>
      </c>
      <c r="C125"/>
      <c r="D125" s="44"/>
    </row>
    <row r="126" spans="1:4" ht="23.25">
      <c r="A126" s="42">
        <v>23227</v>
      </c>
      <c r="B126" s="43">
        <v>37837</v>
      </c>
      <c r="C126"/>
      <c r="D126" s="44"/>
    </row>
    <row r="127" spans="1:4" ht="23.25">
      <c r="A127" s="42">
        <v>23228</v>
      </c>
      <c r="B127" s="43">
        <v>37838</v>
      </c>
      <c r="C127"/>
      <c r="D127" s="44"/>
    </row>
    <row r="128" spans="1:4" ht="23.25">
      <c r="A128" s="42">
        <v>23229</v>
      </c>
      <c r="B128" s="43">
        <v>37839</v>
      </c>
      <c r="C128"/>
      <c r="D128" s="44"/>
    </row>
    <row r="129" spans="1:4" ht="23.25">
      <c r="A129" s="42">
        <v>23230</v>
      </c>
      <c r="B129" s="43">
        <v>37840</v>
      </c>
      <c r="C129"/>
      <c r="D129" s="44"/>
    </row>
    <row r="130" spans="1:4" ht="23.25">
      <c r="A130" s="42">
        <v>23231</v>
      </c>
      <c r="B130" s="43">
        <v>37841</v>
      </c>
      <c r="C130"/>
      <c r="D130" s="44"/>
    </row>
    <row r="131" spans="1:4" ht="23.25">
      <c r="A131" s="42">
        <v>23232</v>
      </c>
      <c r="B131" s="43">
        <v>37842</v>
      </c>
      <c r="C131"/>
      <c r="D131" s="44"/>
    </row>
    <row r="132" spans="1:4" ht="23.25">
      <c r="A132" s="42">
        <v>23233</v>
      </c>
      <c r="B132" s="43">
        <v>37843</v>
      </c>
      <c r="C132"/>
      <c r="D132" s="44"/>
    </row>
    <row r="133" spans="1:4" ht="23.25">
      <c r="A133" s="42">
        <v>23234</v>
      </c>
      <c r="B133" s="43">
        <v>37844</v>
      </c>
      <c r="C133"/>
      <c r="D133" s="44"/>
    </row>
    <row r="134" spans="1:4" ht="23.25">
      <c r="A134" s="42">
        <v>23235</v>
      </c>
      <c r="B134" s="43">
        <v>37845</v>
      </c>
      <c r="C134"/>
      <c r="D134" s="44"/>
    </row>
    <row r="135" spans="1:4" ht="23.25">
      <c r="A135" s="42">
        <v>23236</v>
      </c>
      <c r="B135" s="43">
        <v>37846</v>
      </c>
      <c r="C135"/>
      <c r="D135" s="44"/>
    </row>
    <row r="136" spans="1:4" ht="23.25">
      <c r="A136" s="42">
        <v>23237</v>
      </c>
      <c r="B136" s="43">
        <v>37847</v>
      </c>
      <c r="C136"/>
      <c r="D136" s="44"/>
    </row>
    <row r="137" spans="1:4" ht="23.25">
      <c r="A137" s="42">
        <v>23238</v>
      </c>
      <c r="B137" s="43">
        <v>37848</v>
      </c>
      <c r="C137"/>
      <c r="D137" s="44"/>
    </row>
    <row r="138" spans="1:4" ht="23.25">
      <c r="A138" s="42">
        <v>23239</v>
      </c>
      <c r="B138" s="43">
        <v>37849</v>
      </c>
      <c r="C138"/>
      <c r="D138" s="44"/>
    </row>
    <row r="139" spans="1:4" ht="23.25">
      <c r="A139" s="42">
        <v>23240</v>
      </c>
      <c r="B139" s="43">
        <v>37850</v>
      </c>
      <c r="C139"/>
      <c r="D139" s="44"/>
    </row>
    <row r="140" spans="1:4" ht="23.25">
      <c r="A140" s="42">
        <v>23241</v>
      </c>
      <c r="B140" s="43">
        <v>37851</v>
      </c>
      <c r="C140"/>
      <c r="D140" s="44"/>
    </row>
    <row r="141" spans="1:4" ht="23.25">
      <c r="A141" s="42">
        <v>23242</v>
      </c>
      <c r="B141" s="43">
        <v>37852</v>
      </c>
      <c r="C141"/>
      <c r="D141" s="44"/>
    </row>
    <row r="142" spans="1:4" ht="23.25">
      <c r="A142" s="42">
        <v>23243</v>
      </c>
      <c r="B142" s="43">
        <v>37853</v>
      </c>
      <c r="C142"/>
      <c r="D142" s="44"/>
    </row>
    <row r="143" spans="1:4" ht="23.25">
      <c r="A143" s="42">
        <v>23244</v>
      </c>
      <c r="B143" s="43">
        <v>37854</v>
      </c>
      <c r="C143"/>
      <c r="D143" s="44"/>
    </row>
    <row r="144" spans="1:4" ht="23.25">
      <c r="A144" s="42">
        <v>23245</v>
      </c>
      <c r="B144" s="43">
        <v>37855</v>
      </c>
      <c r="C144"/>
      <c r="D144" s="44"/>
    </row>
    <row r="145" spans="1:4" ht="23.25">
      <c r="A145" s="42">
        <v>23246</v>
      </c>
      <c r="B145" s="43">
        <v>37856</v>
      </c>
      <c r="C145"/>
      <c r="D145" s="44"/>
    </row>
    <row r="146" spans="1:4" ht="23.25">
      <c r="A146" s="42">
        <v>23247</v>
      </c>
      <c r="B146" s="43">
        <v>37857</v>
      </c>
      <c r="C146"/>
      <c r="D146" s="44"/>
    </row>
    <row r="147" spans="1:4" ht="23.25">
      <c r="A147" s="42">
        <v>23248</v>
      </c>
      <c r="B147" s="43">
        <v>37858</v>
      </c>
      <c r="C147"/>
      <c r="D147" s="44"/>
    </row>
    <row r="148" spans="1:4" ht="23.25">
      <c r="A148" s="42">
        <v>23249</v>
      </c>
      <c r="B148" s="43">
        <v>37859</v>
      </c>
      <c r="C148"/>
      <c r="D148" s="44"/>
    </row>
    <row r="149" spans="1:4" ht="23.25">
      <c r="A149" s="42">
        <v>23250</v>
      </c>
      <c r="B149" s="43">
        <v>37860</v>
      </c>
      <c r="C149"/>
      <c r="D149" s="44"/>
    </row>
    <row r="150" spans="1:4" ht="23.25">
      <c r="A150" s="42">
        <v>23251</v>
      </c>
      <c r="B150" s="43">
        <v>37861</v>
      </c>
      <c r="C150"/>
      <c r="D150" s="44"/>
    </row>
    <row r="151" spans="1:4" ht="23.25">
      <c r="A151" s="42">
        <v>23252</v>
      </c>
      <c r="B151" s="43">
        <v>37862</v>
      </c>
      <c r="C151"/>
      <c r="D151" s="44"/>
    </row>
    <row r="152" spans="1:4" ht="23.25">
      <c r="A152" s="42">
        <v>23253</v>
      </c>
      <c r="B152" s="43">
        <v>37863</v>
      </c>
      <c r="C152"/>
      <c r="D152" s="44"/>
    </row>
    <row r="153" spans="1:4" ht="23.25">
      <c r="A153" s="42">
        <v>23254</v>
      </c>
      <c r="B153" s="43">
        <v>37864</v>
      </c>
      <c r="C153"/>
      <c r="D153" s="44"/>
    </row>
    <row r="154" spans="1:4" ht="23.25">
      <c r="A154" s="42">
        <v>23255</v>
      </c>
      <c r="B154" s="43">
        <v>37865</v>
      </c>
      <c r="C154"/>
      <c r="D154" s="44"/>
    </row>
    <row r="155" spans="1:4" ht="23.25">
      <c r="A155" s="42">
        <v>23256</v>
      </c>
      <c r="B155" s="43">
        <v>37866</v>
      </c>
      <c r="C155"/>
      <c r="D155" s="44"/>
    </row>
    <row r="156" spans="1:4" ht="23.25">
      <c r="A156" s="42">
        <v>23257</v>
      </c>
      <c r="B156" s="43">
        <v>37867</v>
      </c>
      <c r="C156"/>
      <c r="D156" s="44"/>
    </row>
    <row r="157" spans="1:4" ht="23.25">
      <c r="A157" s="42">
        <v>23258</v>
      </c>
      <c r="B157" s="43">
        <v>37868</v>
      </c>
      <c r="C157"/>
      <c r="D157" s="44"/>
    </row>
    <row r="158" spans="1:4" ht="23.25">
      <c r="A158" s="42">
        <v>23259</v>
      </c>
      <c r="B158" s="43">
        <v>37869</v>
      </c>
      <c r="C158"/>
      <c r="D158" s="44"/>
    </row>
    <row r="159" spans="1:4" ht="23.25">
      <c r="A159" s="42">
        <v>23260</v>
      </c>
      <c r="B159" s="43">
        <v>37870</v>
      </c>
      <c r="C159"/>
      <c r="D159" s="44"/>
    </row>
    <row r="160" spans="1:4" ht="23.25">
      <c r="A160" s="42">
        <v>23261</v>
      </c>
      <c r="B160" s="43">
        <v>37871</v>
      </c>
      <c r="C160"/>
      <c r="D160" s="44"/>
    </row>
    <row r="161" spans="1:4" ht="23.25">
      <c r="A161" s="42">
        <v>23262</v>
      </c>
      <c r="B161" s="43">
        <v>37872</v>
      </c>
      <c r="C161"/>
      <c r="D161" s="44"/>
    </row>
    <row r="162" spans="1:4" ht="23.25">
      <c r="A162" s="42">
        <v>23263</v>
      </c>
      <c r="B162" s="43">
        <v>37873</v>
      </c>
      <c r="C162"/>
      <c r="D162" s="44"/>
    </row>
    <row r="163" spans="1:4" ht="23.25">
      <c r="A163" s="42">
        <v>23264</v>
      </c>
      <c r="B163" s="43">
        <v>37874</v>
      </c>
      <c r="C163"/>
      <c r="D163" s="44"/>
    </row>
    <row r="164" spans="1:4" ht="23.25">
      <c r="A164" s="42">
        <v>23265</v>
      </c>
      <c r="B164" s="43">
        <v>37875</v>
      </c>
      <c r="C164"/>
      <c r="D164" s="44"/>
    </row>
    <row r="165" spans="1:4" ht="23.25">
      <c r="A165" s="42">
        <v>23266</v>
      </c>
      <c r="B165" s="43">
        <v>37876</v>
      </c>
      <c r="C165"/>
      <c r="D165" s="44"/>
    </row>
    <row r="166" spans="1:4" ht="23.25">
      <c r="A166" s="42">
        <v>23267</v>
      </c>
      <c r="B166" s="43">
        <v>37877</v>
      </c>
      <c r="C166"/>
      <c r="D166" s="44"/>
    </row>
    <row r="167" spans="1:4" ht="23.25">
      <c r="A167" s="42">
        <v>23268</v>
      </c>
      <c r="B167" s="43">
        <v>37878</v>
      </c>
      <c r="C167"/>
      <c r="D167" s="44"/>
    </row>
    <row r="168" spans="1:4" ht="23.25">
      <c r="A168" s="42">
        <v>23269</v>
      </c>
      <c r="B168" s="43">
        <v>37879</v>
      </c>
      <c r="C168"/>
      <c r="D168" s="44"/>
    </row>
    <row r="169" spans="1:4" ht="23.25">
      <c r="A169" s="42">
        <v>23270</v>
      </c>
      <c r="B169" s="43">
        <v>37880</v>
      </c>
      <c r="C169"/>
      <c r="D169" s="44"/>
    </row>
    <row r="170" spans="1:4" ht="23.25">
      <c r="A170" s="42">
        <v>23271</v>
      </c>
      <c r="B170" s="43">
        <v>37881</v>
      </c>
      <c r="C170"/>
      <c r="D170" s="44"/>
    </row>
    <row r="171" spans="1:4" ht="23.25">
      <c r="A171" s="42">
        <v>23272</v>
      </c>
      <c r="B171" s="43">
        <v>37882</v>
      </c>
      <c r="C171"/>
      <c r="D171" s="44"/>
    </row>
    <row r="172" spans="1:4" ht="23.25">
      <c r="A172" s="42">
        <v>23273</v>
      </c>
      <c r="B172" s="43">
        <v>37883</v>
      </c>
      <c r="C172"/>
      <c r="D172" s="44"/>
    </row>
    <row r="173" spans="1:4" ht="23.25">
      <c r="A173" s="42">
        <v>23274</v>
      </c>
      <c r="B173" s="43">
        <v>37884</v>
      </c>
      <c r="C173"/>
      <c r="D173" s="44"/>
    </row>
    <row r="174" spans="1:4" ht="23.25">
      <c r="A174" s="42">
        <v>23275</v>
      </c>
      <c r="B174" s="43">
        <v>37885</v>
      </c>
      <c r="C174"/>
      <c r="D174" s="44"/>
    </row>
    <row r="175" spans="1:4" ht="23.25">
      <c r="A175" s="42">
        <v>23276</v>
      </c>
      <c r="B175" s="43">
        <v>37886</v>
      </c>
      <c r="C175"/>
      <c r="D175" s="44"/>
    </row>
    <row r="176" spans="1:4" ht="23.25">
      <c r="A176" s="42">
        <v>23277</v>
      </c>
      <c r="B176" s="43">
        <v>37887</v>
      </c>
      <c r="C176"/>
      <c r="D176" s="44"/>
    </row>
    <row r="177" spans="1:4" ht="23.25">
      <c r="A177" s="42">
        <v>23278</v>
      </c>
      <c r="B177" s="43">
        <v>37888</v>
      </c>
      <c r="C177"/>
      <c r="D177" s="44"/>
    </row>
    <row r="178" spans="1:4" ht="23.25">
      <c r="A178" s="42">
        <v>23279</v>
      </c>
      <c r="B178" s="43">
        <v>37889</v>
      </c>
      <c r="C178"/>
      <c r="D178" s="44"/>
    </row>
    <row r="179" spans="1:4" ht="23.25">
      <c r="A179" s="42">
        <v>23280</v>
      </c>
      <c r="B179" s="43">
        <v>37890</v>
      </c>
      <c r="C179"/>
      <c r="D179" s="44"/>
    </row>
    <row r="180" spans="1:4" ht="23.25">
      <c r="A180" s="42">
        <v>23281</v>
      </c>
      <c r="B180" s="43">
        <v>37891</v>
      </c>
      <c r="C180"/>
      <c r="D180" s="44"/>
    </row>
    <row r="181" spans="1:4" ht="23.25">
      <c r="A181" s="42">
        <v>23282</v>
      </c>
      <c r="B181" s="43">
        <v>37892</v>
      </c>
      <c r="C181"/>
      <c r="D181" s="44"/>
    </row>
    <row r="182" spans="1:4" ht="23.25">
      <c r="A182" s="42">
        <v>23283</v>
      </c>
      <c r="B182" s="43">
        <v>37893</v>
      </c>
      <c r="C182"/>
      <c r="D182" s="44"/>
    </row>
    <row r="183" spans="1:4" ht="23.25">
      <c r="A183" s="42">
        <v>23284</v>
      </c>
      <c r="B183" s="43">
        <v>37894</v>
      </c>
      <c r="C183"/>
      <c r="D183" s="44"/>
    </row>
    <row r="184" spans="1:4" ht="23.25">
      <c r="A184" s="42">
        <v>23285</v>
      </c>
      <c r="B184" s="43">
        <v>37895</v>
      </c>
      <c r="C184"/>
      <c r="D184" s="44"/>
    </row>
    <row r="185" spans="1:4" ht="23.25">
      <c r="A185" s="42">
        <v>23286</v>
      </c>
      <c r="B185" s="43">
        <v>37896</v>
      </c>
      <c r="C185"/>
      <c r="D185" s="44"/>
    </row>
    <row r="186" spans="1:4" ht="23.25">
      <c r="A186" s="42">
        <v>23287</v>
      </c>
      <c r="B186" s="43">
        <v>37897</v>
      </c>
      <c r="C186"/>
      <c r="D186" s="44"/>
    </row>
    <row r="187" spans="1:4" ht="23.25">
      <c r="A187" s="42">
        <v>23288</v>
      </c>
      <c r="B187" s="43">
        <v>37898</v>
      </c>
      <c r="C187"/>
      <c r="D187" s="44"/>
    </row>
    <row r="188" spans="1:4" ht="23.25">
      <c r="A188" s="42">
        <v>23289</v>
      </c>
      <c r="B188" s="43">
        <v>37899</v>
      </c>
      <c r="C188"/>
      <c r="D188" s="44"/>
    </row>
    <row r="189" spans="1:4" ht="23.25">
      <c r="A189" s="42">
        <v>23290</v>
      </c>
      <c r="B189" s="43">
        <v>37900</v>
      </c>
      <c r="C189"/>
      <c r="D189" s="44"/>
    </row>
    <row r="190" spans="1:4" ht="23.25">
      <c r="A190" s="42">
        <v>23291</v>
      </c>
      <c r="B190" s="43">
        <v>37901</v>
      </c>
      <c r="C190"/>
      <c r="D190" s="44"/>
    </row>
    <row r="191" spans="1:4" ht="23.25">
      <c r="A191" s="42">
        <v>23292</v>
      </c>
      <c r="B191" s="43">
        <v>37902</v>
      </c>
      <c r="C191"/>
      <c r="D191" s="44"/>
    </row>
    <row r="192" spans="1:4" ht="23.25">
      <c r="A192" s="42">
        <v>23293</v>
      </c>
      <c r="B192" s="43">
        <v>37903</v>
      </c>
      <c r="C192"/>
      <c r="D192" s="44"/>
    </row>
    <row r="193" spans="1:4" ht="23.25">
      <c r="A193" s="42">
        <v>23294</v>
      </c>
      <c r="B193" s="43">
        <v>37904</v>
      </c>
      <c r="C193"/>
      <c r="D193" s="44"/>
    </row>
    <row r="194" spans="1:4" ht="23.25">
      <c r="A194" s="42">
        <v>23295</v>
      </c>
      <c r="B194" s="43">
        <v>37905</v>
      </c>
      <c r="C194"/>
      <c r="D194" s="44"/>
    </row>
    <row r="195" spans="1:4" ht="23.25">
      <c r="A195" s="42">
        <v>23296</v>
      </c>
      <c r="B195" s="43">
        <v>37906</v>
      </c>
      <c r="C195"/>
      <c r="D195" s="44"/>
    </row>
    <row r="196" spans="1:4" ht="23.25">
      <c r="A196" s="42">
        <v>23297</v>
      </c>
      <c r="B196" s="43">
        <v>37907</v>
      </c>
      <c r="C196"/>
      <c r="D196" s="44"/>
    </row>
    <row r="197" spans="1:4" ht="23.25">
      <c r="A197" s="42">
        <v>23298</v>
      </c>
      <c r="B197" s="43">
        <v>37908</v>
      </c>
      <c r="C197"/>
      <c r="D197" s="44"/>
    </row>
    <row r="198" spans="1:4" ht="23.25">
      <c r="A198" s="42">
        <v>23299</v>
      </c>
      <c r="B198" s="43">
        <v>37909</v>
      </c>
      <c r="C198"/>
      <c r="D198" s="44"/>
    </row>
    <row r="199" spans="1:4" ht="23.25">
      <c r="A199" s="42">
        <v>23300</v>
      </c>
      <c r="B199" s="43">
        <v>37910</v>
      </c>
      <c r="C199"/>
      <c r="D199" s="44"/>
    </row>
    <row r="200" spans="1:4" ht="23.25">
      <c r="A200" s="42">
        <v>23301</v>
      </c>
      <c r="B200" s="43">
        <v>37911</v>
      </c>
      <c r="C200"/>
      <c r="D200" s="44"/>
    </row>
    <row r="201" spans="1:4" ht="23.25">
      <c r="A201" s="42">
        <v>23302</v>
      </c>
      <c r="B201" s="43">
        <v>37912</v>
      </c>
      <c r="C201"/>
      <c r="D201" s="44"/>
    </row>
    <row r="202" spans="1:4" ht="23.25">
      <c r="A202" s="42">
        <v>23303</v>
      </c>
      <c r="B202" s="43">
        <v>37913</v>
      </c>
      <c r="C202"/>
      <c r="D202" s="44"/>
    </row>
    <row r="203" spans="1:4" ht="23.25">
      <c r="A203" s="42">
        <v>23304</v>
      </c>
      <c r="B203" s="43">
        <v>37914</v>
      </c>
      <c r="C203"/>
      <c r="D203" s="44"/>
    </row>
    <row r="204" spans="1:4" ht="23.25">
      <c r="A204" s="42">
        <v>23305</v>
      </c>
      <c r="B204" s="43">
        <v>37915</v>
      </c>
      <c r="C204"/>
      <c r="D204" s="44"/>
    </row>
    <row r="205" spans="1:4" ht="23.25">
      <c r="A205" s="42">
        <v>23306</v>
      </c>
      <c r="B205" s="43">
        <v>37916</v>
      </c>
      <c r="C205"/>
      <c r="D205" s="44"/>
    </row>
    <row r="206" spans="1:4" ht="23.25">
      <c r="A206" s="42">
        <v>23307</v>
      </c>
      <c r="B206" s="43">
        <v>37917</v>
      </c>
      <c r="C206"/>
      <c r="D206" s="44"/>
    </row>
    <row r="207" spans="1:4" ht="23.25">
      <c r="A207" s="42">
        <v>23308</v>
      </c>
      <c r="B207" s="43">
        <v>37918</v>
      </c>
      <c r="C207"/>
      <c r="D207" s="44"/>
    </row>
    <row r="208" spans="1:4" ht="23.25">
      <c r="A208" s="42">
        <v>23309</v>
      </c>
      <c r="B208" s="43">
        <v>37919</v>
      </c>
      <c r="C208"/>
      <c r="D208" s="44"/>
    </row>
    <row r="209" spans="1:4" ht="23.25">
      <c r="A209" s="42">
        <v>23310</v>
      </c>
      <c r="B209" s="43">
        <v>37920</v>
      </c>
      <c r="C209"/>
      <c r="D209" s="44"/>
    </row>
    <row r="210" spans="1:4" ht="23.25">
      <c r="A210" s="42">
        <v>23311</v>
      </c>
      <c r="B210" s="43">
        <v>37921</v>
      </c>
      <c r="C210"/>
      <c r="D210" s="44"/>
    </row>
    <row r="211" spans="1:4" ht="23.25">
      <c r="A211" s="42">
        <v>23312</v>
      </c>
      <c r="B211" s="43">
        <v>37922</v>
      </c>
      <c r="C211"/>
      <c r="D211" s="44"/>
    </row>
    <row r="212" spans="1:4" ht="23.25">
      <c r="A212" s="42">
        <v>23313</v>
      </c>
      <c r="B212" s="43">
        <v>37923</v>
      </c>
      <c r="C212"/>
      <c r="D212" s="44"/>
    </row>
    <row r="213" spans="1:4" ht="23.25">
      <c r="A213" s="42">
        <v>23314</v>
      </c>
      <c r="B213" s="43">
        <v>37924</v>
      </c>
      <c r="C213"/>
      <c r="D213" s="44"/>
    </row>
    <row r="214" spans="1:4" ht="23.25">
      <c r="A214" s="42">
        <v>23315</v>
      </c>
      <c r="B214" s="43">
        <v>37925</v>
      </c>
      <c r="C214"/>
      <c r="D214" s="44"/>
    </row>
    <row r="215" spans="1:4" ht="23.25">
      <c r="A215" s="42">
        <v>23316</v>
      </c>
      <c r="B215" s="43">
        <v>37926</v>
      </c>
      <c r="C215"/>
      <c r="D215" s="44"/>
    </row>
    <row r="216" spans="1:4" ht="23.25">
      <c r="A216" s="42">
        <v>23317</v>
      </c>
      <c r="B216" s="43">
        <v>37927</v>
      </c>
      <c r="C216"/>
      <c r="D216" s="44"/>
    </row>
    <row r="217" spans="1:4" ht="23.25">
      <c r="A217" s="42">
        <v>23318</v>
      </c>
      <c r="B217" s="43">
        <v>37928</v>
      </c>
      <c r="C217"/>
      <c r="D217" s="44"/>
    </row>
    <row r="218" spans="1:4" ht="23.25">
      <c r="A218" s="42">
        <v>23319</v>
      </c>
      <c r="B218" s="43">
        <v>37929</v>
      </c>
      <c r="C218"/>
      <c r="D218" s="44"/>
    </row>
    <row r="219" spans="1:4" ht="23.25">
      <c r="A219" s="42">
        <v>23320</v>
      </c>
      <c r="B219" s="43">
        <v>37930</v>
      </c>
      <c r="C219"/>
      <c r="D219" s="44"/>
    </row>
    <row r="220" spans="1:4" ht="23.25">
      <c r="A220" s="42">
        <v>23321</v>
      </c>
      <c r="B220" s="43">
        <v>37931</v>
      </c>
      <c r="C220"/>
      <c r="D220" s="44"/>
    </row>
    <row r="221" spans="1:4" ht="23.25">
      <c r="A221" s="42">
        <v>23322</v>
      </c>
      <c r="B221" s="43">
        <v>37932</v>
      </c>
      <c r="C221"/>
      <c r="D221" s="44"/>
    </row>
    <row r="222" spans="1:4" ht="23.25">
      <c r="A222" s="42">
        <v>23323</v>
      </c>
      <c r="B222" s="43">
        <v>37933</v>
      </c>
      <c r="C222"/>
      <c r="D222" s="44"/>
    </row>
    <row r="223" spans="1:4" ht="23.25">
      <c r="A223" s="42">
        <v>23324</v>
      </c>
      <c r="B223" s="43">
        <v>37934</v>
      </c>
      <c r="C223"/>
      <c r="D223" s="44"/>
    </row>
    <row r="224" spans="1:4" ht="23.25">
      <c r="A224" s="42">
        <v>23325</v>
      </c>
      <c r="B224" s="43">
        <v>37935</v>
      </c>
      <c r="C224"/>
      <c r="D224" s="44"/>
    </row>
    <row r="225" spans="1:4" ht="23.25">
      <c r="A225" s="42">
        <v>23326</v>
      </c>
      <c r="B225" s="43">
        <v>37936</v>
      </c>
      <c r="C225"/>
      <c r="D225" s="44"/>
    </row>
    <row r="226" spans="1:4" ht="23.25">
      <c r="A226" s="42">
        <v>23327</v>
      </c>
      <c r="B226" s="43">
        <v>37937</v>
      </c>
      <c r="C226"/>
      <c r="D226" s="44"/>
    </row>
    <row r="227" spans="1:4" ht="23.25">
      <c r="A227" s="42">
        <v>23328</v>
      </c>
      <c r="B227" s="43">
        <v>37938</v>
      </c>
      <c r="C227"/>
      <c r="D227" s="44"/>
    </row>
    <row r="228" spans="1:4" ht="23.25">
      <c r="A228" s="42">
        <v>23329</v>
      </c>
      <c r="B228" s="43">
        <v>37939</v>
      </c>
      <c r="C228"/>
      <c r="D228" s="44"/>
    </row>
    <row r="229" spans="1:4" ht="23.25">
      <c r="A229" s="42">
        <v>23330</v>
      </c>
      <c r="B229" s="43">
        <v>37940</v>
      </c>
      <c r="C229"/>
      <c r="D229" s="44"/>
    </row>
    <row r="230" spans="1:4" ht="23.25">
      <c r="A230" s="42">
        <v>23331</v>
      </c>
      <c r="B230" s="43">
        <v>37941</v>
      </c>
      <c r="C230"/>
      <c r="D230" s="44"/>
    </row>
    <row r="231" spans="1:4" ht="23.25">
      <c r="A231" s="42">
        <v>23332</v>
      </c>
      <c r="B231" s="43">
        <v>37942</v>
      </c>
      <c r="C231"/>
      <c r="D231" s="44"/>
    </row>
    <row r="232" spans="1:4" ht="23.25">
      <c r="A232" s="42">
        <v>23333</v>
      </c>
      <c r="B232" s="43">
        <v>37943</v>
      </c>
      <c r="C232"/>
      <c r="D232" s="44"/>
    </row>
    <row r="233" spans="1:4" ht="23.25">
      <c r="A233" s="42">
        <v>23334</v>
      </c>
      <c r="B233" s="43">
        <v>37944</v>
      </c>
      <c r="C233"/>
      <c r="D233" s="44"/>
    </row>
    <row r="234" spans="1:4" ht="23.25">
      <c r="A234" s="42">
        <v>23335</v>
      </c>
      <c r="B234" s="43">
        <v>37945</v>
      </c>
      <c r="C234"/>
      <c r="D234" s="44"/>
    </row>
    <row r="235" spans="1:4" ht="23.25">
      <c r="A235" s="42">
        <v>23336</v>
      </c>
      <c r="B235" s="43">
        <v>37946</v>
      </c>
      <c r="C235"/>
      <c r="D235" s="44"/>
    </row>
    <row r="236" spans="1:4" ht="23.25">
      <c r="A236" s="42">
        <v>23337</v>
      </c>
      <c r="B236" s="43">
        <v>37947</v>
      </c>
      <c r="C236"/>
      <c r="D236" s="44"/>
    </row>
    <row r="237" spans="1:4" ht="23.25">
      <c r="A237" s="42">
        <v>23338</v>
      </c>
      <c r="B237" s="43">
        <v>37948</v>
      </c>
      <c r="C237"/>
      <c r="D237" s="44"/>
    </row>
    <row r="238" spans="1:4" ht="23.25">
      <c r="A238" s="42">
        <v>23339</v>
      </c>
      <c r="B238" s="43">
        <v>37949</v>
      </c>
      <c r="C238"/>
      <c r="D238" s="44"/>
    </row>
    <row r="239" spans="1:4" ht="23.25">
      <c r="A239" s="42">
        <v>23340</v>
      </c>
      <c r="B239" s="43">
        <v>37950</v>
      </c>
      <c r="C239"/>
      <c r="D239" s="44"/>
    </row>
    <row r="240" spans="1:4" ht="23.25">
      <c r="A240" s="42">
        <v>23341</v>
      </c>
      <c r="B240" s="43">
        <v>37951</v>
      </c>
      <c r="C240"/>
      <c r="D240" s="44"/>
    </row>
    <row r="241" spans="1:4" ht="23.25">
      <c r="A241" s="42">
        <v>23342</v>
      </c>
      <c r="B241" s="43">
        <v>37952</v>
      </c>
      <c r="C241"/>
      <c r="D241" s="44"/>
    </row>
    <row r="242" spans="1:4" ht="23.25">
      <c r="A242" s="42">
        <v>23343</v>
      </c>
      <c r="B242" s="43">
        <v>37953</v>
      </c>
      <c r="C242"/>
      <c r="D242" s="44"/>
    </row>
    <row r="243" spans="1:4" ht="23.25">
      <c r="A243" s="42">
        <v>23344</v>
      </c>
      <c r="B243" s="43">
        <v>37954</v>
      </c>
      <c r="C243"/>
      <c r="D243" s="44"/>
    </row>
    <row r="244" spans="1:4" ht="23.25">
      <c r="A244" s="42">
        <v>23345</v>
      </c>
      <c r="B244" s="43">
        <v>37955</v>
      </c>
      <c r="C244"/>
      <c r="D244" s="44"/>
    </row>
    <row r="245" spans="1:4" ht="23.25">
      <c r="A245" s="42">
        <v>23346</v>
      </c>
      <c r="B245" s="43">
        <v>37956</v>
      </c>
      <c r="C245"/>
      <c r="D245" s="44"/>
    </row>
    <row r="246" spans="1:4" ht="23.25">
      <c r="A246" s="42">
        <v>23347</v>
      </c>
      <c r="B246" s="43">
        <v>37957</v>
      </c>
      <c r="C246"/>
      <c r="D246" s="44"/>
    </row>
    <row r="247" spans="1:4" ht="23.25">
      <c r="A247" s="42">
        <v>23348</v>
      </c>
      <c r="B247" s="43">
        <v>37958</v>
      </c>
      <c r="C247"/>
      <c r="D247" s="44"/>
    </row>
    <row r="248" spans="1:4" ht="23.25">
      <c r="A248" s="42">
        <v>23349</v>
      </c>
      <c r="B248" s="43">
        <v>37959</v>
      </c>
      <c r="C248"/>
      <c r="D248" s="44"/>
    </row>
    <row r="249" spans="1:4" ht="23.25">
      <c r="A249" s="42">
        <v>23350</v>
      </c>
      <c r="B249" s="43">
        <v>37960</v>
      </c>
      <c r="C249"/>
      <c r="D249" s="44"/>
    </row>
    <row r="250" spans="1:4" ht="23.25">
      <c r="A250" s="42">
        <v>23351</v>
      </c>
      <c r="B250" s="43">
        <v>37961</v>
      </c>
      <c r="C250"/>
      <c r="D250" s="44"/>
    </row>
    <row r="251" spans="1:4" ht="23.25">
      <c r="A251" s="42">
        <v>23352</v>
      </c>
      <c r="B251" s="43">
        <v>37962</v>
      </c>
      <c r="C251"/>
      <c r="D251" s="44"/>
    </row>
    <row r="252" spans="1:4" ht="23.25">
      <c r="A252" s="42">
        <v>23353</v>
      </c>
      <c r="B252" s="43">
        <v>37963</v>
      </c>
      <c r="C252"/>
      <c r="D252" s="44"/>
    </row>
    <row r="253" spans="1:4" ht="23.25">
      <c r="A253" s="42">
        <v>23354</v>
      </c>
      <c r="B253" s="43">
        <v>37964</v>
      </c>
      <c r="C253"/>
      <c r="D253" s="44"/>
    </row>
    <row r="254" spans="1:4" ht="23.25">
      <c r="A254" s="42">
        <v>23355</v>
      </c>
      <c r="B254" s="43">
        <v>37965</v>
      </c>
      <c r="C254"/>
      <c r="D254" s="44"/>
    </row>
    <row r="255" spans="1:4" ht="23.25">
      <c r="A255" s="42">
        <v>23356</v>
      </c>
      <c r="B255" s="43">
        <v>37966</v>
      </c>
      <c r="C255"/>
      <c r="D255" s="44"/>
    </row>
    <row r="256" spans="1:4" ht="23.25">
      <c r="A256" s="42">
        <v>23357</v>
      </c>
      <c r="B256" s="43">
        <v>37967</v>
      </c>
      <c r="C256"/>
      <c r="D256" s="44"/>
    </row>
    <row r="257" spans="1:4" ht="23.25">
      <c r="A257" s="42">
        <v>23358</v>
      </c>
      <c r="B257" s="43">
        <v>37968</v>
      </c>
      <c r="C257"/>
      <c r="D257" s="44"/>
    </row>
    <row r="258" spans="1:4" ht="23.25">
      <c r="A258" s="42">
        <v>23359</v>
      </c>
      <c r="B258" s="43">
        <v>37969</v>
      </c>
      <c r="C258"/>
      <c r="D258" s="44"/>
    </row>
    <row r="259" spans="1:4" ht="23.25">
      <c r="A259" s="42">
        <v>23360</v>
      </c>
      <c r="B259" s="43">
        <v>37970</v>
      </c>
      <c r="C259"/>
      <c r="D259" s="44"/>
    </row>
    <row r="260" spans="1:4" ht="23.25">
      <c r="A260" s="42">
        <v>23361</v>
      </c>
      <c r="B260" s="43">
        <v>37971</v>
      </c>
      <c r="C260"/>
      <c r="D260" s="44"/>
    </row>
    <row r="261" spans="1:4" ht="23.25">
      <c r="A261" s="42">
        <v>23362</v>
      </c>
      <c r="B261" s="43">
        <v>37972</v>
      </c>
      <c r="C261"/>
      <c r="D261" s="44"/>
    </row>
    <row r="262" spans="1:4" ht="23.25">
      <c r="A262" s="42">
        <v>23363</v>
      </c>
      <c r="B262" s="43">
        <v>37973</v>
      </c>
      <c r="C262"/>
      <c r="D262" s="44"/>
    </row>
    <row r="263" spans="1:4" ht="23.25">
      <c r="A263" s="42">
        <v>23364</v>
      </c>
      <c r="B263" s="43">
        <v>37974</v>
      </c>
      <c r="C263"/>
      <c r="D263" s="44"/>
    </row>
    <row r="264" spans="1:4" ht="23.25">
      <c r="A264" s="42">
        <v>23365</v>
      </c>
      <c r="B264" s="43">
        <v>37975</v>
      </c>
      <c r="C264"/>
      <c r="D264" s="44"/>
    </row>
    <row r="265" spans="1:4" ht="23.25">
      <c r="A265" s="42">
        <v>23366</v>
      </c>
      <c r="B265" s="43">
        <v>37976</v>
      </c>
      <c r="C265"/>
      <c r="D265" s="44"/>
    </row>
    <row r="266" spans="1:4" ht="23.25">
      <c r="A266" s="42">
        <v>23367</v>
      </c>
      <c r="B266" s="43">
        <v>37977</v>
      </c>
      <c r="C266"/>
      <c r="D266" s="44"/>
    </row>
    <row r="267" spans="1:4" ht="23.25">
      <c r="A267" s="42">
        <v>23368</v>
      </c>
      <c r="B267" s="43">
        <v>37978</v>
      </c>
      <c r="C267"/>
      <c r="D267" s="44"/>
    </row>
    <row r="268" spans="1:4" ht="23.25">
      <c r="A268" s="42">
        <v>23369</v>
      </c>
      <c r="B268" s="43">
        <v>37979</v>
      </c>
      <c r="C268"/>
      <c r="D268" s="44"/>
    </row>
    <row r="269" spans="1:4" ht="23.25">
      <c r="A269" s="42">
        <v>23370</v>
      </c>
      <c r="B269" s="43">
        <v>37980</v>
      </c>
      <c r="C269"/>
      <c r="D269" s="44"/>
    </row>
    <row r="270" spans="1:4" ht="23.25">
      <c r="A270" s="42">
        <v>23371</v>
      </c>
      <c r="B270" s="43">
        <v>37981</v>
      </c>
      <c r="C270"/>
      <c r="D270" s="44"/>
    </row>
    <row r="271" spans="1:4" ht="23.25">
      <c r="A271" s="42">
        <v>23372</v>
      </c>
      <c r="B271" s="43">
        <v>37982</v>
      </c>
      <c r="C271"/>
      <c r="D271" s="44"/>
    </row>
    <row r="272" spans="1:4" ht="23.25">
      <c r="A272" s="42">
        <v>23373</v>
      </c>
      <c r="B272" s="43">
        <v>37983</v>
      </c>
      <c r="C272"/>
      <c r="D272" s="44"/>
    </row>
    <row r="273" spans="1:4" ht="23.25">
      <c r="A273" s="42">
        <v>23374</v>
      </c>
      <c r="B273" s="43">
        <v>37984</v>
      </c>
      <c r="C273"/>
      <c r="D273" s="44"/>
    </row>
    <row r="274" spans="1:4" ht="23.25">
      <c r="A274" s="42">
        <v>23375</v>
      </c>
      <c r="B274" s="43">
        <v>37985</v>
      </c>
      <c r="C274"/>
      <c r="D274" s="44"/>
    </row>
    <row r="275" spans="1:5" ht="23.25">
      <c r="A275" s="42">
        <v>23376</v>
      </c>
      <c r="B275" s="43">
        <v>37986</v>
      </c>
      <c r="C275"/>
      <c r="D275" s="44"/>
      <c r="E275" s="50"/>
    </row>
    <row r="276" spans="1:4" ht="23.25">
      <c r="A276" s="42">
        <v>23377</v>
      </c>
      <c r="B276" s="43">
        <v>37987</v>
      </c>
      <c r="C276"/>
      <c r="D276" s="44"/>
    </row>
    <row r="277" spans="1:4" ht="23.25">
      <c r="A277" s="42">
        <v>23378</v>
      </c>
      <c r="B277" s="43">
        <v>37988</v>
      </c>
      <c r="C277"/>
      <c r="D277" s="44"/>
    </row>
    <row r="278" spans="1:4" ht="23.25">
      <c r="A278" s="42">
        <v>23379</v>
      </c>
      <c r="B278" s="43">
        <v>37989</v>
      </c>
      <c r="C278"/>
      <c r="D278" s="44"/>
    </row>
    <row r="279" spans="1:4" ht="23.25">
      <c r="A279" s="42">
        <v>23380</v>
      </c>
      <c r="B279" s="43">
        <v>37990</v>
      </c>
      <c r="C279"/>
      <c r="D279" s="44"/>
    </row>
    <row r="280" spans="1:4" ht="23.25">
      <c r="A280" s="42">
        <v>23381</v>
      </c>
      <c r="B280" s="43">
        <v>37991</v>
      </c>
      <c r="C280"/>
      <c r="D280" s="44"/>
    </row>
    <row r="281" spans="1:4" ht="23.25">
      <c r="A281" s="42">
        <v>23382</v>
      </c>
      <c r="B281" s="43">
        <v>37992</v>
      </c>
      <c r="C281"/>
      <c r="D281" s="44"/>
    </row>
    <row r="282" spans="1:4" ht="23.25">
      <c r="A282" s="42">
        <v>23383</v>
      </c>
      <c r="B282" s="43">
        <v>37993</v>
      </c>
      <c r="C282"/>
      <c r="D282" s="44"/>
    </row>
    <row r="283" spans="1:4" ht="23.25">
      <c r="A283" s="42">
        <v>23384</v>
      </c>
      <c r="B283" s="43">
        <v>37994</v>
      </c>
      <c r="C283"/>
      <c r="D283" s="44"/>
    </row>
    <row r="284" spans="1:4" ht="23.25">
      <c r="A284" s="42">
        <v>23385</v>
      </c>
      <c r="B284" s="43">
        <v>37995</v>
      </c>
      <c r="C284"/>
      <c r="D284" s="44"/>
    </row>
    <row r="285" spans="1:4" ht="23.25">
      <c r="A285" s="42">
        <v>23386</v>
      </c>
      <c r="B285" s="43">
        <v>37996</v>
      </c>
      <c r="C285"/>
      <c r="D285" s="44"/>
    </row>
    <row r="286" spans="1:4" ht="23.25">
      <c r="A286" s="42">
        <v>23387</v>
      </c>
      <c r="B286" s="43">
        <v>37997</v>
      </c>
      <c r="C286"/>
      <c r="D286" s="44"/>
    </row>
    <row r="287" spans="1:4" ht="23.25">
      <c r="A287" s="42">
        <v>23388</v>
      </c>
      <c r="B287" s="43">
        <v>37998</v>
      </c>
      <c r="C287"/>
      <c r="D287" s="44"/>
    </row>
    <row r="288" spans="1:4" ht="23.25">
      <c r="A288" s="42">
        <v>23389</v>
      </c>
      <c r="B288" s="43">
        <v>37999</v>
      </c>
      <c r="C288"/>
      <c r="D288" s="44"/>
    </row>
    <row r="289" spans="1:4" ht="23.25">
      <c r="A289" s="42">
        <v>23390</v>
      </c>
      <c r="B289" s="43">
        <v>38000</v>
      </c>
      <c r="C289"/>
      <c r="D289" s="44"/>
    </row>
    <row r="290" spans="1:4" ht="23.25">
      <c r="A290" s="42">
        <v>23391</v>
      </c>
      <c r="B290" s="43">
        <v>38001</v>
      </c>
      <c r="C290"/>
      <c r="D290" s="44"/>
    </row>
    <row r="291" spans="1:4" ht="23.25">
      <c r="A291" s="42">
        <v>23392</v>
      </c>
      <c r="B291" s="43">
        <v>38002</v>
      </c>
      <c r="C291"/>
      <c r="D291" s="44"/>
    </row>
    <row r="292" spans="1:4" ht="23.25">
      <c r="A292" s="42">
        <v>23393</v>
      </c>
      <c r="B292" s="43">
        <v>38003</v>
      </c>
      <c r="C292"/>
      <c r="D292" s="44"/>
    </row>
    <row r="293" spans="1:4" ht="23.25">
      <c r="A293" s="42">
        <v>23394</v>
      </c>
      <c r="B293" s="43">
        <v>38004</v>
      </c>
      <c r="C293"/>
      <c r="D293" s="44"/>
    </row>
    <row r="294" spans="1:4" ht="23.25">
      <c r="A294" s="42">
        <v>23395</v>
      </c>
      <c r="B294" s="43">
        <v>38005</v>
      </c>
      <c r="C294"/>
      <c r="D294" s="44"/>
    </row>
    <row r="295" spans="1:4" ht="23.25">
      <c r="A295" s="42">
        <v>23396</v>
      </c>
      <c r="B295" s="43">
        <v>38006</v>
      </c>
      <c r="C295"/>
      <c r="D295" s="44"/>
    </row>
    <row r="296" spans="1:4" ht="23.25">
      <c r="A296" s="42">
        <v>23397</v>
      </c>
      <c r="B296" s="43">
        <v>38007</v>
      </c>
      <c r="C296"/>
      <c r="D296" s="44"/>
    </row>
    <row r="297" spans="1:4" ht="23.25">
      <c r="A297" s="42">
        <v>23398</v>
      </c>
      <c r="B297" s="43">
        <v>38008</v>
      </c>
      <c r="C297"/>
      <c r="D297" s="44"/>
    </row>
    <row r="298" spans="1:4" ht="23.25">
      <c r="A298" s="42">
        <v>23399</v>
      </c>
      <c r="B298" s="43">
        <v>38009</v>
      </c>
      <c r="C298"/>
      <c r="D298" s="44"/>
    </row>
    <row r="299" spans="1:4" ht="23.25">
      <c r="A299" s="42">
        <v>23400</v>
      </c>
      <c r="B299" s="43">
        <v>38010</v>
      </c>
      <c r="C299"/>
      <c r="D299" s="44"/>
    </row>
    <row r="300" spans="1:4" ht="23.25">
      <c r="A300" s="42">
        <v>23401</v>
      </c>
      <c r="B300" s="43">
        <v>38011</v>
      </c>
      <c r="C300"/>
      <c r="D300" s="44"/>
    </row>
    <row r="301" spans="1:4" ht="23.25">
      <c r="A301" s="42">
        <v>23402</v>
      </c>
      <c r="B301" s="43">
        <v>38012</v>
      </c>
      <c r="C301"/>
      <c r="D301" s="44"/>
    </row>
    <row r="302" spans="1:4" ht="23.25">
      <c r="A302" s="42">
        <v>23403</v>
      </c>
      <c r="B302" s="43">
        <v>38013</v>
      </c>
      <c r="C302"/>
      <c r="D302" s="44"/>
    </row>
    <row r="303" spans="1:4" ht="23.25">
      <c r="A303" s="42">
        <v>23404</v>
      </c>
      <c r="B303" s="43">
        <v>38014</v>
      </c>
      <c r="C303"/>
      <c r="D303" s="44"/>
    </row>
    <row r="304" spans="1:4" ht="23.25">
      <c r="A304" s="42">
        <v>23405</v>
      </c>
      <c r="B304" s="43">
        <v>38015</v>
      </c>
      <c r="C304"/>
      <c r="D304" s="44"/>
    </row>
    <row r="305" spans="1:4" ht="23.25">
      <c r="A305" s="42">
        <v>23406</v>
      </c>
      <c r="B305" s="43">
        <v>38016</v>
      </c>
      <c r="C305"/>
      <c r="D305" s="44"/>
    </row>
    <row r="306" spans="1:4" ht="23.25">
      <c r="A306" s="42">
        <v>23407</v>
      </c>
      <c r="B306" s="43">
        <v>38017</v>
      </c>
      <c r="C306"/>
      <c r="D306" s="44"/>
    </row>
    <row r="307" spans="1:4" ht="23.25">
      <c r="A307" s="42">
        <v>23408</v>
      </c>
      <c r="B307" s="43">
        <v>38018</v>
      </c>
      <c r="C307"/>
      <c r="D307" s="44"/>
    </row>
    <row r="308" spans="1:4" ht="23.25">
      <c r="A308" s="42">
        <v>23409</v>
      </c>
      <c r="B308" s="43">
        <v>38019</v>
      </c>
      <c r="C308"/>
      <c r="D308" s="44"/>
    </row>
    <row r="309" spans="1:4" ht="23.25">
      <c r="A309" s="42">
        <v>23410</v>
      </c>
      <c r="B309" s="43">
        <v>38020</v>
      </c>
      <c r="C309"/>
      <c r="D309" s="44"/>
    </row>
    <row r="310" spans="1:4" ht="23.25">
      <c r="A310" s="42">
        <v>23411</v>
      </c>
      <c r="B310" s="43">
        <v>38021</v>
      </c>
      <c r="C310"/>
      <c r="D310" s="44"/>
    </row>
    <row r="311" spans="1:4" ht="23.25">
      <c r="A311" s="42">
        <v>23412</v>
      </c>
      <c r="B311" s="43">
        <v>38022</v>
      </c>
      <c r="C311"/>
      <c r="D311" s="44"/>
    </row>
    <row r="312" spans="1:4" ht="23.25">
      <c r="A312" s="42">
        <v>23413</v>
      </c>
      <c r="B312" s="43">
        <v>38023</v>
      </c>
      <c r="C312"/>
      <c r="D312" s="44"/>
    </row>
    <row r="313" spans="1:4" ht="23.25">
      <c r="A313" s="42">
        <v>23414</v>
      </c>
      <c r="B313" s="43">
        <v>38024</v>
      </c>
      <c r="C313"/>
      <c r="D313" s="44"/>
    </row>
    <row r="314" spans="1:4" ht="23.25">
      <c r="A314" s="42">
        <v>23415</v>
      </c>
      <c r="B314" s="43">
        <v>38025</v>
      </c>
      <c r="C314"/>
      <c r="D314" s="44"/>
    </row>
    <row r="315" spans="1:4" ht="23.25">
      <c r="A315" s="42">
        <v>23416</v>
      </c>
      <c r="B315" s="43">
        <v>38026</v>
      </c>
      <c r="C315"/>
      <c r="D315" s="44"/>
    </row>
    <row r="316" spans="1:4" ht="23.25">
      <c r="A316" s="42">
        <v>23417</v>
      </c>
      <c r="B316" s="43">
        <v>38027</v>
      </c>
      <c r="C316"/>
      <c r="D316" s="44"/>
    </row>
    <row r="317" spans="1:4" ht="23.25">
      <c r="A317" s="42">
        <v>23418</v>
      </c>
      <c r="B317" s="43">
        <v>38028</v>
      </c>
      <c r="C317"/>
      <c r="D317" s="44"/>
    </row>
    <row r="318" spans="1:4" ht="23.25">
      <c r="A318" s="42">
        <v>23419</v>
      </c>
      <c r="B318" s="43">
        <v>38029</v>
      </c>
      <c r="C318"/>
      <c r="D318" s="44"/>
    </row>
    <row r="319" spans="1:4" ht="23.25">
      <c r="A319" s="42">
        <v>23420</v>
      </c>
      <c r="B319" s="43">
        <v>38030</v>
      </c>
      <c r="C319"/>
      <c r="D319" s="44"/>
    </row>
    <row r="320" spans="1:4" ht="23.25">
      <c r="A320" s="42">
        <v>23421</v>
      </c>
      <c r="B320" s="43">
        <v>38031</v>
      </c>
      <c r="C320"/>
      <c r="D320" s="44"/>
    </row>
    <row r="321" spans="1:4" ht="23.25">
      <c r="A321" s="42">
        <v>23422</v>
      </c>
      <c r="B321" s="43">
        <v>38032</v>
      </c>
      <c r="C321"/>
      <c r="D321" s="44"/>
    </row>
    <row r="322" spans="1:4" ht="23.25">
      <c r="A322" s="42">
        <v>23423</v>
      </c>
      <c r="B322" s="43">
        <v>38033</v>
      </c>
      <c r="C322"/>
      <c r="D322" s="44"/>
    </row>
    <row r="323" spans="1:4" ht="23.25">
      <c r="A323" s="42">
        <v>23424</v>
      </c>
      <c r="B323" s="43">
        <v>38034</v>
      </c>
      <c r="C323"/>
      <c r="D323" s="44"/>
    </row>
    <row r="324" spans="1:4" ht="23.25">
      <c r="A324" s="42">
        <v>23425</v>
      </c>
      <c r="B324" s="43">
        <v>38035</v>
      </c>
      <c r="C324"/>
      <c r="D324" s="44"/>
    </row>
    <row r="325" spans="1:4" ht="23.25">
      <c r="A325" s="42">
        <v>23426</v>
      </c>
      <c r="B325" s="43">
        <v>38036</v>
      </c>
      <c r="C325"/>
      <c r="D325" s="44"/>
    </row>
    <row r="326" spans="1:4" ht="23.25">
      <c r="A326" s="42">
        <v>23427</v>
      </c>
      <c r="B326" s="43">
        <v>38037</v>
      </c>
      <c r="C326"/>
      <c r="D326" s="44"/>
    </row>
    <row r="327" spans="1:4" ht="23.25">
      <c r="A327" s="42">
        <v>23428</v>
      </c>
      <c r="B327" s="43">
        <v>38038</v>
      </c>
      <c r="C327"/>
      <c r="D327" s="44"/>
    </row>
    <row r="328" spans="1:4" ht="23.25">
      <c r="A328" s="42">
        <v>23429</v>
      </c>
      <c r="B328" s="43">
        <v>38039</v>
      </c>
      <c r="C328"/>
      <c r="D328" s="44"/>
    </row>
    <row r="329" spans="1:4" ht="23.25">
      <c r="A329" s="42">
        <v>23430</v>
      </c>
      <c r="B329" s="43">
        <v>38040</v>
      </c>
      <c r="C329"/>
      <c r="D329" s="44"/>
    </row>
    <row r="330" spans="1:4" ht="23.25">
      <c r="A330" s="42">
        <v>23431</v>
      </c>
      <c r="B330" s="43">
        <v>38041</v>
      </c>
      <c r="C330"/>
      <c r="D330" s="44"/>
    </row>
    <row r="331" spans="1:4" ht="23.25">
      <c r="A331" s="42">
        <v>23432</v>
      </c>
      <c r="B331" s="43">
        <v>38042</v>
      </c>
      <c r="C331"/>
      <c r="D331" s="44"/>
    </row>
    <row r="332" spans="1:5" ht="23.25">
      <c r="A332" s="42">
        <v>23433</v>
      </c>
      <c r="B332" s="43">
        <v>38043</v>
      </c>
      <c r="C332"/>
      <c r="D332" s="44"/>
      <c r="E332" s="50"/>
    </row>
    <row r="333" spans="1:4" ht="23.25">
      <c r="A333" s="42">
        <v>23434</v>
      </c>
      <c r="B333" s="43">
        <v>38044</v>
      </c>
      <c r="C333"/>
      <c r="D333" s="44"/>
    </row>
    <row r="334" spans="1:4" ht="23.25">
      <c r="A334" s="42">
        <v>23435</v>
      </c>
      <c r="B334" s="43">
        <v>38045</v>
      </c>
      <c r="C334"/>
      <c r="D334" s="44"/>
    </row>
    <row r="335" spans="1:4" ht="23.25">
      <c r="A335" s="42">
        <v>23436</v>
      </c>
      <c r="B335" s="43">
        <v>38046</v>
      </c>
      <c r="C335"/>
      <c r="D335" s="44"/>
    </row>
    <row r="336" spans="1:4" ht="23.25">
      <c r="A336" s="42">
        <v>23437</v>
      </c>
      <c r="B336" s="43">
        <v>38047</v>
      </c>
      <c r="C336"/>
      <c r="D336" s="44"/>
    </row>
    <row r="337" spans="1:4" ht="23.25">
      <c r="A337" s="42">
        <v>23438</v>
      </c>
      <c r="B337" s="43">
        <v>38048</v>
      </c>
      <c r="C337"/>
      <c r="D337" s="44"/>
    </row>
    <row r="338" spans="1:4" ht="23.25">
      <c r="A338" s="42">
        <v>23439</v>
      </c>
      <c r="B338" s="43">
        <v>38049</v>
      </c>
      <c r="C338"/>
      <c r="D338" s="44"/>
    </row>
    <row r="339" spans="1:4" ht="23.25">
      <c r="A339" s="42">
        <v>23440</v>
      </c>
      <c r="B339" s="43">
        <v>38050</v>
      </c>
      <c r="C339"/>
      <c r="D339" s="44"/>
    </row>
    <row r="340" spans="1:4" ht="23.25">
      <c r="A340" s="42">
        <v>23441</v>
      </c>
      <c r="B340" s="43">
        <v>38051</v>
      </c>
      <c r="C340"/>
      <c r="D340" s="44"/>
    </row>
    <row r="341" spans="1:4" ht="23.25">
      <c r="A341" s="42">
        <v>23442</v>
      </c>
      <c r="B341" s="43">
        <v>38052</v>
      </c>
      <c r="C341"/>
      <c r="D341" s="44"/>
    </row>
    <row r="342" spans="1:4" ht="23.25">
      <c r="A342" s="42">
        <v>23443</v>
      </c>
      <c r="B342" s="43">
        <v>38053</v>
      </c>
      <c r="C342"/>
      <c r="D342" s="44"/>
    </row>
    <row r="343" spans="1:4" ht="23.25">
      <c r="A343" s="42">
        <v>23444</v>
      </c>
      <c r="B343" s="43">
        <v>38054</v>
      </c>
      <c r="C343"/>
      <c r="D343" s="44"/>
    </row>
    <row r="344" spans="1:4" ht="23.25">
      <c r="A344" s="42">
        <v>23445</v>
      </c>
      <c r="B344" s="43">
        <v>38055</v>
      </c>
      <c r="C344"/>
      <c r="D344" s="44"/>
    </row>
    <row r="345" spans="1:4" ht="23.25">
      <c r="A345" s="42">
        <v>23446</v>
      </c>
      <c r="B345" s="43">
        <v>38056</v>
      </c>
      <c r="C345"/>
      <c r="D345" s="44"/>
    </row>
    <row r="346" spans="1:4" ht="23.25">
      <c r="A346" s="42">
        <v>23447</v>
      </c>
      <c r="B346" s="43">
        <v>38057</v>
      </c>
      <c r="C346"/>
      <c r="D346" s="44"/>
    </row>
    <row r="347" spans="1:4" ht="23.25">
      <c r="A347" s="42">
        <v>23448</v>
      </c>
      <c r="B347" s="43">
        <v>38058</v>
      </c>
      <c r="C347"/>
      <c r="D347" s="44"/>
    </row>
    <row r="348" spans="1:4" ht="23.25">
      <c r="A348" s="42">
        <v>23449</v>
      </c>
      <c r="B348" s="43">
        <v>38059</v>
      </c>
      <c r="C348"/>
      <c r="D348" s="44"/>
    </row>
    <row r="349" spans="1:4" ht="23.25">
      <c r="A349" s="42">
        <v>23450</v>
      </c>
      <c r="B349" s="43">
        <v>38060</v>
      </c>
      <c r="C349"/>
      <c r="D349" s="44"/>
    </row>
    <row r="350" spans="1:4" ht="23.25">
      <c r="A350" s="42">
        <v>23451</v>
      </c>
      <c r="B350" s="43">
        <v>38061</v>
      </c>
      <c r="C350"/>
      <c r="D350" s="44"/>
    </row>
    <row r="351" spans="1:4" ht="23.25">
      <c r="A351" s="42">
        <v>23452</v>
      </c>
      <c r="B351" s="43">
        <v>38062</v>
      </c>
      <c r="C351"/>
      <c r="D351" s="44"/>
    </row>
    <row r="352" spans="1:4" ht="23.25">
      <c r="A352" s="42">
        <v>23453</v>
      </c>
      <c r="B352" s="43">
        <v>38063</v>
      </c>
      <c r="C352"/>
      <c r="D352" s="44"/>
    </row>
    <row r="353" spans="1:4" ht="23.25">
      <c r="A353" s="42">
        <v>23454</v>
      </c>
      <c r="B353" s="43">
        <v>38064</v>
      </c>
      <c r="C353"/>
      <c r="D353" s="44"/>
    </row>
    <row r="354" spans="1:4" ht="23.25">
      <c r="A354" s="42">
        <v>23455</v>
      </c>
      <c r="B354" s="43">
        <v>38065</v>
      </c>
      <c r="C354"/>
      <c r="D354" s="44"/>
    </row>
    <row r="355" spans="1:4" ht="23.25">
      <c r="A355" s="42">
        <v>23456</v>
      </c>
      <c r="B355" s="43">
        <v>38066</v>
      </c>
      <c r="C355"/>
      <c r="D355" s="44"/>
    </row>
    <row r="356" spans="1:4" ht="23.25">
      <c r="A356" s="42">
        <v>23457</v>
      </c>
      <c r="B356" s="43">
        <v>38067</v>
      </c>
      <c r="C356"/>
      <c r="D356" s="44"/>
    </row>
    <row r="357" spans="1:4" ht="23.25">
      <c r="A357" s="42">
        <v>23458</v>
      </c>
      <c r="B357" s="43">
        <v>38068</v>
      </c>
      <c r="C357"/>
      <c r="D357" s="44"/>
    </row>
    <row r="358" spans="1:5" ht="23.25">
      <c r="A358" s="42">
        <v>23459</v>
      </c>
      <c r="B358" s="43">
        <v>38069</v>
      </c>
      <c r="C358"/>
      <c r="D358" s="44"/>
      <c r="E358" s="50"/>
    </row>
    <row r="359" spans="1:4" ht="23.25">
      <c r="A359" s="42">
        <v>23460</v>
      </c>
      <c r="B359" s="43">
        <v>38070</v>
      </c>
      <c r="C359"/>
      <c r="D359" s="44"/>
    </row>
    <row r="360" spans="1:4" ht="23.25">
      <c r="A360" s="42">
        <v>23461</v>
      </c>
      <c r="B360" s="43">
        <v>38071</v>
      </c>
      <c r="C360"/>
      <c r="D360" s="44"/>
    </row>
    <row r="361" spans="1:4" ht="23.25">
      <c r="A361" s="42">
        <v>23462</v>
      </c>
      <c r="B361" s="43">
        <v>38072</v>
      </c>
      <c r="C361"/>
      <c r="D361" s="44"/>
    </row>
    <row r="362" spans="1:4" ht="23.25">
      <c r="A362" s="42">
        <v>23463</v>
      </c>
      <c r="B362" s="43">
        <v>38073</v>
      </c>
      <c r="C362"/>
      <c r="D362" s="44"/>
    </row>
    <row r="363" spans="1:4" ht="23.25">
      <c r="A363" s="42">
        <v>23464</v>
      </c>
      <c r="B363" s="43">
        <v>38074</v>
      </c>
      <c r="C363"/>
      <c r="D363" s="44"/>
    </row>
    <row r="364" spans="1:4" ht="23.25">
      <c r="A364" s="42">
        <v>23465</v>
      </c>
      <c r="B364" s="43">
        <v>38075</v>
      </c>
      <c r="C364"/>
      <c r="D364" s="44"/>
    </row>
    <row r="365" spans="1:4" ht="23.25">
      <c r="A365" s="42">
        <v>23466</v>
      </c>
      <c r="B365" s="43">
        <v>38076</v>
      </c>
      <c r="C365"/>
      <c r="D365" s="44"/>
    </row>
    <row r="366" spans="1:4" ht="23.25">
      <c r="A366" s="42">
        <v>23467</v>
      </c>
      <c r="B366" s="43">
        <v>38077</v>
      </c>
      <c r="C366"/>
      <c r="D366" s="44"/>
    </row>
    <row r="367" spans="1:5" ht="21">
      <c r="A367" s="42"/>
      <c r="E367" s="46"/>
    </row>
    <row r="368" ht="23.25">
      <c r="A368" s="42"/>
    </row>
    <row r="369" ht="23.25">
      <c r="A369" s="42"/>
    </row>
    <row r="370" ht="23.25">
      <c r="A370" s="42"/>
    </row>
    <row r="371" ht="23.25">
      <c r="A371" s="42"/>
    </row>
    <row r="372" ht="23.25">
      <c r="A372" s="42"/>
    </row>
    <row r="373" ht="23.25">
      <c r="A373" s="42"/>
    </row>
    <row r="374" ht="23.25">
      <c r="A374" s="42"/>
    </row>
    <row r="375" ht="23.25">
      <c r="A375" s="42"/>
    </row>
    <row r="376" ht="23.25">
      <c r="A376" s="42"/>
    </row>
    <row r="377" ht="23.25">
      <c r="A377" s="42"/>
    </row>
    <row r="378" ht="23.25">
      <c r="A378" s="42"/>
    </row>
    <row r="379" ht="23.25">
      <c r="A379" s="42"/>
    </row>
    <row r="380" ht="23.25">
      <c r="A380" s="42"/>
    </row>
    <row r="381" ht="23.25">
      <c r="A381" s="42"/>
    </row>
    <row r="382" ht="23.25">
      <c r="A382" s="42"/>
    </row>
    <row r="383" ht="23.25">
      <c r="A383" s="42"/>
    </row>
    <row r="384" ht="23.25">
      <c r="A384" s="42"/>
    </row>
    <row r="385" ht="23.25">
      <c r="A385" s="42"/>
    </row>
    <row r="386" ht="23.25">
      <c r="A386" s="42"/>
    </row>
    <row r="387" ht="23.25">
      <c r="A387" s="42"/>
    </row>
    <row r="388" spans="1:5" ht="23.25">
      <c r="A388" s="42"/>
      <c r="E388" s="45">
        <v>400.716</v>
      </c>
    </row>
    <row r="389" ht="23.25">
      <c r="A389" s="42"/>
    </row>
    <row r="390" ht="23.25">
      <c r="A390" s="42"/>
    </row>
    <row r="391" ht="23.25">
      <c r="A391" s="42"/>
    </row>
    <row r="392" ht="23.25">
      <c r="A392" s="42"/>
    </row>
    <row r="393" ht="23.25">
      <c r="A393" s="42"/>
    </row>
    <row r="394" ht="23.25">
      <c r="A394" s="42"/>
    </row>
    <row r="395" ht="23.25">
      <c r="A395" s="42"/>
    </row>
    <row r="396" ht="23.25">
      <c r="A396" s="42"/>
    </row>
    <row r="397" ht="23.25">
      <c r="A397" s="42"/>
    </row>
    <row r="398" ht="23.25">
      <c r="A398" s="42"/>
    </row>
    <row r="399" ht="23.25">
      <c r="A399" s="42"/>
    </row>
    <row r="400" ht="23.25">
      <c r="A400" s="42"/>
    </row>
    <row r="401" ht="23.25">
      <c r="A401" s="42"/>
    </row>
    <row r="402" ht="23.25">
      <c r="A402" s="42"/>
    </row>
    <row r="403" ht="23.25">
      <c r="A403" s="42"/>
    </row>
    <row r="404" ht="23.25">
      <c r="A404" s="42"/>
    </row>
    <row r="405" ht="23.25">
      <c r="A405" s="42"/>
    </row>
    <row r="406" ht="23.25">
      <c r="A406" s="42"/>
    </row>
    <row r="407" ht="23.25">
      <c r="A407" s="42"/>
    </row>
    <row r="408" ht="23.25">
      <c r="A408" s="42"/>
    </row>
    <row r="409" ht="23.25">
      <c r="A409" s="42"/>
    </row>
    <row r="410" ht="23.25">
      <c r="A410" s="42"/>
    </row>
    <row r="411" ht="23.25">
      <c r="A411" s="42"/>
    </row>
    <row r="412" ht="23.25">
      <c r="A412" s="42"/>
    </row>
    <row r="413" ht="23.25">
      <c r="A413" s="42"/>
    </row>
    <row r="414" ht="23.25">
      <c r="A414" s="42"/>
    </row>
    <row r="415" ht="23.25">
      <c r="A415" s="42"/>
    </row>
    <row r="416" ht="23.25">
      <c r="A416" s="42"/>
    </row>
    <row r="417" ht="23.25">
      <c r="A417" s="42"/>
    </row>
    <row r="418" ht="23.25">
      <c r="A418" s="42"/>
    </row>
    <row r="419" ht="23.25">
      <c r="A419" s="42"/>
    </row>
    <row r="420" ht="23.25">
      <c r="A420" s="42"/>
    </row>
    <row r="421" ht="23.25">
      <c r="A421" s="42"/>
    </row>
    <row r="422" ht="23.25">
      <c r="A422" s="42"/>
    </row>
    <row r="423" ht="23.25">
      <c r="A423" s="42"/>
    </row>
    <row r="424" ht="23.25">
      <c r="A424" s="42"/>
    </row>
    <row r="425" ht="23.25">
      <c r="A425" s="42"/>
    </row>
    <row r="426" ht="23.25">
      <c r="A426" s="42"/>
    </row>
    <row r="427" ht="23.25">
      <c r="A427" s="42"/>
    </row>
    <row r="428" ht="23.25">
      <c r="A428" s="42"/>
    </row>
    <row r="429" ht="23.25">
      <c r="A429" s="42"/>
    </row>
    <row r="430" ht="23.25">
      <c r="A430" s="42"/>
    </row>
    <row r="431" ht="23.25">
      <c r="A431" s="42"/>
    </row>
    <row r="432" ht="23.25">
      <c r="A432" s="42"/>
    </row>
    <row r="433" ht="23.25">
      <c r="A433" s="42"/>
    </row>
    <row r="434" ht="23.25">
      <c r="A434" s="42"/>
    </row>
    <row r="435" ht="23.25">
      <c r="A435" s="42"/>
    </row>
    <row r="436" ht="23.25">
      <c r="A436" s="42"/>
    </row>
    <row r="437" ht="23.25">
      <c r="A437" s="42"/>
    </row>
    <row r="438" ht="23.25">
      <c r="A438" s="42"/>
    </row>
    <row r="439" ht="23.25">
      <c r="A439" s="42"/>
    </row>
    <row r="440" ht="23.25">
      <c r="A440" s="42"/>
    </row>
    <row r="441" ht="23.25">
      <c r="A441" s="42"/>
    </row>
    <row r="442" ht="23.25">
      <c r="A442" s="42"/>
    </row>
    <row r="443" ht="23.25">
      <c r="A443" s="42"/>
    </row>
    <row r="444" ht="23.25">
      <c r="A444" s="42"/>
    </row>
    <row r="445" ht="23.25">
      <c r="A445" s="42"/>
    </row>
    <row r="446" ht="23.25">
      <c r="A446" s="42"/>
    </row>
    <row r="447" ht="23.25">
      <c r="A447" s="42"/>
    </row>
    <row r="448" ht="23.25">
      <c r="A448" s="42"/>
    </row>
    <row r="449" ht="23.25">
      <c r="A449" s="42"/>
    </row>
    <row r="450" ht="23.25">
      <c r="A450" s="42"/>
    </row>
    <row r="451" ht="23.25">
      <c r="A451" s="42"/>
    </row>
    <row r="452" ht="23.25">
      <c r="A452" s="42"/>
    </row>
    <row r="453" ht="23.25">
      <c r="A453" s="42"/>
    </row>
    <row r="454" ht="23.25">
      <c r="A454" s="42"/>
    </row>
    <row r="455" ht="23.25">
      <c r="A455" s="42"/>
    </row>
    <row r="456" ht="23.25">
      <c r="A456" s="42"/>
    </row>
    <row r="457" ht="23.25">
      <c r="A457" s="42"/>
    </row>
    <row r="458" ht="23.25">
      <c r="A458" s="42"/>
    </row>
    <row r="459" ht="23.25">
      <c r="A459" s="42"/>
    </row>
    <row r="460" ht="23.25">
      <c r="A460" s="42"/>
    </row>
    <row r="461" ht="23.25">
      <c r="A461" s="42"/>
    </row>
    <row r="462" ht="23.25">
      <c r="A462" s="42"/>
    </row>
    <row r="463" ht="23.25">
      <c r="A463" s="42"/>
    </row>
    <row r="464" ht="23.25">
      <c r="A464" s="42"/>
    </row>
    <row r="465" ht="23.25">
      <c r="A465" s="42"/>
    </row>
    <row r="466" ht="23.25">
      <c r="A466" s="42"/>
    </row>
    <row r="467" ht="23.25">
      <c r="A467" s="42"/>
    </row>
    <row r="468" ht="23.25">
      <c r="A468" s="42"/>
    </row>
    <row r="469" ht="23.25">
      <c r="A469" s="42"/>
    </row>
    <row r="470" ht="23.25">
      <c r="A470" s="42"/>
    </row>
    <row r="471" ht="23.25">
      <c r="A471" s="42"/>
    </row>
    <row r="472" ht="23.25">
      <c r="A472" s="42"/>
    </row>
    <row r="473" ht="23.25">
      <c r="A473" s="42"/>
    </row>
    <row r="474" ht="23.25">
      <c r="A474" s="42"/>
    </row>
    <row r="475" ht="23.25">
      <c r="A475" s="42"/>
    </row>
    <row r="476" ht="23.25">
      <c r="A476" s="42"/>
    </row>
    <row r="477" ht="23.25">
      <c r="A477" s="42"/>
    </row>
    <row r="478" ht="23.25">
      <c r="A478" s="42"/>
    </row>
    <row r="479" ht="23.25">
      <c r="A479" s="42"/>
    </row>
    <row r="480" ht="23.25">
      <c r="A480" s="42"/>
    </row>
    <row r="481" ht="23.25">
      <c r="A481" s="42"/>
    </row>
    <row r="482" ht="23.25">
      <c r="A482" s="42"/>
    </row>
    <row r="483" ht="23.25">
      <c r="A483" s="42"/>
    </row>
    <row r="484" ht="23.25">
      <c r="A484" s="42"/>
    </row>
    <row r="485" ht="23.25">
      <c r="A485" s="42"/>
    </row>
    <row r="486" ht="23.25">
      <c r="A486" s="42"/>
    </row>
    <row r="487" ht="23.25">
      <c r="A487" s="42"/>
    </row>
    <row r="488" ht="23.25">
      <c r="A488" s="42"/>
    </row>
    <row r="489" ht="23.25">
      <c r="A489" s="42"/>
    </row>
    <row r="490" ht="23.25">
      <c r="A490" s="42"/>
    </row>
    <row r="491" ht="23.25">
      <c r="A491" s="42"/>
    </row>
    <row r="492" ht="23.25">
      <c r="A492" s="42"/>
    </row>
    <row r="493" ht="23.25">
      <c r="A493" s="42"/>
    </row>
    <row r="494" ht="23.25">
      <c r="A494" s="42"/>
    </row>
    <row r="495" ht="23.25">
      <c r="A495" s="42"/>
    </row>
    <row r="496" ht="23.25">
      <c r="A496" s="42"/>
    </row>
    <row r="497" ht="23.25">
      <c r="A497" s="42"/>
    </row>
    <row r="498" ht="23.25">
      <c r="A498" s="42"/>
    </row>
    <row r="499" ht="23.25">
      <c r="A499" s="42"/>
    </row>
    <row r="500" ht="23.25">
      <c r="A500" s="42"/>
    </row>
    <row r="501" ht="23.25">
      <c r="A501" s="42"/>
    </row>
    <row r="502" ht="23.25">
      <c r="A502" s="42"/>
    </row>
    <row r="503" ht="23.25">
      <c r="A503" s="42"/>
    </row>
    <row r="504" ht="23.25">
      <c r="A504" s="42"/>
    </row>
    <row r="505" ht="23.25">
      <c r="A505" s="42"/>
    </row>
    <row r="506" ht="23.25">
      <c r="A506" s="42"/>
    </row>
    <row r="507" ht="23.25">
      <c r="A507" s="42"/>
    </row>
    <row r="508" ht="23.25">
      <c r="A508" s="42"/>
    </row>
    <row r="509" ht="23.25">
      <c r="A509" s="42"/>
    </row>
    <row r="510" ht="23.25">
      <c r="A510" s="42"/>
    </row>
    <row r="511" ht="23.25">
      <c r="A511" s="42"/>
    </row>
    <row r="512" ht="23.25">
      <c r="A512" s="42"/>
    </row>
    <row r="513" ht="23.25">
      <c r="A513" s="42"/>
    </row>
    <row r="514" ht="23.25">
      <c r="A514" s="42"/>
    </row>
    <row r="515" ht="23.25">
      <c r="A515" s="42"/>
    </row>
    <row r="516" ht="23.25">
      <c r="A516" s="42"/>
    </row>
    <row r="517" ht="23.25">
      <c r="A517" s="42"/>
    </row>
    <row r="518" ht="23.25">
      <c r="A518" s="42"/>
    </row>
    <row r="519" ht="23.25">
      <c r="A519" s="42"/>
    </row>
    <row r="520" ht="23.25">
      <c r="A520" s="42"/>
    </row>
    <row r="521" ht="23.25">
      <c r="A521" s="42"/>
    </row>
    <row r="522" ht="23.25">
      <c r="A522" s="42"/>
    </row>
    <row r="523" ht="23.25">
      <c r="A523" s="42"/>
    </row>
    <row r="524" ht="23.25">
      <c r="A524" s="42"/>
    </row>
    <row r="525" ht="23.25">
      <c r="A525" s="42"/>
    </row>
    <row r="526" ht="23.25">
      <c r="A526" s="42"/>
    </row>
    <row r="527" ht="23.25">
      <c r="A527" s="42"/>
    </row>
    <row r="528" ht="23.25">
      <c r="A528" s="42"/>
    </row>
    <row r="529" ht="23.25">
      <c r="A529" s="42"/>
    </row>
    <row r="530" ht="23.25">
      <c r="A530" s="42"/>
    </row>
    <row r="531" ht="23.25">
      <c r="A531" s="42"/>
    </row>
    <row r="532" ht="23.25">
      <c r="A532" s="42"/>
    </row>
    <row r="533" ht="23.25">
      <c r="A533" s="42"/>
    </row>
    <row r="534" ht="23.25">
      <c r="A534" s="42"/>
    </row>
    <row r="535" ht="23.25">
      <c r="A535" s="42"/>
    </row>
    <row r="536" ht="23.25">
      <c r="A536" s="42"/>
    </row>
    <row r="537" ht="23.25">
      <c r="A537" s="42"/>
    </row>
    <row r="538" ht="23.25">
      <c r="A538" s="42"/>
    </row>
    <row r="539" ht="23.25">
      <c r="A539" s="42"/>
    </row>
    <row r="540" ht="23.25">
      <c r="A540" s="42"/>
    </row>
    <row r="541" ht="23.25">
      <c r="A541" s="42"/>
    </row>
    <row r="542" ht="23.25">
      <c r="A542" s="42"/>
    </row>
    <row r="543" ht="23.25">
      <c r="A543" s="42"/>
    </row>
    <row r="544" ht="23.25">
      <c r="A544" s="42"/>
    </row>
    <row r="545" ht="23.25">
      <c r="A545" s="42"/>
    </row>
    <row r="546" ht="23.25">
      <c r="A546" s="42"/>
    </row>
    <row r="547" ht="23.25">
      <c r="A547" s="42"/>
    </row>
    <row r="548" ht="23.25">
      <c r="A548" s="42"/>
    </row>
    <row r="549" ht="23.25">
      <c r="A549" s="42"/>
    </row>
    <row r="550" ht="23.25">
      <c r="A550" s="42"/>
    </row>
    <row r="551" ht="23.25">
      <c r="A551" s="42"/>
    </row>
    <row r="552" ht="23.25">
      <c r="A552" s="42"/>
    </row>
    <row r="553" ht="23.25">
      <c r="A553" s="42"/>
    </row>
    <row r="554" ht="23.25">
      <c r="A554" s="42"/>
    </row>
    <row r="555" ht="23.25">
      <c r="A555" s="42"/>
    </row>
    <row r="556" ht="23.25">
      <c r="A556" s="42"/>
    </row>
    <row r="557" ht="23.25">
      <c r="A557" s="42"/>
    </row>
    <row r="558" ht="23.25">
      <c r="A558" s="42"/>
    </row>
    <row r="559" ht="23.25">
      <c r="A559" s="42"/>
    </row>
    <row r="560" ht="23.25">
      <c r="A560" s="42"/>
    </row>
    <row r="561" ht="23.25">
      <c r="A561" s="42"/>
    </row>
    <row r="562" ht="23.25">
      <c r="A562" s="42"/>
    </row>
    <row r="563" ht="23.25">
      <c r="A563" s="42"/>
    </row>
    <row r="564" ht="23.25">
      <c r="A564" s="42"/>
    </row>
    <row r="565" ht="23.25">
      <c r="A565" s="42"/>
    </row>
    <row r="566" ht="23.25">
      <c r="A566" s="42"/>
    </row>
    <row r="567" ht="23.25">
      <c r="A567" s="42"/>
    </row>
    <row r="568" ht="23.25">
      <c r="A568" s="42"/>
    </row>
    <row r="569" ht="23.25">
      <c r="A569" s="42"/>
    </row>
    <row r="570" ht="23.25">
      <c r="A570" s="42"/>
    </row>
    <row r="571" ht="23.25">
      <c r="A571" s="42"/>
    </row>
    <row r="572" ht="23.25">
      <c r="A572" s="42"/>
    </row>
    <row r="573" ht="23.25">
      <c r="A573" s="42"/>
    </row>
    <row r="574" ht="23.25">
      <c r="A574" s="42"/>
    </row>
    <row r="575" ht="23.25">
      <c r="A575" s="42"/>
    </row>
    <row r="576" ht="23.25">
      <c r="A576" s="42"/>
    </row>
    <row r="577" ht="23.25">
      <c r="A577" s="42"/>
    </row>
    <row r="578" ht="23.25">
      <c r="A578" s="42"/>
    </row>
    <row r="579" ht="23.25">
      <c r="A579" s="42"/>
    </row>
    <row r="580" ht="23.25">
      <c r="A580" s="42"/>
    </row>
    <row r="581" ht="23.25">
      <c r="A581" s="42"/>
    </row>
    <row r="582" ht="23.25">
      <c r="A582" s="42"/>
    </row>
    <row r="583" ht="23.25">
      <c r="A583" s="42"/>
    </row>
    <row r="584" ht="23.25">
      <c r="A584" s="42"/>
    </row>
    <row r="585" ht="23.25">
      <c r="A585" s="42"/>
    </row>
    <row r="586" ht="23.25">
      <c r="A586" s="42"/>
    </row>
    <row r="587" ht="23.25">
      <c r="A587" s="42"/>
    </row>
    <row r="588" ht="23.25">
      <c r="A588" s="42"/>
    </row>
    <row r="589" ht="23.25">
      <c r="A589" s="42"/>
    </row>
    <row r="590" ht="23.25">
      <c r="A590" s="42"/>
    </row>
    <row r="591" ht="23.25">
      <c r="A591" s="42"/>
    </row>
    <row r="592" ht="23.25">
      <c r="A592" s="42"/>
    </row>
    <row r="593" ht="23.25">
      <c r="A593" s="42"/>
    </row>
    <row r="594" ht="23.25">
      <c r="A594" s="42"/>
    </row>
    <row r="595" ht="23.25">
      <c r="A595" s="42"/>
    </row>
    <row r="596" ht="23.25">
      <c r="A596" s="42"/>
    </row>
    <row r="597" ht="23.25">
      <c r="A597" s="42"/>
    </row>
    <row r="598" ht="23.25">
      <c r="A598" s="42"/>
    </row>
    <row r="599" ht="23.25">
      <c r="A599" s="42"/>
    </row>
    <row r="600" ht="23.25">
      <c r="A600" s="42"/>
    </row>
    <row r="601" ht="23.25">
      <c r="A601" s="42"/>
    </row>
    <row r="602" ht="23.25">
      <c r="A602" s="42"/>
    </row>
    <row r="603" ht="23.25">
      <c r="A603" s="42"/>
    </row>
    <row r="604" ht="23.25">
      <c r="A604" s="42"/>
    </row>
    <row r="605" ht="23.25">
      <c r="A605" s="42"/>
    </row>
    <row r="606" ht="23.25">
      <c r="A606" s="42"/>
    </row>
    <row r="607" ht="23.25">
      <c r="A607" s="42"/>
    </row>
    <row r="608" ht="23.25">
      <c r="A608" s="42"/>
    </row>
    <row r="609" ht="23.25">
      <c r="A609" s="42"/>
    </row>
    <row r="610" ht="23.25">
      <c r="A610" s="42"/>
    </row>
    <row r="611" ht="23.25">
      <c r="A611" s="42"/>
    </row>
    <row r="612" ht="23.25">
      <c r="A612" s="42"/>
    </row>
    <row r="613" ht="23.25">
      <c r="A613" s="42"/>
    </row>
    <row r="614" ht="23.25">
      <c r="A614" s="42"/>
    </row>
    <row r="615" ht="23.25">
      <c r="A615" s="42"/>
    </row>
    <row r="616" ht="23.25">
      <c r="A616" s="42"/>
    </row>
    <row r="617" ht="23.25">
      <c r="A617" s="42"/>
    </row>
    <row r="618" ht="23.25">
      <c r="A618" s="42"/>
    </row>
    <row r="619" ht="23.25">
      <c r="A619" s="42"/>
    </row>
    <row r="620" ht="23.25">
      <c r="A620" s="42"/>
    </row>
    <row r="621" ht="23.25">
      <c r="A621" s="42"/>
    </row>
    <row r="622" ht="23.25">
      <c r="A622" s="42"/>
    </row>
    <row r="623" ht="23.25">
      <c r="A623" s="42"/>
    </row>
    <row r="624" ht="23.25">
      <c r="A624" s="42"/>
    </row>
    <row r="625" ht="23.25">
      <c r="A625" s="42"/>
    </row>
    <row r="626" ht="23.25">
      <c r="A626" s="42"/>
    </row>
    <row r="627" ht="23.25">
      <c r="A627" s="42"/>
    </row>
    <row r="628" ht="23.25">
      <c r="A628" s="42"/>
    </row>
    <row r="629" ht="23.25">
      <c r="A629" s="42"/>
    </row>
    <row r="630" ht="23.25">
      <c r="A630" s="42"/>
    </row>
    <row r="631" ht="23.25">
      <c r="A631" s="42"/>
    </row>
    <row r="632" ht="23.25">
      <c r="A632" s="42"/>
    </row>
    <row r="633" ht="23.25">
      <c r="A633" s="42"/>
    </row>
    <row r="634" ht="23.25">
      <c r="A634" s="42"/>
    </row>
    <row r="635" ht="23.25">
      <c r="A635" s="42"/>
    </row>
    <row r="636" ht="23.25">
      <c r="A636" s="42"/>
    </row>
    <row r="637" ht="23.25">
      <c r="A637" s="42"/>
    </row>
    <row r="638" ht="23.25">
      <c r="A638" s="42"/>
    </row>
    <row r="639" ht="23.25">
      <c r="A639" s="42"/>
    </row>
    <row r="640" ht="23.25">
      <c r="A640" s="42"/>
    </row>
    <row r="641" ht="23.25">
      <c r="A641" s="42"/>
    </row>
    <row r="642" ht="23.25">
      <c r="A642" s="42"/>
    </row>
    <row r="643" ht="23.25">
      <c r="A643" s="42"/>
    </row>
    <row r="644" ht="23.25">
      <c r="A644" s="42"/>
    </row>
    <row r="645" ht="23.25">
      <c r="A645" s="42"/>
    </row>
    <row r="646" ht="23.25">
      <c r="A646" s="42"/>
    </row>
    <row r="647" ht="23.25">
      <c r="A647" s="42"/>
    </row>
    <row r="648" ht="23.25">
      <c r="A648" s="42"/>
    </row>
    <row r="649" ht="23.25">
      <c r="A649" s="42"/>
    </row>
    <row r="650" ht="23.25">
      <c r="A650" s="42"/>
    </row>
    <row r="651" ht="23.25">
      <c r="A651" s="42"/>
    </row>
    <row r="652" ht="23.25">
      <c r="A652" s="42"/>
    </row>
    <row r="653" ht="23.25">
      <c r="A653" s="42"/>
    </row>
    <row r="654" ht="23.25">
      <c r="A654" s="42"/>
    </row>
    <row r="655" ht="23.25">
      <c r="A655" s="42"/>
    </row>
    <row r="656" ht="23.25">
      <c r="A656" s="42"/>
    </row>
    <row r="657" ht="23.25">
      <c r="A657" s="42"/>
    </row>
    <row r="658" ht="23.25">
      <c r="A658" s="42"/>
    </row>
    <row r="659" ht="23.25">
      <c r="A659" s="42"/>
    </row>
    <row r="660" ht="23.25">
      <c r="A660" s="42"/>
    </row>
    <row r="661" ht="23.25">
      <c r="A661" s="42"/>
    </row>
    <row r="662" ht="23.25">
      <c r="A662" s="42"/>
    </row>
    <row r="663" ht="23.25">
      <c r="A663" s="42"/>
    </row>
    <row r="664" ht="23.25">
      <c r="A664" s="42"/>
    </row>
    <row r="665" ht="23.25">
      <c r="A665" s="42"/>
    </row>
    <row r="666" ht="23.25">
      <c r="A666" s="42"/>
    </row>
    <row r="667" ht="23.25">
      <c r="A667" s="42"/>
    </row>
    <row r="668" ht="23.25">
      <c r="A668" s="42"/>
    </row>
    <row r="669" ht="23.25">
      <c r="A669" s="42"/>
    </row>
    <row r="670" ht="23.25">
      <c r="A670" s="42"/>
    </row>
    <row r="671" ht="23.25">
      <c r="A671" s="42"/>
    </row>
    <row r="672" ht="23.25">
      <c r="A672" s="42"/>
    </row>
    <row r="673" ht="23.25">
      <c r="A673" s="42"/>
    </row>
    <row r="674" ht="23.25">
      <c r="A674" s="42"/>
    </row>
    <row r="675" ht="23.25">
      <c r="A675" s="42"/>
    </row>
    <row r="676" ht="23.25">
      <c r="A676" s="42"/>
    </row>
    <row r="677" ht="23.25">
      <c r="A677" s="42"/>
    </row>
    <row r="678" ht="23.25">
      <c r="A678" s="42"/>
    </row>
    <row r="679" ht="23.25">
      <c r="A679" s="42"/>
    </row>
    <row r="680" ht="23.25">
      <c r="A680" s="42"/>
    </row>
    <row r="681" ht="23.25">
      <c r="A681" s="42"/>
    </row>
    <row r="682" ht="23.25">
      <c r="A682" s="42"/>
    </row>
    <row r="683" ht="23.25">
      <c r="A683" s="42"/>
    </row>
    <row r="684" ht="23.25">
      <c r="A684" s="42"/>
    </row>
    <row r="685" ht="23.25">
      <c r="A685" s="42"/>
    </row>
    <row r="686" ht="23.25">
      <c r="A686" s="42"/>
    </row>
    <row r="687" ht="23.25">
      <c r="A687" s="42"/>
    </row>
    <row r="688" ht="23.25">
      <c r="A688" s="42"/>
    </row>
    <row r="689" ht="23.25">
      <c r="A689" s="42"/>
    </row>
    <row r="690" ht="23.25">
      <c r="A690" s="42"/>
    </row>
    <row r="691" ht="23.25">
      <c r="A691" s="42"/>
    </row>
    <row r="692" ht="23.25">
      <c r="A692" s="42"/>
    </row>
    <row r="693" ht="23.25">
      <c r="A693" s="42"/>
    </row>
    <row r="694" ht="23.25">
      <c r="A694" s="42"/>
    </row>
    <row r="695" ht="23.25">
      <c r="A695" s="42"/>
    </row>
    <row r="696" ht="23.25">
      <c r="A696" s="42"/>
    </row>
    <row r="697" ht="23.25">
      <c r="A697" s="42"/>
    </row>
    <row r="698" ht="23.25">
      <c r="A698" s="42"/>
    </row>
    <row r="699" ht="23.25">
      <c r="A699" s="42"/>
    </row>
    <row r="700" ht="23.25">
      <c r="A700" s="42"/>
    </row>
    <row r="701" ht="23.25">
      <c r="A701" s="42"/>
    </row>
    <row r="702" ht="23.25">
      <c r="A702" s="42"/>
    </row>
    <row r="703" ht="23.25">
      <c r="A703" s="42"/>
    </row>
    <row r="704" ht="23.25">
      <c r="A704" s="42"/>
    </row>
    <row r="705" ht="23.25">
      <c r="A705" s="42"/>
    </row>
    <row r="706" ht="23.25">
      <c r="A706" s="42"/>
    </row>
    <row r="707" ht="23.25">
      <c r="A707" s="42"/>
    </row>
    <row r="708" ht="23.25">
      <c r="A708" s="42"/>
    </row>
    <row r="709" ht="23.25">
      <c r="A709" s="42"/>
    </row>
    <row r="710" ht="23.25">
      <c r="A710" s="42"/>
    </row>
    <row r="711" ht="23.25">
      <c r="A711" s="42"/>
    </row>
    <row r="712" ht="23.25">
      <c r="A712" s="42"/>
    </row>
    <row r="713" ht="23.25">
      <c r="A713" s="42"/>
    </row>
    <row r="714" ht="23.25">
      <c r="A714" s="42"/>
    </row>
    <row r="715" ht="23.25">
      <c r="A715" s="42"/>
    </row>
    <row r="716" ht="23.25">
      <c r="A716" s="42"/>
    </row>
    <row r="717" ht="23.25">
      <c r="A717" s="42"/>
    </row>
    <row r="718" ht="23.25">
      <c r="A718" s="42"/>
    </row>
    <row r="719" ht="23.25">
      <c r="A719" s="42"/>
    </row>
    <row r="720" ht="23.25">
      <c r="A720" s="42"/>
    </row>
    <row r="721" ht="23.25">
      <c r="A721" s="42"/>
    </row>
    <row r="722" ht="23.25">
      <c r="A722" s="42"/>
    </row>
    <row r="723" ht="23.25">
      <c r="A723" s="42"/>
    </row>
    <row r="724" ht="23.25">
      <c r="A724" s="42"/>
    </row>
    <row r="725" ht="23.25">
      <c r="A725" s="42"/>
    </row>
    <row r="726" ht="23.25">
      <c r="A726" s="42"/>
    </row>
    <row r="727" ht="23.25">
      <c r="A727" s="42"/>
    </row>
    <row r="728" ht="23.25">
      <c r="A728" s="42"/>
    </row>
    <row r="729" ht="23.25">
      <c r="A729" s="42"/>
    </row>
    <row r="730" ht="23.25">
      <c r="A730" s="42"/>
    </row>
    <row r="731" ht="23.25">
      <c r="A731" s="42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acer</cp:lastModifiedBy>
  <cp:lastPrinted>2020-06-16T04:18:34Z</cp:lastPrinted>
  <dcterms:created xsi:type="dcterms:W3CDTF">1980-01-04T06:00:26Z</dcterms:created>
  <dcterms:modified xsi:type="dcterms:W3CDTF">2020-06-16T04:19:33Z</dcterms:modified>
  <cp:category/>
  <cp:version/>
  <cp:contentType/>
  <cp:contentStatus/>
</cp:coreProperties>
</file>