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0" windowWidth="7680" windowHeight="8175" tabRatio="786" firstSheet="1" activeTab="4"/>
  </bookViews>
  <sheets>
    <sheet name="XX0" sheetId="1" state="veryHidden" r:id="rId1"/>
    <sheet name="การคำนวณตะกอน" sheetId="2" r:id="rId2"/>
    <sheet name="DATA" sheetId="3" r:id="rId3"/>
    <sheet name="อท.50" sheetId="4" r:id="rId4"/>
    <sheet name="TOTAL-2" sheetId="5" r:id="rId5"/>
    <sheet name="P84" sheetId="6" r:id="rId6"/>
  </sheets>
  <definedNames>
    <definedName name="_xlnm.Print_Area" localSheetId="5">'P84'!$G$1:$O$34</definedName>
    <definedName name="_xlnm.Print_Area" localSheetId="4">'TOTAL-2'!$A$1:$I$34</definedName>
  </definedNames>
  <calcPr fullCalcOnLoad="1"/>
</workbook>
</file>

<file path=xl/sharedStrings.xml><?xml version="1.0" encoding="utf-8"?>
<sst xmlns="http://schemas.openxmlformats.org/spreadsheetml/2006/main" count="614" uniqueCount="175">
  <si>
    <t>CALCULATION OF DAILY SUSPENDED SEDIMENT TRANSPORTATION</t>
  </si>
  <si>
    <t>Computed by...................................</t>
  </si>
  <si>
    <t>Date.................................................</t>
  </si>
  <si>
    <t>Checked by......................................</t>
  </si>
  <si>
    <t>Date</t>
  </si>
  <si>
    <t>Gage Height</t>
  </si>
  <si>
    <t>River Discharge</t>
  </si>
  <si>
    <t>Sediment                          Concentration</t>
  </si>
  <si>
    <t>Suspended                  Sediment</t>
  </si>
  <si>
    <t>Remarks</t>
  </si>
  <si>
    <t>m.(m.s.l.)</t>
  </si>
  <si>
    <t>c.m.s.</t>
  </si>
  <si>
    <t>m.c.m.</t>
  </si>
  <si>
    <t>by Weight                       p.p.m.</t>
  </si>
  <si>
    <t>Tons</t>
  </si>
  <si>
    <t>(1)</t>
  </si>
  <si>
    <t>(2)</t>
  </si>
  <si>
    <t>(3)</t>
  </si>
  <si>
    <t>(4)=(3)*0.0864</t>
  </si>
  <si>
    <t>(5)</t>
  </si>
  <si>
    <t>(6)</t>
  </si>
  <si>
    <t>(7)</t>
  </si>
  <si>
    <t xml:space="preserve">(Lab) Filtration Method </t>
  </si>
  <si>
    <t>Sample no.</t>
  </si>
  <si>
    <t>Amount of Samples</t>
  </si>
  <si>
    <t>Date of Sampling</t>
  </si>
  <si>
    <t>Sediment Concentration (ppm)</t>
  </si>
  <si>
    <t>m. - m.s.l.</t>
  </si>
  <si>
    <t>I</t>
  </si>
  <si>
    <t>II</t>
  </si>
  <si>
    <t>III</t>
  </si>
  <si>
    <t>(5)=(A+B+C)/3</t>
  </si>
  <si>
    <t>(6)=(4)*(5)</t>
  </si>
  <si>
    <t>(8)</t>
  </si>
  <si>
    <t>A</t>
  </si>
  <si>
    <t>B</t>
  </si>
  <si>
    <t>C</t>
  </si>
  <si>
    <t>No.  of  Data</t>
  </si>
  <si>
    <t>Measurements</t>
  </si>
  <si>
    <t xml:space="preserve">No. of Data  </t>
  </si>
  <si>
    <t xml:space="preserve">No.  of  Data  </t>
  </si>
  <si>
    <t>Computed by        Suntanee</t>
  </si>
  <si>
    <t>Checked by          Preecha</t>
  </si>
  <si>
    <t>7,9,11</t>
  </si>
  <si>
    <t>1 - 3</t>
  </si>
  <si>
    <t>4 - 6</t>
  </si>
  <si>
    <t>7 - 9</t>
  </si>
  <si>
    <t>10 - 12</t>
  </si>
  <si>
    <t>13,14,15</t>
  </si>
  <si>
    <t>16,17,18</t>
  </si>
  <si>
    <t>19,21,23</t>
  </si>
  <si>
    <t>13 - 15</t>
  </si>
  <si>
    <t>16 - 18</t>
  </si>
  <si>
    <t>49 - 51</t>
  </si>
  <si>
    <t>52 - 54</t>
  </si>
  <si>
    <t>55,57,59</t>
  </si>
  <si>
    <t>61-63</t>
  </si>
  <si>
    <t>64-66</t>
  </si>
  <si>
    <t>67,69,71</t>
  </si>
  <si>
    <t>73-75</t>
  </si>
  <si>
    <t>76-78</t>
  </si>
  <si>
    <t>79,81,83</t>
  </si>
  <si>
    <t>1,3,5</t>
  </si>
  <si>
    <t>13,15,17</t>
  </si>
  <si>
    <t>25-27</t>
  </si>
  <si>
    <t>28-30</t>
  </si>
  <si>
    <t>31,33,35</t>
  </si>
  <si>
    <t>37-39</t>
  </si>
  <si>
    <t>40-42</t>
  </si>
  <si>
    <t>43,45,47</t>
  </si>
  <si>
    <t>49-51</t>
  </si>
  <si>
    <t>52-54</t>
  </si>
  <si>
    <t xml:space="preserve">79,81,83 </t>
  </si>
  <si>
    <t>19 - 21</t>
  </si>
  <si>
    <t>22 - 24</t>
  </si>
  <si>
    <t>25 - 27</t>
  </si>
  <si>
    <t>28 - 30</t>
  </si>
  <si>
    <t>31 - 33</t>
  </si>
  <si>
    <t>34 - 36</t>
  </si>
  <si>
    <t>37 - 39</t>
  </si>
  <si>
    <t>40 - 42</t>
  </si>
  <si>
    <t>43 - 45</t>
  </si>
  <si>
    <t>46 - 48</t>
  </si>
  <si>
    <t>55 - 57</t>
  </si>
  <si>
    <t>58 - 60</t>
  </si>
  <si>
    <t>61 - 63</t>
  </si>
  <si>
    <t>64 - 66</t>
  </si>
  <si>
    <t>67 - 69</t>
  </si>
  <si>
    <t>70 - 72</t>
  </si>
  <si>
    <t>73 - 75</t>
  </si>
  <si>
    <t>76 - 78</t>
  </si>
  <si>
    <t>79 - 81</t>
  </si>
  <si>
    <t>82 - 84</t>
  </si>
  <si>
    <t>85 - 87</t>
  </si>
  <si>
    <t>88 - 90</t>
  </si>
  <si>
    <t>91 - 93</t>
  </si>
  <si>
    <t>94 - 96</t>
  </si>
  <si>
    <t>97 - 99</t>
  </si>
  <si>
    <t>100 - 102</t>
  </si>
  <si>
    <t>103 - 105</t>
  </si>
  <si>
    <t>76-79</t>
  </si>
  <si>
    <t>79-81</t>
  </si>
  <si>
    <t>82-84</t>
  </si>
  <si>
    <t>85-87</t>
  </si>
  <si>
    <t>1-3</t>
  </si>
  <si>
    <t>4-6</t>
  </si>
  <si>
    <t>7-9</t>
  </si>
  <si>
    <t>10-12</t>
  </si>
  <si>
    <t>13-15</t>
  </si>
  <si>
    <t>16-18</t>
  </si>
  <si>
    <t>19-21</t>
  </si>
  <si>
    <t>22-24</t>
  </si>
  <si>
    <t>31-33</t>
  </si>
  <si>
    <t>34-36</t>
  </si>
  <si>
    <t>43-45</t>
  </si>
  <si>
    <t>46-48</t>
  </si>
  <si>
    <t>55-57</t>
  </si>
  <si>
    <t>58-60</t>
  </si>
  <si>
    <t>67-69</t>
  </si>
  <si>
    <t>70-72</t>
  </si>
  <si>
    <t>58-87</t>
  </si>
  <si>
    <t>88-90</t>
  </si>
  <si>
    <t>91-93</t>
  </si>
  <si>
    <t>94-96</t>
  </si>
  <si>
    <t>97-99</t>
  </si>
  <si>
    <t>100-102</t>
  </si>
  <si>
    <t>103-105</t>
  </si>
  <si>
    <t xml:space="preserve"> </t>
  </si>
  <si>
    <t>106-108</t>
  </si>
  <si>
    <t>109-111</t>
  </si>
  <si>
    <t>112-114</t>
  </si>
  <si>
    <t xml:space="preserve"> 1-3</t>
  </si>
  <si>
    <t xml:space="preserve"> 4-6</t>
  </si>
  <si>
    <t xml:space="preserve"> 7-9</t>
  </si>
  <si>
    <t xml:space="preserve"> 10-12</t>
  </si>
  <si>
    <t xml:space="preserve"> 13-15</t>
  </si>
  <si>
    <t xml:space="preserve"> 16-18</t>
  </si>
  <si>
    <t xml:space="preserve"> 19-21</t>
  </si>
  <si>
    <t xml:space="preserve"> 22-24</t>
  </si>
  <si>
    <t xml:space="preserve"> 25-27</t>
  </si>
  <si>
    <t>River....Nam Mae Wang................................................................................</t>
  </si>
  <si>
    <t>Nam Mae Wang</t>
  </si>
  <si>
    <t>A.Mae Win</t>
  </si>
  <si>
    <t>Chiang Mai</t>
  </si>
  <si>
    <t>การคำนวณตะกอน สถานี   P.84</t>
  </si>
  <si>
    <t>วันทำการ</t>
  </si>
  <si>
    <t xml:space="preserve">Petri </t>
  </si>
  <si>
    <t>Petri dishes</t>
  </si>
  <si>
    <t>น้ำหนัก</t>
  </si>
  <si>
    <t>Bottle</t>
  </si>
  <si>
    <t>( ว/ด/ป )</t>
  </si>
  <si>
    <t>dishes</t>
  </si>
  <si>
    <t>+</t>
  </si>
  <si>
    <t>ตะกอน</t>
  </si>
  <si>
    <t>น้ำ</t>
  </si>
  <si>
    <t xml:space="preserve">No </t>
  </si>
  <si>
    <t>น้ำ + ขวด</t>
  </si>
  <si>
    <t>ขวดเปล่า</t>
  </si>
  <si>
    <t>No.</t>
  </si>
  <si>
    <t>กระดาษเปล่า</t>
  </si>
  <si>
    <t>กระดาษตะกอน</t>
  </si>
  <si>
    <t>( A - B )</t>
  </si>
  <si>
    <t>ppm</t>
  </si>
  <si>
    <t>( D - E )</t>
  </si>
  <si>
    <t>ขวด</t>
  </si>
  <si>
    <t>F</t>
  </si>
  <si>
    <t>D</t>
  </si>
  <si>
    <t>E</t>
  </si>
  <si>
    <t>79-91</t>
  </si>
  <si>
    <t>พ.คไม่ได้สำรวจตะกอน</t>
  </si>
  <si>
    <t xml:space="preserve">Station.....  P.84.................................. Water year…2005-2015......... </t>
  </si>
  <si>
    <r>
      <t>Drainage Area.....…491.........................Km</t>
    </r>
    <r>
      <rPr>
        <vertAlign val="superscript"/>
        <sz val="16"/>
        <rFont val="CordiaUPC"/>
        <family val="1"/>
      </rPr>
      <t>2</t>
    </r>
    <r>
      <rPr>
        <sz val="16"/>
        <rFont val="CordiaUPC"/>
        <family val="1"/>
      </rPr>
      <t>.</t>
    </r>
  </si>
  <si>
    <t>Zero Gage303.244 M. msl.</t>
  </si>
  <si>
    <r>
      <t>Drainage Area  493 Km.</t>
    </r>
    <r>
      <rPr>
        <vertAlign val="superscript"/>
        <sz val="14"/>
        <rFont val="DilleniaUPC"/>
        <family val="1"/>
      </rPr>
      <t>2</t>
    </r>
  </si>
  <si>
    <t>Station  P.84  Water year 2019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</si>
</sst>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&quot;฿&quot;* #,##0_);_(&quot;฿&quot;* \(#,##0\);_(&quot;฿&quot;* &quot;-&quot;_);_(@_)"/>
    <numFmt numFmtId="188" formatCode="_(* #,##0_);_(* \(#,##0\);_(* &quot;-&quot;_);_(@_)"/>
    <numFmt numFmtId="189" formatCode="_(&quot;฿&quot;* #,##0.00_);_(&quot;฿&quot;* \(#,##0.00\);_(&quot;฿&quot;* &quot;-&quot;??_);_(@_)"/>
    <numFmt numFmtId="190" formatCode="_(* #,##0.00_);_(* \(#,##0.00\);_(* &quot;-&quot;??_);_(@_)"/>
    <numFmt numFmtId="191" formatCode="0.000"/>
    <numFmt numFmtId="192" formatCode="0.00000"/>
    <numFmt numFmtId="193" formatCode="dd/mm/yy"/>
    <numFmt numFmtId="194" formatCode="dd\-mmm\-yy"/>
    <numFmt numFmtId="195" formatCode="0.0000000"/>
    <numFmt numFmtId="196" formatCode="d"/>
    <numFmt numFmtId="197" formatCode="mmm"/>
    <numFmt numFmtId="198" formatCode="#,##0.00000"/>
    <numFmt numFmtId="199" formatCode="#,##0.0_);\(#,##0.0\)"/>
    <numFmt numFmtId="200" formatCode="#,##0.00;[Red]\-\(#,##0.00\)"/>
    <numFmt numFmtId="201" formatCode="#,##0;[Red]\(#,##0\)"/>
    <numFmt numFmtId="202" formatCode="t#.##0"/>
    <numFmt numFmtId="203" formatCode="[$-41E]d\ mmmm\ yyyy"/>
    <numFmt numFmtId="204" formatCode="d\-mmm\-yyyy"/>
    <numFmt numFmtId="205" formatCode="mmm\-yyyy"/>
    <numFmt numFmtId="206" formatCode="0.0000"/>
    <numFmt numFmtId="207" formatCode="0.000000"/>
    <numFmt numFmtId="208" formatCode="[$-107041E]d\ mmm\ yy;@"/>
    <numFmt numFmtId="209" formatCode="[$-101041E]d\ mmm\ yy;@"/>
  </numFmts>
  <fonts count="69">
    <font>
      <sz val="16"/>
      <name val="AngsanaUPC"/>
      <family val="0"/>
    </font>
    <font>
      <b/>
      <sz val="16"/>
      <name val="AngsanaUPC"/>
      <family val="0"/>
    </font>
    <font>
      <i/>
      <sz val="16"/>
      <name val="AngsanaUPC"/>
      <family val="0"/>
    </font>
    <font>
      <b/>
      <i/>
      <sz val="16"/>
      <name val="AngsanaUPC"/>
      <family val="0"/>
    </font>
    <font>
      <sz val="16"/>
      <name val="CordiaUPC"/>
      <family val="1"/>
    </font>
    <font>
      <b/>
      <sz val="20"/>
      <name val="CordiaUPC"/>
      <family val="2"/>
    </font>
    <font>
      <vertAlign val="superscript"/>
      <sz val="16"/>
      <name val="CordiaUPC"/>
      <family val="1"/>
    </font>
    <font>
      <sz val="14"/>
      <name val="JasmineUPC"/>
      <family val="1"/>
    </font>
    <font>
      <sz val="14"/>
      <name val="Cordia New"/>
      <family val="2"/>
    </font>
    <font>
      <b/>
      <sz val="14"/>
      <color indexed="10"/>
      <name val="DilleniaUPC"/>
      <family val="1"/>
    </font>
    <font>
      <sz val="14"/>
      <name val="DilleniaUPC"/>
      <family val="1"/>
    </font>
    <font>
      <vertAlign val="superscript"/>
      <sz val="14"/>
      <name val="DilleniaUPC"/>
      <family val="1"/>
    </font>
    <font>
      <sz val="18"/>
      <name val="DilleniaUPC"/>
      <family val="1"/>
    </font>
    <font>
      <sz val="16"/>
      <name val="DilleniaUPC"/>
      <family val="1"/>
    </font>
    <font>
      <sz val="14"/>
      <name val="AngsanaUPC"/>
      <family val="1"/>
    </font>
    <font>
      <sz val="13"/>
      <name val="AngsanaUPC"/>
      <family val="1"/>
    </font>
    <font>
      <sz val="10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4"/>
      <name val="CordiaUPC"/>
      <family val="1"/>
    </font>
    <font>
      <b/>
      <sz val="14"/>
      <name val="AngsanaUPC"/>
      <family val="1"/>
    </font>
    <font>
      <sz val="14"/>
      <name val="Angsana New"/>
      <family val="1"/>
    </font>
    <font>
      <sz val="12"/>
      <name val="CordiaUPC"/>
      <family val="1"/>
    </font>
    <font>
      <sz val="16"/>
      <name val="Angsana New"/>
      <family val="1"/>
    </font>
    <font>
      <sz val="16"/>
      <color indexed="8"/>
      <name val="DilleniaUPC"/>
      <family val="0"/>
    </font>
    <font>
      <sz val="11"/>
      <color indexed="8"/>
      <name val="DilleniaUPC"/>
      <family val="0"/>
    </font>
    <font>
      <vertAlign val="superscript"/>
      <sz val="16"/>
      <color indexed="8"/>
      <name val="DilleniaUPC"/>
      <family val="0"/>
    </font>
    <font>
      <sz val="14"/>
      <color indexed="8"/>
      <name val="Dilleni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8"/>
      <color indexed="8"/>
      <name val="DilleniaUPC"/>
      <family val="0"/>
    </font>
    <font>
      <b/>
      <vertAlign val="superscript"/>
      <sz val="18"/>
      <color indexed="8"/>
      <name val="DilleniaUPC"/>
      <family val="0"/>
    </font>
    <font>
      <sz val="14.7"/>
      <color indexed="8"/>
      <name val="DilleniaUPC"/>
      <family val="0"/>
    </font>
    <font>
      <b/>
      <sz val="16"/>
      <color indexed="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gray0625">
        <bgColor indexed="9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 style="thin"/>
      <right style="thin"/>
      <top style="thin"/>
      <bottom style="thin">
        <color indexed="10"/>
      </bottom>
    </border>
    <border>
      <left style="thin"/>
      <right style="thin"/>
      <top style="thin"/>
      <bottom style="thin">
        <color rgb="FFFF0000"/>
      </bottom>
    </border>
    <border>
      <left style="thin"/>
      <right style="thin"/>
      <top style="thin"/>
      <bottom style="medium">
        <color rgb="FFFF0000"/>
      </bottom>
    </border>
    <border>
      <left style="thin"/>
      <right style="thin"/>
      <top style="thin"/>
      <bottom style="thick">
        <color rgb="FFFF0000"/>
      </bottom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16" fillId="0" borderId="0">
      <alignment/>
      <protection/>
    </xf>
    <xf numFmtId="202" fontId="0" fillId="0" borderId="0">
      <alignment/>
      <protection/>
    </xf>
    <xf numFmtId="0" fontId="18" fillId="0" borderId="0" applyProtection="0">
      <alignment/>
    </xf>
    <xf numFmtId="199" fontId="14" fillId="0" borderId="0">
      <alignment/>
      <protection/>
    </xf>
    <xf numFmtId="2" fontId="18" fillId="0" borderId="0" applyProtection="0">
      <alignment/>
    </xf>
    <xf numFmtId="0" fontId="22" fillId="0" borderId="0" applyNumberFormat="0" applyFill="0" applyBorder="0" applyAlignment="0" applyProtection="0"/>
    <xf numFmtId="0" fontId="19" fillId="0" borderId="0" applyProtection="0">
      <alignment/>
    </xf>
    <xf numFmtId="0" fontId="20" fillId="0" borderId="0" applyProtection="0">
      <alignment/>
    </xf>
    <xf numFmtId="0" fontId="21" fillId="0" borderId="0" applyNumberFormat="0" applyFill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17" fillId="0" borderId="0">
      <alignment vertical="justify"/>
      <protection/>
    </xf>
    <xf numFmtId="0" fontId="16" fillId="0" borderId="1" applyAlignment="0">
      <protection/>
    </xf>
    <xf numFmtId="0" fontId="18" fillId="0" borderId="2" applyProtection="0">
      <alignment/>
    </xf>
    <xf numFmtId="0" fontId="17" fillId="0" borderId="0">
      <alignment horizontal="centerContinuous" vertical="center"/>
      <protection/>
    </xf>
    <xf numFmtId="0" fontId="54" fillId="20" borderId="3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21" borderId="4" applyNumberFormat="0" applyAlignment="0" applyProtection="0"/>
    <xf numFmtId="0" fontId="59" fillId="0" borderId="5" applyNumberFormat="0" applyFill="0" applyAlignment="0" applyProtection="0"/>
    <xf numFmtId="0" fontId="60" fillId="22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61" fillId="23" borderId="3" applyNumberFormat="0" applyAlignment="0" applyProtection="0"/>
    <xf numFmtId="0" fontId="62" fillId="24" borderId="0" applyNumberFormat="0" applyBorder="0" applyAlignment="0" applyProtection="0"/>
    <xf numFmtId="9" fontId="0" fillId="0" borderId="0" applyFont="0" applyFill="0" applyBorder="0" applyAlignment="0" applyProtection="0"/>
    <xf numFmtId="0" fontId="63" fillId="0" borderId="6" applyNumberFormat="0" applyFill="0" applyAlignment="0" applyProtection="0"/>
    <xf numFmtId="0" fontId="64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65" fillId="20" borderId="7" applyNumberFormat="0" applyAlignment="0" applyProtection="0"/>
    <xf numFmtId="0" fontId="0" fillId="32" borderId="8" applyNumberFormat="0" applyFont="0" applyAlignment="0" applyProtection="0"/>
    <xf numFmtId="0" fontId="66" fillId="0" borderId="9" applyNumberFormat="0" applyFill="0" applyAlignment="0" applyProtection="0"/>
    <xf numFmtId="0" fontId="67" fillId="0" borderId="10" applyNumberFormat="0" applyFill="0" applyAlignment="0" applyProtection="0"/>
    <xf numFmtId="0" fontId="68" fillId="0" borderId="11" applyNumberFormat="0" applyFill="0" applyAlignment="0" applyProtection="0"/>
    <xf numFmtId="0" fontId="68" fillId="0" borderId="0" applyNumberFormat="0" applyFill="0" applyBorder="0" applyAlignment="0" applyProtection="0"/>
  </cellStyleXfs>
  <cellXfs count="24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 quotePrefix="1">
      <alignment horizontal="center"/>
    </xf>
    <xf numFmtId="0" fontId="10" fillId="0" borderId="0" xfId="60" applyFont="1">
      <alignment/>
      <protection/>
    </xf>
    <xf numFmtId="2" fontId="10" fillId="0" borderId="15" xfId="60" applyNumberFormat="1" applyFont="1" applyFill="1" applyBorder="1" applyAlignment="1" applyProtection="1">
      <alignment horizontal="center" vertical="center" shrinkToFit="1"/>
      <protection/>
    </xf>
    <xf numFmtId="198" fontId="10" fillId="0" borderId="15" xfId="60" applyNumberFormat="1" applyFont="1" applyFill="1" applyBorder="1" applyAlignment="1" applyProtection="1">
      <alignment horizontal="center" vertical="center" wrapText="1"/>
      <protection/>
    </xf>
    <xf numFmtId="192" fontId="10" fillId="0" borderId="15" xfId="60" applyNumberFormat="1" applyFont="1" applyFill="1" applyBorder="1" applyAlignment="1" applyProtection="1">
      <alignment horizontal="center" vertical="center" wrapText="1"/>
      <protection/>
    </xf>
    <xf numFmtId="2" fontId="10" fillId="0" borderId="16" xfId="60" applyNumberFormat="1" applyFont="1" applyFill="1" applyBorder="1" applyAlignment="1" applyProtection="1">
      <alignment horizontal="center" vertical="center"/>
      <protection/>
    </xf>
    <xf numFmtId="0" fontId="10" fillId="0" borderId="17" xfId="60" applyFont="1" applyFill="1" applyBorder="1" applyAlignment="1" applyProtection="1">
      <alignment horizontal="center" vertical="center"/>
      <protection/>
    </xf>
    <xf numFmtId="0" fontId="10" fillId="0" borderId="18" xfId="60" applyFont="1" applyFill="1" applyBorder="1" applyAlignment="1" applyProtection="1">
      <alignment horizontal="center" vertical="center"/>
      <protection/>
    </xf>
    <xf numFmtId="198" fontId="10" fillId="0" borderId="16" xfId="60" applyNumberFormat="1" applyFont="1" applyFill="1" applyBorder="1" applyAlignment="1" applyProtection="1">
      <alignment horizontal="center" vertical="center" wrapText="1"/>
      <protection/>
    </xf>
    <xf numFmtId="192" fontId="10" fillId="0" borderId="16" xfId="60" applyNumberFormat="1" applyFont="1" applyFill="1" applyBorder="1" applyAlignment="1" applyProtection="1">
      <alignment horizontal="center" vertical="center"/>
      <protection/>
    </xf>
    <xf numFmtId="4" fontId="10" fillId="0" borderId="19" xfId="60" applyNumberFormat="1" applyFont="1" applyFill="1" applyBorder="1" applyAlignment="1" applyProtection="1">
      <alignment horizontal="center" vertical="center"/>
      <protection/>
    </xf>
    <xf numFmtId="4" fontId="10" fillId="0" borderId="20" xfId="60" applyNumberFormat="1" applyFont="1" applyFill="1" applyBorder="1" applyAlignment="1" applyProtection="1">
      <alignment horizontal="center" vertical="center"/>
      <protection/>
    </xf>
    <xf numFmtId="4" fontId="10" fillId="0" borderId="21" xfId="60" applyNumberFormat="1" applyFont="1" applyFill="1" applyBorder="1" applyAlignment="1" applyProtection="1">
      <alignment horizontal="center" vertical="center"/>
      <protection/>
    </xf>
    <xf numFmtId="0" fontId="10" fillId="33" borderId="15" xfId="60" applyFont="1" applyFill="1" applyBorder="1" applyAlignment="1" applyProtection="1" quotePrefix="1">
      <alignment horizontal="center" vertical="center"/>
      <protection/>
    </xf>
    <xf numFmtId="2" fontId="10" fillId="33" borderId="15" xfId="60" applyNumberFormat="1" applyFont="1" applyFill="1" applyBorder="1" applyAlignment="1" applyProtection="1" quotePrefix="1">
      <alignment horizontal="center" vertical="center"/>
      <protection/>
    </xf>
    <xf numFmtId="0" fontId="10" fillId="33" borderId="22" xfId="60" applyFont="1" applyFill="1" applyBorder="1" applyAlignment="1" applyProtection="1" quotePrefix="1">
      <alignment horizontal="center" vertical="center"/>
      <protection/>
    </xf>
    <xf numFmtId="0" fontId="10" fillId="33" borderId="23" xfId="60" applyFont="1" applyFill="1" applyBorder="1" applyAlignment="1" applyProtection="1" quotePrefix="1">
      <alignment horizontal="center" vertical="center"/>
      <protection/>
    </xf>
    <xf numFmtId="198" fontId="10" fillId="33" borderId="15" xfId="60" applyNumberFormat="1" applyFont="1" applyFill="1" applyBorder="1" applyAlignment="1" applyProtection="1" quotePrefix="1">
      <alignment horizontal="center" vertical="center"/>
      <protection/>
    </xf>
    <xf numFmtId="192" fontId="10" fillId="33" borderId="15" xfId="60" applyNumberFormat="1" applyFont="1" applyFill="1" applyBorder="1" applyAlignment="1" applyProtection="1" quotePrefix="1">
      <alignment horizontal="center" vertical="center"/>
      <protection/>
    </xf>
    <xf numFmtId="194" fontId="10" fillId="33" borderId="15" xfId="60" applyNumberFormat="1" applyFont="1" applyFill="1" applyBorder="1" applyAlignment="1" applyProtection="1" quotePrefix="1">
      <alignment horizontal="center" vertical="center"/>
      <protection/>
    </xf>
    <xf numFmtId="4" fontId="10" fillId="33" borderId="22" xfId="60" applyNumberFormat="1" applyFont="1" applyFill="1" applyBorder="1" applyAlignment="1" applyProtection="1">
      <alignment horizontal="center" vertical="center"/>
      <protection/>
    </xf>
    <xf numFmtId="4" fontId="10" fillId="33" borderId="24" xfId="60" applyNumberFormat="1" applyFont="1" applyFill="1" applyBorder="1" applyAlignment="1" applyProtection="1">
      <alignment horizontal="center" vertical="center"/>
      <protection/>
    </xf>
    <xf numFmtId="4" fontId="10" fillId="33" borderId="23" xfId="60" applyNumberFormat="1" applyFont="1" applyFill="1" applyBorder="1" applyAlignment="1" applyProtection="1">
      <alignment horizontal="center" vertical="center"/>
      <protection/>
    </xf>
    <xf numFmtId="0" fontId="12" fillId="0" borderId="0" xfId="60" applyFont="1">
      <alignment/>
      <protection/>
    </xf>
    <xf numFmtId="0" fontId="0" fillId="0" borderId="0" xfId="59">
      <alignment/>
      <protection/>
    </xf>
    <xf numFmtId="0" fontId="13" fillId="0" borderId="0" xfId="59" applyFont="1" applyAlignment="1">
      <alignment horizontal="right"/>
      <protection/>
    </xf>
    <xf numFmtId="0" fontId="13" fillId="0" borderId="0" xfId="59" applyFont="1" applyAlignment="1">
      <alignment horizontal="center"/>
      <protection/>
    </xf>
    <xf numFmtId="0" fontId="13" fillId="0" borderId="0" xfId="59" applyFont="1">
      <alignment/>
      <protection/>
    </xf>
    <xf numFmtId="15" fontId="14" fillId="0" borderId="0" xfId="42" applyNumberFormat="1" applyFont="1" applyAlignment="1">
      <alignment horizontal="center"/>
      <protection/>
    </xf>
    <xf numFmtId="196" fontId="14" fillId="0" borderId="0" xfId="42" applyNumberFormat="1" applyFont="1" applyAlignment="1">
      <alignment horizontal="center"/>
      <protection/>
    </xf>
    <xf numFmtId="2" fontId="15" fillId="0" borderId="0" xfId="42" applyNumberFormat="1" applyFont="1">
      <alignment/>
      <protection/>
    </xf>
    <xf numFmtId="0" fontId="0" fillId="0" borderId="0" xfId="42" applyFont="1" applyBorder="1" applyAlignment="1">
      <alignment horizontal="center"/>
      <protection/>
    </xf>
    <xf numFmtId="0" fontId="14" fillId="0" borderId="0" xfId="42" applyFont="1">
      <alignment/>
      <protection/>
    </xf>
    <xf numFmtId="0" fontId="13" fillId="0" borderId="0" xfId="42" applyFont="1" applyAlignment="1">
      <alignment horizontal="right" vertical="center"/>
      <protection/>
    </xf>
    <xf numFmtId="0" fontId="13" fillId="0" borderId="0" xfId="42" applyFont="1" applyAlignment="1">
      <alignment horizontal="center" vertical="center"/>
      <protection/>
    </xf>
    <xf numFmtId="0" fontId="13" fillId="0" borderId="0" xfId="42" applyFont="1" applyAlignment="1">
      <alignment horizontal="left" vertical="center"/>
      <protection/>
    </xf>
    <xf numFmtId="191" fontId="0" fillId="0" borderId="0" xfId="42" applyNumberFormat="1" applyFont="1" applyBorder="1" applyAlignment="1">
      <alignment horizontal="center"/>
      <protection/>
    </xf>
    <xf numFmtId="0" fontId="14" fillId="0" borderId="0" xfId="42" applyFont="1" applyAlignment="1">
      <alignment vertical="center"/>
      <protection/>
    </xf>
    <xf numFmtId="15" fontId="14" fillId="0" borderId="0" xfId="42" applyNumberFormat="1" applyFont="1">
      <alignment/>
      <protection/>
    </xf>
    <xf numFmtId="196" fontId="14" fillId="0" borderId="0" xfId="42" applyNumberFormat="1" applyFont="1">
      <alignment/>
      <protection/>
    </xf>
    <xf numFmtId="0" fontId="15" fillId="0" borderId="0" xfId="42" applyFont="1">
      <alignment/>
      <protection/>
    </xf>
    <xf numFmtId="191" fontId="4" fillId="0" borderId="0" xfId="0" applyNumberFormat="1" applyFont="1" applyBorder="1" applyAlignment="1">
      <alignment/>
    </xf>
    <xf numFmtId="191" fontId="4" fillId="0" borderId="0" xfId="0" applyNumberFormat="1" applyFont="1" applyBorder="1" applyAlignment="1">
      <alignment horizontal="right"/>
    </xf>
    <xf numFmtId="192" fontId="4" fillId="0" borderId="0" xfId="0" applyNumberFormat="1" applyFont="1" applyBorder="1" applyAlignment="1">
      <alignment/>
    </xf>
    <xf numFmtId="0" fontId="4" fillId="0" borderId="25" xfId="0" applyFont="1" applyBorder="1" applyAlignment="1" quotePrefix="1">
      <alignment horizontal="center"/>
    </xf>
    <xf numFmtId="0" fontId="4" fillId="0" borderId="26" xfId="0" applyFont="1" applyBorder="1" applyAlignment="1" quotePrefix="1">
      <alignment horizontal="center"/>
    </xf>
    <xf numFmtId="191" fontId="4" fillId="0" borderId="27" xfId="0" applyNumberFormat="1" applyFont="1" applyBorder="1" applyAlignment="1">
      <alignment/>
    </xf>
    <xf numFmtId="191" fontId="4" fillId="0" borderId="27" xfId="0" applyNumberFormat="1" applyFont="1" applyBorder="1" applyAlignment="1">
      <alignment horizontal="right"/>
    </xf>
    <xf numFmtId="0" fontId="4" fillId="0" borderId="27" xfId="0" applyFont="1" applyBorder="1" applyAlignment="1">
      <alignment/>
    </xf>
    <xf numFmtId="0" fontId="4" fillId="0" borderId="27" xfId="0" applyFont="1" applyBorder="1" applyAlignment="1">
      <alignment horizontal="center"/>
    </xf>
    <xf numFmtId="191" fontId="4" fillId="0" borderId="0" xfId="43" applyNumberFormat="1" applyFont="1" applyBorder="1" applyAlignment="1">
      <alignment horizontal="right"/>
      <protection/>
    </xf>
    <xf numFmtId="0" fontId="0" fillId="0" borderId="0" xfId="59" applyFont="1">
      <alignment/>
      <protection/>
    </xf>
    <xf numFmtId="0" fontId="4" fillId="0" borderId="27" xfId="0" applyFont="1" applyFill="1" applyBorder="1" applyAlignment="1">
      <alignment horizontal="center"/>
    </xf>
    <xf numFmtId="0" fontId="4" fillId="0" borderId="27" xfId="0" applyFont="1" applyFill="1" applyBorder="1" applyAlignment="1">
      <alignment/>
    </xf>
    <xf numFmtId="191" fontId="4" fillId="0" borderId="27" xfId="0" applyNumberFormat="1" applyFont="1" applyFill="1" applyBorder="1" applyAlignment="1">
      <alignment horizontal="right"/>
    </xf>
    <xf numFmtId="191" fontId="4" fillId="0" borderId="27" xfId="0" applyNumberFormat="1" applyFont="1" applyFill="1" applyBorder="1" applyAlignment="1">
      <alignment/>
    </xf>
    <xf numFmtId="191" fontId="4" fillId="0" borderId="0" xfId="0" applyNumberFormat="1" applyFont="1" applyAlignment="1">
      <alignment/>
    </xf>
    <xf numFmtId="49" fontId="4" fillId="0" borderId="0" xfId="0" applyNumberFormat="1" applyFont="1" applyBorder="1" applyAlignment="1">
      <alignment horizontal="center"/>
    </xf>
    <xf numFmtId="0" fontId="4" fillId="0" borderId="27" xfId="0" applyFont="1" applyBorder="1" applyAlignment="1" quotePrefix="1">
      <alignment horizontal="center"/>
    </xf>
    <xf numFmtId="191" fontId="4" fillId="0" borderId="0" xfId="0" applyNumberFormat="1" applyFont="1" applyAlignment="1">
      <alignment horizontal="center"/>
    </xf>
    <xf numFmtId="191" fontId="4" fillId="0" borderId="27" xfId="0" applyNumberFormat="1" applyFont="1" applyBorder="1" applyAlignment="1">
      <alignment horizontal="center"/>
    </xf>
    <xf numFmtId="16" fontId="4" fillId="0" borderId="0" xfId="0" applyNumberFormat="1" applyFont="1" applyAlignment="1">
      <alignment horizontal="center"/>
    </xf>
    <xf numFmtId="209" fontId="4" fillId="0" borderId="0" xfId="0" applyNumberFormat="1" applyFont="1" applyAlignment="1">
      <alignment/>
    </xf>
    <xf numFmtId="191" fontId="4" fillId="0" borderId="27" xfId="43" applyNumberFormat="1" applyFont="1" applyBorder="1" applyAlignment="1">
      <alignment horizontal="right"/>
      <protection/>
    </xf>
    <xf numFmtId="0" fontId="4" fillId="34" borderId="0" xfId="0" applyFont="1" applyFill="1" applyAlignment="1">
      <alignment/>
    </xf>
    <xf numFmtId="0" fontId="4" fillId="0" borderId="28" xfId="0" applyFont="1" applyBorder="1" applyAlignment="1">
      <alignment horizontal="center"/>
    </xf>
    <xf numFmtId="209" fontId="4" fillId="0" borderId="28" xfId="0" applyNumberFormat="1" applyFont="1" applyBorder="1" applyAlignment="1">
      <alignment/>
    </xf>
    <xf numFmtId="0" fontId="4" fillId="0" borderId="28" xfId="0" applyFont="1" applyBorder="1" applyAlignment="1">
      <alignment/>
    </xf>
    <xf numFmtId="191" fontId="4" fillId="0" borderId="28" xfId="0" applyNumberFormat="1" applyFont="1" applyBorder="1" applyAlignment="1">
      <alignment/>
    </xf>
    <xf numFmtId="191" fontId="4" fillId="0" borderId="0" xfId="0" applyNumberFormat="1" applyFont="1" applyAlignment="1">
      <alignment horizontal="centerContinuous"/>
    </xf>
    <xf numFmtId="191" fontId="4" fillId="0" borderId="29" xfId="0" applyNumberFormat="1" applyFont="1" applyBorder="1" applyAlignment="1">
      <alignment horizontal="centerContinuous" vertical="center"/>
    </xf>
    <xf numFmtId="191" fontId="4" fillId="0" borderId="14" xfId="0" applyNumberFormat="1" applyFont="1" applyBorder="1" applyAlignment="1">
      <alignment horizontal="center" vertical="center"/>
    </xf>
    <xf numFmtId="191" fontId="4" fillId="0" borderId="25" xfId="0" applyNumberFormat="1" applyFont="1" applyBorder="1" applyAlignment="1" quotePrefix="1">
      <alignment horizontal="center"/>
    </xf>
    <xf numFmtId="209" fontId="5" fillId="0" borderId="0" xfId="0" applyNumberFormat="1" applyFont="1" applyAlignment="1">
      <alignment horizontal="centerContinuous"/>
    </xf>
    <xf numFmtId="209" fontId="4" fillId="0" borderId="30" xfId="0" applyNumberFormat="1" applyFont="1" applyBorder="1" applyAlignment="1">
      <alignment horizontal="center"/>
    </xf>
    <xf numFmtId="209" fontId="4" fillId="0" borderId="31" xfId="0" applyNumberFormat="1" applyFont="1" applyBorder="1" applyAlignment="1">
      <alignment horizontal="center"/>
    </xf>
    <xf numFmtId="209" fontId="4" fillId="0" borderId="32" xfId="0" applyNumberFormat="1" applyFont="1" applyBorder="1" applyAlignment="1" quotePrefix="1">
      <alignment horizontal="center"/>
    </xf>
    <xf numFmtId="191" fontId="4" fillId="0" borderId="0" xfId="0" applyNumberFormat="1" applyFont="1" applyBorder="1" applyAlignment="1">
      <alignment horizontal="center"/>
    </xf>
    <xf numFmtId="191" fontId="4" fillId="0" borderId="0" xfId="0" applyNumberFormat="1" applyFont="1" applyBorder="1" applyAlignment="1" quotePrefix="1">
      <alignment horizontal="center"/>
    </xf>
    <xf numFmtId="191" fontId="4" fillId="0" borderId="33" xfId="0" applyNumberFormat="1" applyFont="1" applyBorder="1" applyAlignment="1">
      <alignment horizontal="centerContinuous" vertical="center"/>
    </xf>
    <xf numFmtId="0" fontId="4" fillId="0" borderId="34" xfId="0" applyFont="1" applyBorder="1" applyAlignment="1">
      <alignment horizontal="center"/>
    </xf>
    <xf numFmtId="194" fontId="10" fillId="0" borderId="35" xfId="59" applyNumberFormat="1" applyFont="1" applyBorder="1" applyAlignment="1">
      <alignment horizontal="center" vertical="center"/>
      <protection/>
    </xf>
    <xf numFmtId="0" fontId="10" fillId="33" borderId="35" xfId="60" applyFont="1" applyFill="1" applyBorder="1" applyAlignment="1">
      <alignment horizontal="center" vertical="center"/>
      <protection/>
    </xf>
    <xf numFmtId="191" fontId="4" fillId="0" borderId="13" xfId="0" applyNumberFormat="1" applyFont="1" applyBorder="1" applyAlignment="1">
      <alignment horizontal="center" vertical="center" wrapText="1"/>
    </xf>
    <xf numFmtId="191" fontId="4" fillId="0" borderId="14" xfId="0" applyNumberFormat="1" applyFont="1" applyBorder="1" applyAlignment="1">
      <alignment horizontal="center" vertical="center" wrapText="1"/>
    </xf>
    <xf numFmtId="0" fontId="25" fillId="0" borderId="0" xfId="0" applyFont="1" applyAlignment="1">
      <alignment/>
    </xf>
    <xf numFmtId="0" fontId="0" fillId="0" borderId="0" xfId="61" applyBorder="1">
      <alignment/>
      <protection/>
    </xf>
    <xf numFmtId="0" fontId="24" fillId="0" borderId="15" xfId="61" applyFont="1" applyBorder="1" applyAlignment="1">
      <alignment horizontal="center"/>
      <protection/>
    </xf>
    <xf numFmtId="0" fontId="24" fillId="0" borderId="36" xfId="61" applyFont="1" applyBorder="1" applyAlignment="1">
      <alignment horizontal="center"/>
      <protection/>
    </xf>
    <xf numFmtId="0" fontId="24" fillId="35" borderId="36" xfId="61" applyFont="1" applyFill="1" applyBorder="1" applyAlignment="1">
      <alignment horizontal="center"/>
      <protection/>
    </xf>
    <xf numFmtId="0" fontId="24" fillId="0" borderId="37" xfId="61" applyFont="1" applyBorder="1" applyAlignment="1">
      <alignment horizontal="center"/>
      <protection/>
    </xf>
    <xf numFmtId="0" fontId="24" fillId="0" borderId="0" xfId="61" applyFont="1" applyBorder="1" applyAlignment="1">
      <alignment horizontal="center"/>
      <protection/>
    </xf>
    <xf numFmtId="0" fontId="24" fillId="35" borderId="0" xfId="61" applyFont="1" applyFill="1" applyBorder="1" applyAlignment="1">
      <alignment horizontal="center"/>
      <protection/>
    </xf>
    <xf numFmtId="0" fontId="24" fillId="0" borderId="16" xfId="61" applyFont="1" applyBorder="1" applyAlignment="1">
      <alignment horizontal="center"/>
      <protection/>
    </xf>
    <xf numFmtId="0" fontId="24" fillId="0" borderId="38" xfId="61" applyFont="1" applyBorder="1" applyAlignment="1">
      <alignment horizontal="center"/>
      <protection/>
    </xf>
    <xf numFmtId="0" fontId="24" fillId="35" borderId="38" xfId="61" applyFont="1" applyFill="1" applyBorder="1">
      <alignment/>
      <protection/>
    </xf>
    <xf numFmtId="209" fontId="0" fillId="0" borderId="35" xfId="61" applyNumberFormat="1" applyFont="1" applyBorder="1" applyAlignment="1">
      <alignment horizontal="center"/>
      <protection/>
    </xf>
    <xf numFmtId="0" fontId="0" fillId="0" borderId="35" xfId="61" applyBorder="1" applyAlignment="1">
      <alignment horizontal="center"/>
      <protection/>
    </xf>
    <xf numFmtId="206" fontId="0" fillId="0" borderId="35" xfId="61" applyNumberFormat="1" applyBorder="1">
      <alignment/>
      <protection/>
    </xf>
    <xf numFmtId="192" fontId="0" fillId="35" borderId="35" xfId="61" applyNumberFormat="1" applyFill="1" applyBorder="1">
      <alignment/>
      <protection/>
    </xf>
    <xf numFmtId="2" fontId="0" fillId="0" borderId="35" xfId="61" applyNumberFormat="1" applyBorder="1">
      <alignment/>
      <protection/>
    </xf>
    <xf numFmtId="2" fontId="0" fillId="0" borderId="39" xfId="61" applyNumberFormat="1" applyBorder="1">
      <alignment/>
      <protection/>
    </xf>
    <xf numFmtId="2" fontId="0" fillId="0" borderId="16" xfId="61" applyNumberFormat="1" applyBorder="1">
      <alignment/>
      <protection/>
    </xf>
    <xf numFmtId="209" fontId="24" fillId="0" borderId="15" xfId="61" applyNumberFormat="1" applyFont="1" applyBorder="1" applyAlignment="1">
      <alignment horizontal="center"/>
      <protection/>
    </xf>
    <xf numFmtId="209" fontId="24" fillId="0" borderId="37" xfId="61" applyNumberFormat="1" applyFont="1" applyBorder="1" applyAlignment="1">
      <alignment horizontal="center"/>
      <protection/>
    </xf>
    <xf numFmtId="209" fontId="24" fillId="0" borderId="37" xfId="61" applyNumberFormat="1" applyFont="1" applyBorder="1">
      <alignment/>
      <protection/>
    </xf>
    <xf numFmtId="209" fontId="24" fillId="0" borderId="16" xfId="61" applyNumberFormat="1" applyFont="1" applyBorder="1">
      <alignment/>
      <protection/>
    </xf>
    <xf numFmtId="209" fontId="0" fillId="0" borderId="35" xfId="0" applyNumberFormat="1" applyBorder="1" applyAlignment="1">
      <alignment/>
    </xf>
    <xf numFmtId="209" fontId="0" fillId="0" borderId="0" xfId="0" applyNumberFormat="1" applyAlignment="1">
      <alignment/>
    </xf>
    <xf numFmtId="0" fontId="0" fillId="0" borderId="35" xfId="0" applyBorder="1" applyAlignment="1">
      <alignment horizontal="center"/>
    </xf>
    <xf numFmtId="0" fontId="0" fillId="0" borderId="0" xfId="0" applyAlignment="1">
      <alignment horizontal="center"/>
    </xf>
    <xf numFmtId="2" fontId="24" fillId="0" borderId="40" xfId="61" applyNumberFormat="1" applyFont="1" applyBorder="1" applyAlignment="1">
      <alignment horizontal="center"/>
      <protection/>
    </xf>
    <xf numFmtId="2" fontId="24" fillId="0" borderId="15" xfId="61" applyNumberFormat="1" applyFont="1" applyBorder="1" applyAlignment="1">
      <alignment horizontal="center"/>
      <protection/>
    </xf>
    <xf numFmtId="2" fontId="24" fillId="0" borderId="41" xfId="61" applyNumberFormat="1" applyFont="1" applyBorder="1" applyAlignment="1">
      <alignment horizontal="center"/>
      <protection/>
    </xf>
    <xf numFmtId="2" fontId="24" fillId="0" borderId="37" xfId="61" applyNumberFormat="1" applyFont="1" applyBorder="1" applyAlignment="1">
      <alignment horizontal="center"/>
      <protection/>
    </xf>
    <xf numFmtId="2" fontId="24" fillId="0" borderId="41" xfId="61" applyNumberFormat="1" applyFont="1" applyBorder="1">
      <alignment/>
      <protection/>
    </xf>
    <xf numFmtId="2" fontId="24" fillId="0" borderId="37" xfId="61" applyNumberFormat="1" applyFont="1" applyBorder="1">
      <alignment/>
      <protection/>
    </xf>
    <xf numFmtId="2" fontId="24" fillId="0" borderId="42" xfId="61" applyNumberFormat="1" applyFont="1" applyBorder="1" applyAlignment="1">
      <alignment horizontal="center"/>
      <protection/>
    </xf>
    <xf numFmtId="2" fontId="0" fillId="0" borderId="35" xfId="0" applyNumberFormat="1" applyBorder="1" applyAlignment="1">
      <alignment/>
    </xf>
    <xf numFmtId="2" fontId="0" fillId="0" borderId="0" xfId="0" applyNumberFormat="1" applyAlignment="1">
      <alignment/>
    </xf>
    <xf numFmtId="206" fontId="24" fillId="0" borderId="15" xfId="61" applyNumberFormat="1" applyFont="1" applyBorder="1" applyAlignment="1">
      <alignment horizontal="center"/>
      <protection/>
    </xf>
    <xf numFmtId="206" fontId="24" fillId="0" borderId="36" xfId="61" applyNumberFormat="1" applyFont="1" applyBorder="1" applyAlignment="1">
      <alignment horizontal="center"/>
      <protection/>
    </xf>
    <xf numFmtId="206" fontId="24" fillId="0" borderId="37" xfId="61" applyNumberFormat="1" applyFont="1" applyBorder="1" applyAlignment="1">
      <alignment horizontal="center"/>
      <protection/>
    </xf>
    <xf numFmtId="206" fontId="24" fillId="0" borderId="0" xfId="61" applyNumberFormat="1" applyFont="1" applyBorder="1" applyAlignment="1">
      <alignment horizontal="center"/>
      <protection/>
    </xf>
    <xf numFmtId="206" fontId="24" fillId="0" borderId="16" xfId="61" applyNumberFormat="1" applyFont="1" applyBorder="1" applyAlignment="1">
      <alignment horizontal="center"/>
      <protection/>
    </xf>
    <xf numFmtId="206" fontId="24" fillId="0" borderId="38" xfId="61" applyNumberFormat="1" applyFont="1" applyBorder="1" applyAlignment="1">
      <alignment horizontal="center"/>
      <protection/>
    </xf>
    <xf numFmtId="206" fontId="0" fillId="0" borderId="35" xfId="0" applyNumberFormat="1" applyBorder="1" applyAlignment="1">
      <alignment/>
    </xf>
    <xf numFmtId="206" fontId="0" fillId="0" borderId="0" xfId="0" applyNumberFormat="1" applyAlignment="1">
      <alignment/>
    </xf>
    <xf numFmtId="0" fontId="4" fillId="0" borderId="43" xfId="0" applyFont="1" applyBorder="1" applyAlignment="1">
      <alignment horizontal="center"/>
    </xf>
    <xf numFmtId="209" fontId="4" fillId="0" borderId="43" xfId="0" applyNumberFormat="1" applyFont="1" applyBorder="1" applyAlignment="1">
      <alignment/>
    </xf>
    <xf numFmtId="0" fontId="4" fillId="0" borderId="43" xfId="0" applyFont="1" applyBorder="1" applyAlignment="1">
      <alignment/>
    </xf>
    <xf numFmtId="191" fontId="4" fillId="0" borderId="43" xfId="0" applyNumberFormat="1" applyFont="1" applyBorder="1" applyAlignment="1">
      <alignment/>
    </xf>
    <xf numFmtId="49" fontId="4" fillId="0" borderId="43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center"/>
    </xf>
    <xf numFmtId="0" fontId="4" fillId="0" borderId="44" xfId="0" applyFont="1" applyBorder="1" applyAlignment="1">
      <alignment horizontal="center"/>
    </xf>
    <xf numFmtId="209" fontId="4" fillId="0" borderId="44" xfId="0" applyNumberFormat="1" applyFont="1" applyBorder="1" applyAlignment="1">
      <alignment/>
    </xf>
    <xf numFmtId="0" fontId="4" fillId="0" borderId="44" xfId="0" applyFont="1" applyBorder="1" applyAlignment="1">
      <alignment/>
    </xf>
    <xf numFmtId="191" fontId="4" fillId="0" borderId="44" xfId="0" applyNumberFormat="1" applyFont="1" applyBorder="1" applyAlignment="1">
      <alignment/>
    </xf>
    <xf numFmtId="49" fontId="4" fillId="0" borderId="44" xfId="0" applyNumberFormat="1" applyFont="1" applyBorder="1" applyAlignment="1">
      <alignment horizontal="center"/>
    </xf>
    <xf numFmtId="208" fontId="4" fillId="0" borderId="0" xfId="0" applyNumberFormat="1" applyFont="1" applyBorder="1" applyAlignment="1">
      <alignment/>
    </xf>
    <xf numFmtId="208" fontId="4" fillId="0" borderId="27" xfId="0" applyNumberFormat="1" applyFont="1" applyBorder="1" applyAlignment="1">
      <alignment/>
    </xf>
    <xf numFmtId="208" fontId="4" fillId="0" borderId="0" xfId="0" applyNumberFormat="1" applyFont="1" applyBorder="1" applyAlignment="1">
      <alignment horizontal="right"/>
    </xf>
    <xf numFmtId="208" fontId="4" fillId="0" borderId="27" xfId="0" applyNumberFormat="1" applyFont="1" applyFill="1" applyBorder="1" applyAlignment="1">
      <alignment/>
    </xf>
    <xf numFmtId="208" fontId="4" fillId="0" borderId="0" xfId="0" applyNumberFormat="1" applyFont="1" applyAlignment="1">
      <alignment/>
    </xf>
    <xf numFmtId="206" fontId="0" fillId="0" borderId="35" xfId="61" applyNumberFormat="1" applyFont="1" applyBorder="1">
      <alignment/>
      <protection/>
    </xf>
    <xf numFmtId="192" fontId="0" fillId="35" borderId="35" xfId="61" applyNumberFormat="1" applyFont="1" applyFill="1" applyBorder="1">
      <alignment/>
      <protection/>
    </xf>
    <xf numFmtId="2" fontId="0" fillId="0" borderId="35" xfId="61" applyNumberFormat="1" applyFont="1" applyBorder="1">
      <alignment/>
      <protection/>
    </xf>
    <xf numFmtId="0" fontId="0" fillId="0" borderId="35" xfId="61" applyFont="1" applyBorder="1" applyAlignment="1">
      <alignment horizontal="center"/>
      <protection/>
    </xf>
    <xf numFmtId="209" fontId="0" fillId="0" borderId="45" xfId="0" applyNumberFormat="1" applyBorder="1" applyAlignment="1">
      <alignment/>
    </xf>
    <xf numFmtId="0" fontId="0" fillId="0" borderId="45" xfId="0" applyBorder="1" applyAlignment="1">
      <alignment horizontal="center"/>
    </xf>
    <xf numFmtId="206" fontId="0" fillId="0" borderId="45" xfId="0" applyNumberFormat="1" applyBorder="1" applyAlignment="1">
      <alignment/>
    </xf>
    <xf numFmtId="206" fontId="0" fillId="0" borderId="45" xfId="61" applyNumberFormat="1" applyFont="1" applyBorder="1">
      <alignment/>
      <protection/>
    </xf>
    <xf numFmtId="192" fontId="0" fillId="35" borderId="45" xfId="61" applyNumberFormat="1" applyFont="1" applyFill="1" applyBorder="1">
      <alignment/>
      <protection/>
    </xf>
    <xf numFmtId="2" fontId="0" fillId="0" borderId="45" xfId="61" applyNumberFormat="1" applyFont="1" applyBorder="1">
      <alignment/>
      <protection/>
    </xf>
    <xf numFmtId="2" fontId="0" fillId="0" borderId="45" xfId="0" applyNumberFormat="1" applyBorder="1" applyAlignment="1">
      <alignment/>
    </xf>
    <xf numFmtId="209" fontId="0" fillId="0" borderId="16" xfId="0" applyNumberFormat="1" applyBorder="1" applyAlignment="1">
      <alignment/>
    </xf>
    <xf numFmtId="0" fontId="0" fillId="0" borderId="16" xfId="0" applyBorder="1" applyAlignment="1">
      <alignment horizontal="center"/>
    </xf>
    <xf numFmtId="206" fontId="0" fillId="0" borderId="16" xfId="0" applyNumberFormat="1" applyBorder="1" applyAlignment="1">
      <alignment/>
    </xf>
    <xf numFmtId="206" fontId="0" fillId="0" borderId="16" xfId="61" applyNumberFormat="1" applyFont="1" applyBorder="1">
      <alignment/>
      <protection/>
    </xf>
    <xf numFmtId="192" fontId="0" fillId="35" borderId="16" xfId="61" applyNumberFormat="1" applyFont="1" applyFill="1" applyBorder="1">
      <alignment/>
      <protection/>
    </xf>
    <xf numFmtId="2" fontId="0" fillId="0" borderId="16" xfId="61" applyNumberFormat="1" applyFont="1" applyBorder="1">
      <alignment/>
      <protection/>
    </xf>
    <xf numFmtId="2" fontId="0" fillId="0" borderId="16" xfId="0" applyNumberFormat="1" applyBorder="1" applyAlignment="1">
      <alignment/>
    </xf>
    <xf numFmtId="209" fontId="0" fillId="0" borderId="46" xfId="0" applyNumberFormat="1" applyBorder="1" applyAlignment="1">
      <alignment/>
    </xf>
    <xf numFmtId="0" fontId="0" fillId="0" borderId="46" xfId="0" applyBorder="1" applyAlignment="1">
      <alignment horizontal="center"/>
    </xf>
    <xf numFmtId="206" fontId="0" fillId="0" borderId="46" xfId="0" applyNumberFormat="1" applyBorder="1" applyAlignment="1">
      <alignment/>
    </xf>
    <xf numFmtId="206" fontId="0" fillId="0" borderId="46" xfId="61" applyNumberFormat="1" applyFont="1" applyBorder="1">
      <alignment/>
      <protection/>
    </xf>
    <xf numFmtId="192" fontId="0" fillId="35" borderId="46" xfId="61" applyNumberFormat="1" applyFont="1" applyFill="1" applyBorder="1">
      <alignment/>
      <protection/>
    </xf>
    <xf numFmtId="2" fontId="0" fillId="0" borderId="46" xfId="61" applyNumberFormat="1" applyFont="1" applyBorder="1">
      <alignment/>
      <protection/>
    </xf>
    <xf numFmtId="2" fontId="0" fillId="0" borderId="46" xfId="0" applyNumberFormat="1" applyBorder="1" applyAlignment="1">
      <alignment/>
    </xf>
    <xf numFmtId="2" fontId="0" fillId="0" borderId="39" xfId="0" applyNumberFormat="1" applyBorder="1" applyAlignment="1">
      <alignment/>
    </xf>
    <xf numFmtId="0" fontId="0" fillId="0" borderId="35" xfId="0" applyBorder="1" applyAlignment="1">
      <alignment/>
    </xf>
    <xf numFmtId="206" fontId="0" fillId="0" borderId="35" xfId="0" applyNumberFormat="1" applyFont="1" applyBorder="1" applyAlignment="1">
      <alignment/>
    </xf>
    <xf numFmtId="209" fontId="0" fillId="0" borderId="35" xfId="0" applyNumberFormat="1" applyFont="1" applyBorder="1" applyAlignment="1">
      <alignment/>
    </xf>
    <xf numFmtId="0" fontId="0" fillId="0" borderId="35" xfId="0" applyFill="1" applyBorder="1" applyAlignment="1">
      <alignment/>
    </xf>
    <xf numFmtId="0" fontId="0" fillId="0" borderId="16" xfId="0" applyBorder="1" applyAlignment="1">
      <alignment/>
    </xf>
    <xf numFmtId="209" fontId="0" fillId="0" borderId="47" xfId="0" applyNumberFormat="1" applyBorder="1" applyAlignment="1">
      <alignment/>
    </xf>
    <xf numFmtId="0" fontId="0" fillId="0" borderId="47" xfId="0" applyBorder="1" applyAlignment="1">
      <alignment horizontal="center"/>
    </xf>
    <xf numFmtId="206" fontId="0" fillId="0" borderId="47" xfId="0" applyNumberFormat="1" applyBorder="1" applyAlignment="1">
      <alignment/>
    </xf>
    <xf numFmtId="0" fontId="0" fillId="0" borderId="47" xfId="0" applyBorder="1" applyAlignment="1">
      <alignment/>
    </xf>
    <xf numFmtId="192" fontId="0" fillId="35" borderId="47" xfId="61" applyNumberFormat="1" applyFont="1" applyFill="1" applyBorder="1">
      <alignment/>
      <protection/>
    </xf>
    <xf numFmtId="2" fontId="0" fillId="0" borderId="47" xfId="0" applyNumberFormat="1" applyBorder="1" applyAlignment="1">
      <alignment/>
    </xf>
    <xf numFmtId="209" fontId="4" fillId="0" borderId="0" xfId="0" applyNumberFormat="1" applyFont="1" applyBorder="1" applyAlignment="1">
      <alignment/>
    </xf>
    <xf numFmtId="209" fontId="26" fillId="0" borderId="35" xfId="0" applyNumberFormat="1" applyFont="1" applyBorder="1" applyAlignment="1">
      <alignment horizontal="center" vertical="center"/>
    </xf>
    <xf numFmtId="0" fontId="26" fillId="0" borderId="35" xfId="0" applyFont="1" applyBorder="1" applyAlignment="1">
      <alignment horizontal="center" vertical="center"/>
    </xf>
    <xf numFmtId="191" fontId="26" fillId="0" borderId="35" xfId="0" applyNumberFormat="1" applyFont="1" applyBorder="1" applyAlignment="1">
      <alignment horizontal="center" vertical="center"/>
    </xf>
    <xf numFmtId="191" fontId="10" fillId="0" borderId="35" xfId="59" applyNumberFormat="1" applyFont="1" applyBorder="1" applyAlignment="1">
      <alignment horizontal="center" vertical="center"/>
      <protection/>
    </xf>
    <xf numFmtId="0" fontId="26" fillId="0" borderId="0" xfId="0" applyFont="1" applyAlignment="1">
      <alignment horizontal="center" vertical="center"/>
    </xf>
    <xf numFmtId="0" fontId="10" fillId="0" borderId="0" xfId="60" applyFont="1" applyAlignment="1">
      <alignment horizontal="center" vertical="center"/>
      <protection/>
    </xf>
    <xf numFmtId="0" fontId="12" fillId="0" borderId="0" xfId="60" applyFont="1" applyAlignment="1">
      <alignment horizontal="center" vertical="center"/>
      <protection/>
    </xf>
    <xf numFmtId="0" fontId="23" fillId="0" borderId="35" xfId="0" applyFont="1" applyBorder="1" applyAlignment="1">
      <alignment horizontal="center" vertical="center"/>
    </xf>
    <xf numFmtId="209" fontId="23" fillId="0" borderId="35" xfId="0" applyNumberFormat="1" applyFont="1" applyBorder="1" applyAlignment="1">
      <alignment horizontal="center" vertical="center"/>
    </xf>
    <xf numFmtId="209" fontId="23" fillId="0" borderId="0" xfId="0" applyNumberFormat="1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191" fontId="23" fillId="0" borderId="0" xfId="0" applyNumberFormat="1" applyFont="1" applyBorder="1" applyAlignment="1">
      <alignment horizontal="center" vertical="center"/>
    </xf>
    <xf numFmtId="191" fontId="10" fillId="0" borderId="0" xfId="59" applyNumberFormat="1" applyFont="1" applyBorder="1" applyAlignment="1">
      <alignment horizontal="center" vertical="center"/>
      <protection/>
    </xf>
    <xf numFmtId="0" fontId="10" fillId="0" borderId="0" xfId="60" applyFont="1" applyBorder="1" applyAlignment="1">
      <alignment horizontal="center" vertical="center"/>
      <protection/>
    </xf>
    <xf numFmtId="0" fontId="27" fillId="0" borderId="0" xfId="0" applyFont="1" applyAlignment="1">
      <alignment/>
    </xf>
    <xf numFmtId="209" fontId="0" fillId="0" borderId="48" xfId="0" applyNumberFormat="1" applyBorder="1" applyAlignment="1">
      <alignment/>
    </xf>
    <xf numFmtId="0" fontId="0" fillId="0" borderId="48" xfId="0" applyBorder="1" applyAlignment="1">
      <alignment horizontal="center"/>
    </xf>
    <xf numFmtId="206" fontId="0" fillId="0" borderId="48" xfId="0" applyNumberFormat="1" applyBorder="1" applyAlignment="1">
      <alignment/>
    </xf>
    <xf numFmtId="0" fontId="0" fillId="0" borderId="48" xfId="0" applyBorder="1" applyAlignment="1">
      <alignment/>
    </xf>
    <xf numFmtId="192" fontId="0" fillId="35" borderId="48" xfId="61" applyNumberFormat="1" applyFont="1" applyFill="1" applyBorder="1">
      <alignment/>
      <protection/>
    </xf>
    <xf numFmtId="2" fontId="0" fillId="0" borderId="48" xfId="0" applyNumberFormat="1" applyBorder="1" applyAlignment="1">
      <alignment/>
    </xf>
    <xf numFmtId="0" fontId="0" fillId="0" borderId="49" xfId="0" applyBorder="1" applyAlignment="1">
      <alignment/>
    </xf>
    <xf numFmtId="0" fontId="4" fillId="0" borderId="49" xfId="0" applyFont="1" applyBorder="1" applyAlignment="1">
      <alignment horizontal="center"/>
    </xf>
    <xf numFmtId="209" fontId="4" fillId="0" borderId="49" xfId="0" applyNumberFormat="1" applyFont="1" applyBorder="1" applyAlignment="1">
      <alignment/>
    </xf>
    <xf numFmtId="0" fontId="4" fillId="0" borderId="49" xfId="0" applyFont="1" applyBorder="1" applyAlignment="1">
      <alignment/>
    </xf>
    <xf numFmtId="191" fontId="4" fillId="0" borderId="49" xfId="0" applyNumberFormat="1" applyFont="1" applyBorder="1" applyAlignment="1">
      <alignment/>
    </xf>
    <xf numFmtId="49" fontId="4" fillId="0" borderId="49" xfId="0" applyNumberFormat="1" applyFont="1" applyBorder="1" applyAlignment="1">
      <alignment horizontal="center"/>
    </xf>
    <xf numFmtId="0" fontId="24" fillId="35" borderId="39" xfId="61" applyFont="1" applyFill="1" applyBorder="1" applyAlignment="1">
      <alignment horizontal="center"/>
      <protection/>
    </xf>
    <xf numFmtId="0" fontId="24" fillId="35" borderId="50" xfId="61" applyFont="1" applyFill="1" applyBorder="1" applyAlignment="1">
      <alignment horizontal="center"/>
      <protection/>
    </xf>
    <xf numFmtId="0" fontId="24" fillId="35" borderId="51" xfId="61" applyFont="1" applyFill="1" applyBorder="1" applyAlignment="1">
      <alignment horizontal="center"/>
      <protection/>
    </xf>
    <xf numFmtId="0" fontId="10" fillId="0" borderId="35" xfId="60" applyFont="1" applyFill="1" applyBorder="1" applyAlignment="1" applyProtection="1">
      <alignment horizontal="center" vertical="center"/>
      <protection/>
    </xf>
    <xf numFmtId="0" fontId="10" fillId="0" borderId="15" xfId="60" applyFont="1" applyFill="1" applyBorder="1" applyAlignment="1" applyProtection="1">
      <alignment horizontal="center" vertical="center"/>
      <protection/>
    </xf>
    <xf numFmtId="0" fontId="10" fillId="0" borderId="35" xfId="60" applyFont="1" applyFill="1" applyBorder="1" applyAlignment="1" applyProtection="1">
      <alignment horizontal="center" vertical="center" textRotation="90"/>
      <protection/>
    </xf>
    <xf numFmtId="2" fontId="10" fillId="0" borderId="35" xfId="60" applyNumberFormat="1" applyFont="1" applyFill="1" applyBorder="1" applyAlignment="1" applyProtection="1">
      <alignment horizontal="left"/>
      <protection/>
    </xf>
    <xf numFmtId="192" fontId="10" fillId="0" borderId="35" xfId="60" applyNumberFormat="1" applyFont="1" applyFill="1" applyBorder="1" applyAlignment="1" applyProtection="1">
      <alignment/>
      <protection/>
    </xf>
    <xf numFmtId="192" fontId="10" fillId="0" borderId="35" xfId="60" applyNumberFormat="1" applyFont="1" applyFill="1" applyBorder="1" applyProtection="1">
      <alignment/>
      <protection/>
    </xf>
    <xf numFmtId="2" fontId="9" fillId="0" borderId="39" xfId="60" applyNumberFormat="1" applyFont="1" applyFill="1" applyBorder="1" applyAlignment="1" applyProtection="1">
      <alignment horizontal="center"/>
      <protection/>
    </xf>
    <xf numFmtId="2" fontId="9" fillId="0" borderId="50" xfId="60" applyNumberFormat="1" applyFont="1" applyFill="1" applyBorder="1" applyAlignment="1" applyProtection="1">
      <alignment horizontal="center"/>
      <protection/>
    </xf>
    <xf numFmtId="2" fontId="9" fillId="0" borderId="51" xfId="60" applyNumberFormat="1" applyFont="1" applyFill="1" applyBorder="1" applyAlignment="1" applyProtection="1">
      <alignment horizontal="center"/>
      <protection/>
    </xf>
    <xf numFmtId="2" fontId="10" fillId="0" borderId="35" xfId="60" applyNumberFormat="1" applyFont="1" applyFill="1" applyBorder="1" applyAlignment="1" applyProtection="1">
      <alignment horizontal="center"/>
      <protection/>
    </xf>
    <xf numFmtId="192" fontId="10" fillId="0" borderId="35" xfId="60" applyNumberFormat="1" applyFont="1" applyFill="1" applyBorder="1" applyAlignment="1" applyProtection="1">
      <alignment horizontal="center"/>
      <protection/>
    </xf>
    <xf numFmtId="194" fontId="10" fillId="0" borderId="35" xfId="60" applyNumberFormat="1" applyFont="1" applyFill="1" applyBorder="1" applyAlignment="1" applyProtection="1">
      <alignment horizontal="center"/>
      <protection/>
    </xf>
    <xf numFmtId="194" fontId="10" fillId="0" borderId="15" xfId="60" applyNumberFormat="1" applyFont="1" applyFill="1" applyBorder="1" applyAlignment="1" applyProtection="1">
      <alignment horizontal="center" vertical="center" textRotation="90"/>
      <protection/>
    </xf>
    <xf numFmtId="194" fontId="10" fillId="0" borderId="16" xfId="60" applyNumberFormat="1" applyFont="1" applyFill="1" applyBorder="1" applyAlignment="1" applyProtection="1">
      <alignment horizontal="center" vertical="center" textRotation="90"/>
      <protection/>
    </xf>
    <xf numFmtId="4" fontId="10" fillId="0" borderId="35" xfId="60" applyNumberFormat="1" applyFont="1" applyFill="1" applyBorder="1" applyAlignment="1" applyProtection="1">
      <alignment horizontal="center" vertical="center"/>
      <protection/>
    </xf>
    <xf numFmtId="4" fontId="10" fillId="0" borderId="35" xfId="60" applyNumberFormat="1" applyFont="1" applyFill="1" applyBorder="1" applyAlignment="1" applyProtection="1">
      <alignment horizontal="center"/>
      <protection/>
    </xf>
    <xf numFmtId="0" fontId="10" fillId="0" borderId="15" xfId="60" applyFont="1" applyFill="1" applyBorder="1" applyAlignment="1" applyProtection="1">
      <alignment horizontal="center" vertical="center" textRotation="90"/>
      <protection/>
    </xf>
    <xf numFmtId="0" fontId="10" fillId="0" borderId="16" xfId="60" applyFont="1" applyFill="1" applyBorder="1" applyAlignment="1" applyProtection="1">
      <alignment horizontal="center" vertical="center" textRotation="90"/>
      <protection/>
    </xf>
    <xf numFmtId="0" fontId="13" fillId="0" borderId="0" xfId="59" applyFont="1" applyAlignment="1">
      <alignment horizontal="center"/>
      <protection/>
    </xf>
  </cellXfs>
  <cellStyles count="65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zerodec" xfId="33"/>
    <cellStyle name="Currency1" xfId="34"/>
    <cellStyle name="Date" xfId="35"/>
    <cellStyle name="Dollar (zero dec)" xfId="36"/>
    <cellStyle name="Fixed" xfId="37"/>
    <cellStyle name="Followed Hyperlink" xfId="38"/>
    <cellStyle name="HEADING1" xfId="39"/>
    <cellStyle name="HEADING2" xfId="40"/>
    <cellStyle name="Hyperlink" xfId="41"/>
    <cellStyle name="Normal_DATESED99" xfId="42"/>
    <cellStyle name="Normal_ข้อมูล" xfId="43"/>
    <cellStyle name="Q" xfId="44"/>
    <cellStyle name="small border line" xfId="45"/>
    <cellStyle name="Total" xfId="46"/>
    <cellStyle name="W" xfId="47"/>
    <cellStyle name="การคำนวณ" xfId="48"/>
    <cellStyle name="ข้อความเตือน" xfId="49"/>
    <cellStyle name="ข้อความอธิบาย" xfId="50"/>
    <cellStyle name="Comma" xfId="51"/>
    <cellStyle name="Comma [0]" xfId="52"/>
    <cellStyle name="Currency" xfId="53"/>
    <cellStyle name="Currency [0]" xfId="54"/>
    <cellStyle name="ชื่อเรื่อง" xfId="55"/>
    <cellStyle name="เซลล์ตรวจสอบ" xfId="56"/>
    <cellStyle name="เซลล์ที่มีการเชื่อมโยง" xfId="57"/>
    <cellStyle name="ดี" xfId="58"/>
    <cellStyle name="ปกติ_P1" xfId="59"/>
    <cellStyle name="ปกติ_sed" xfId="60"/>
    <cellStyle name="ปกติ_Sheet1" xfId="61"/>
    <cellStyle name="ป้อนค่า" xfId="62"/>
    <cellStyle name="ปานกลาง" xfId="63"/>
    <cellStyle name="Percent" xfId="64"/>
    <cellStyle name="ผลรวม" xfId="65"/>
    <cellStyle name="แย่" xfId="66"/>
    <cellStyle name="ส่วนที่ถูกเน้น1" xfId="67"/>
    <cellStyle name="ส่วนที่ถูกเน้น2" xfId="68"/>
    <cellStyle name="ส่วนที่ถูกเน้น3" xfId="69"/>
    <cellStyle name="ส่วนที่ถูกเน้น4" xfId="70"/>
    <cellStyle name="ส่วนที่ถูกเน้น5" xfId="71"/>
    <cellStyle name="ส่วนที่ถูกเน้น6" xfId="72"/>
    <cellStyle name="แสดงผล" xfId="73"/>
    <cellStyle name="หมายเหตุ" xfId="74"/>
    <cellStyle name="หัวเรื่อง 1" xfId="75"/>
    <cellStyle name="หัวเรื่อง 2" xfId="76"/>
    <cellStyle name="หัวเรื่อง 3" xfId="77"/>
    <cellStyle name="หัวเรื่อง 4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P.84  Nam Mae Wang D.A.493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-0.001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75"/>
          <c:y val="0.07125"/>
          <c:w val="0.80975"/>
          <c:h val="0.866"/>
        </c:manualLayout>
      </c:layout>
      <c:scatterChart>
        <c:scatterStyle val="lineMarker"/>
        <c:varyColors val="0"/>
        <c:ser>
          <c:idx val="1"/>
          <c:order val="0"/>
          <c:tx>
            <c:v>2019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DATA!$D$459:$D$485</c:f>
              <c:numCache>
                <c:ptCount val="27"/>
                <c:pt idx="0">
                  <c:v>0.221</c:v>
                </c:pt>
                <c:pt idx="1">
                  <c:v>0.378</c:v>
                </c:pt>
                <c:pt idx="2">
                  <c:v>0.209</c:v>
                </c:pt>
                <c:pt idx="3">
                  <c:v>0.188</c:v>
                </c:pt>
                <c:pt idx="4">
                  <c:v>0.556</c:v>
                </c:pt>
                <c:pt idx="5">
                  <c:v>0.584</c:v>
                </c:pt>
                <c:pt idx="6">
                  <c:v>0.651</c:v>
                </c:pt>
                <c:pt idx="7">
                  <c:v>0.503</c:v>
                </c:pt>
                <c:pt idx="8">
                  <c:v>2.288</c:v>
                </c:pt>
                <c:pt idx="9">
                  <c:v>12.037</c:v>
                </c:pt>
                <c:pt idx="10">
                  <c:v>1.239</c:v>
                </c:pt>
                <c:pt idx="11">
                  <c:v>66.209</c:v>
                </c:pt>
                <c:pt idx="12">
                  <c:v>12.453</c:v>
                </c:pt>
                <c:pt idx="13">
                  <c:v>2.284</c:v>
                </c:pt>
                <c:pt idx="14">
                  <c:v>1.117</c:v>
                </c:pt>
                <c:pt idx="15">
                  <c:v>1.782</c:v>
                </c:pt>
                <c:pt idx="16">
                  <c:v>1.253</c:v>
                </c:pt>
                <c:pt idx="17">
                  <c:v>1.067</c:v>
                </c:pt>
                <c:pt idx="18">
                  <c:v>0.439</c:v>
                </c:pt>
                <c:pt idx="19">
                  <c:v>0.701</c:v>
                </c:pt>
                <c:pt idx="20">
                  <c:v>0.612</c:v>
                </c:pt>
                <c:pt idx="21">
                  <c:v>0.646</c:v>
                </c:pt>
                <c:pt idx="22">
                  <c:v>0.607</c:v>
                </c:pt>
                <c:pt idx="23">
                  <c:v>0.326</c:v>
                </c:pt>
                <c:pt idx="24">
                  <c:v>0.297</c:v>
                </c:pt>
                <c:pt idx="25">
                  <c:v>0.816</c:v>
                </c:pt>
                <c:pt idx="26">
                  <c:v>0.937</c:v>
                </c:pt>
              </c:numCache>
            </c:numRef>
          </c:xVal>
          <c:yVal>
            <c:numRef>
              <c:f>DATA!$G$459:$G$485</c:f>
              <c:numCache>
                <c:ptCount val="27"/>
                <c:pt idx="0">
                  <c:v>0.18839426112000002</c:v>
                </c:pt>
                <c:pt idx="1">
                  <c:v>0.297051100416</c:v>
                </c:pt>
                <c:pt idx="3">
                  <c:v>0.027571803263999994</c:v>
                </c:pt>
                <c:pt idx="4">
                  <c:v>5.140384220160001</c:v>
                </c:pt>
                <c:pt idx="5">
                  <c:v>4.893675075071999</c:v>
                </c:pt>
                <c:pt idx="6">
                  <c:v>2.47033907568</c:v>
                </c:pt>
                <c:pt idx="7">
                  <c:v>1.985991857856</c:v>
                </c:pt>
                <c:pt idx="8">
                  <c:v>65.012724361728</c:v>
                </c:pt>
                <c:pt idx="9">
                  <c:v>1131.0131044823042</c:v>
                </c:pt>
                <c:pt idx="10">
                  <c:v>35.806202488224</c:v>
                </c:pt>
                <c:pt idx="11">
                  <c:v>10113.323108061888</c:v>
                </c:pt>
                <c:pt idx="12">
                  <c:v>43.371256197024</c:v>
                </c:pt>
                <c:pt idx="13">
                  <c:v>3.892718333952</c:v>
                </c:pt>
                <c:pt idx="14">
                  <c:v>1.7534050130880003</c:v>
                </c:pt>
                <c:pt idx="15">
                  <c:v>4.765406095296</c:v>
                </c:pt>
                <c:pt idx="16">
                  <c:v>1.809378230688</c:v>
                </c:pt>
                <c:pt idx="17">
                  <c:v>4.264217220384</c:v>
                </c:pt>
                <c:pt idx="18">
                  <c:v>1.982636580672</c:v>
                </c:pt>
                <c:pt idx="19">
                  <c:v>1.0382224857408</c:v>
                </c:pt>
                <c:pt idx="20">
                  <c:v>1.1291162054400001</c:v>
                </c:pt>
                <c:pt idx="21">
                  <c:v>2.0508106389120004</c:v>
                </c:pt>
                <c:pt idx="22">
                  <c:v>1.906050664512</c:v>
                </c:pt>
                <c:pt idx="23">
                  <c:v>0.384337381824</c:v>
                </c:pt>
                <c:pt idx="24">
                  <c:v>0.17264415168</c:v>
                </c:pt>
                <c:pt idx="25">
                  <c:v>1.3934108436479997</c:v>
                </c:pt>
                <c:pt idx="26">
                  <c:v>1.7603041501440002</c:v>
                </c:pt>
              </c:numCache>
            </c:numRef>
          </c:yVal>
          <c:smooth val="0"/>
        </c:ser>
        <c:axId val="38599995"/>
        <c:axId val="11855636"/>
      </c:scatterChart>
      <c:valAx>
        <c:axId val="38599995"/>
        <c:scaling>
          <c:logBase val="10"/>
          <c:orientation val="minMax"/>
          <c:max val="100"/>
          <c:min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26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11855636"/>
        <c:crossesAt val="0.1"/>
        <c:crossBetween val="midCat"/>
        <c:dispUnits/>
      </c:valAx>
      <c:valAx>
        <c:axId val="11855636"/>
        <c:scaling>
          <c:logBase val="10"/>
          <c:orientation val="minMax"/>
          <c:max val="1000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287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38599995"/>
        <c:crossesAt val="0.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2125"/>
          <c:y val="0.4125"/>
          <c:w val="0.1335"/>
          <c:h val="0.07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P.84  Nam MaeWang  D.A.493 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05"/>
          <c:y val="-0.02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75"/>
          <c:y val="0.071"/>
          <c:w val="0.80975"/>
          <c:h val="0.8885"/>
        </c:manualLayout>
      </c:layout>
      <c:scatterChart>
        <c:scatterStyle val="lineMarker"/>
        <c:varyColors val="0"/>
        <c:ser>
          <c:idx val="1"/>
          <c:order val="0"/>
          <c:tx>
            <c:v>2005 - 2019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DATA!$D$9:$D$485</c:f>
              <c:numCache>
                <c:ptCount val="477"/>
                <c:pt idx="0">
                  <c:v>0.19</c:v>
                </c:pt>
                <c:pt idx="1">
                  <c:v>0.491</c:v>
                </c:pt>
                <c:pt idx="2">
                  <c:v>0.491</c:v>
                </c:pt>
                <c:pt idx="3">
                  <c:v>0.721</c:v>
                </c:pt>
                <c:pt idx="4">
                  <c:v>0.737</c:v>
                </c:pt>
                <c:pt idx="5">
                  <c:v>0.525</c:v>
                </c:pt>
                <c:pt idx="6">
                  <c:v>0.828</c:v>
                </c:pt>
                <c:pt idx="7">
                  <c:v>4.962</c:v>
                </c:pt>
                <c:pt idx="8">
                  <c:v>3.914</c:v>
                </c:pt>
                <c:pt idx="9">
                  <c:v>0.884</c:v>
                </c:pt>
                <c:pt idx="10">
                  <c:v>0.226</c:v>
                </c:pt>
                <c:pt idx="11">
                  <c:v>0.274</c:v>
                </c:pt>
                <c:pt idx="12">
                  <c:v>14.094</c:v>
                </c:pt>
                <c:pt idx="13">
                  <c:v>60.232</c:v>
                </c:pt>
                <c:pt idx="14">
                  <c:v>10.589</c:v>
                </c:pt>
                <c:pt idx="15">
                  <c:v>2.982</c:v>
                </c:pt>
                <c:pt idx="16">
                  <c:v>1.167</c:v>
                </c:pt>
                <c:pt idx="17">
                  <c:v>23.169</c:v>
                </c:pt>
                <c:pt idx="18">
                  <c:v>30.408</c:v>
                </c:pt>
                <c:pt idx="19">
                  <c:v>10.527</c:v>
                </c:pt>
                <c:pt idx="20">
                  <c:v>16.788</c:v>
                </c:pt>
                <c:pt idx="21">
                  <c:v>10.635</c:v>
                </c:pt>
                <c:pt idx="22">
                  <c:v>33.79</c:v>
                </c:pt>
                <c:pt idx="23">
                  <c:v>11.953</c:v>
                </c:pt>
                <c:pt idx="24">
                  <c:v>8.117</c:v>
                </c:pt>
                <c:pt idx="25">
                  <c:v>5.986</c:v>
                </c:pt>
                <c:pt idx="26">
                  <c:v>3.303</c:v>
                </c:pt>
                <c:pt idx="27">
                  <c:v>1.694</c:v>
                </c:pt>
                <c:pt idx="28">
                  <c:v>1.614</c:v>
                </c:pt>
                <c:pt idx="29">
                  <c:v>1.906</c:v>
                </c:pt>
                <c:pt idx="30">
                  <c:v>1.194</c:v>
                </c:pt>
                <c:pt idx="31">
                  <c:v>1.203</c:v>
                </c:pt>
                <c:pt idx="32">
                  <c:v>0.285</c:v>
                </c:pt>
                <c:pt idx="33">
                  <c:v>0.118</c:v>
                </c:pt>
                <c:pt idx="34">
                  <c:v>0.138</c:v>
                </c:pt>
                <c:pt idx="35">
                  <c:v>0.22</c:v>
                </c:pt>
                <c:pt idx="36">
                  <c:v>0.25</c:v>
                </c:pt>
                <c:pt idx="37">
                  <c:v>1.502</c:v>
                </c:pt>
                <c:pt idx="38">
                  <c:v>13.335</c:v>
                </c:pt>
                <c:pt idx="39">
                  <c:v>24.73</c:v>
                </c:pt>
                <c:pt idx="40">
                  <c:v>37.07</c:v>
                </c:pt>
                <c:pt idx="41">
                  <c:v>5.552</c:v>
                </c:pt>
                <c:pt idx="42">
                  <c:v>3.324</c:v>
                </c:pt>
                <c:pt idx="43">
                  <c:v>1.023</c:v>
                </c:pt>
                <c:pt idx="44">
                  <c:v>2.213</c:v>
                </c:pt>
                <c:pt idx="45">
                  <c:v>1.536</c:v>
                </c:pt>
                <c:pt idx="46">
                  <c:v>1.37</c:v>
                </c:pt>
                <c:pt idx="47">
                  <c:v>14.02</c:v>
                </c:pt>
                <c:pt idx="48">
                  <c:v>6.888</c:v>
                </c:pt>
                <c:pt idx="49">
                  <c:v>26.566</c:v>
                </c:pt>
                <c:pt idx="50">
                  <c:v>32.051</c:v>
                </c:pt>
                <c:pt idx="51">
                  <c:v>70.253</c:v>
                </c:pt>
                <c:pt idx="52">
                  <c:v>115.639</c:v>
                </c:pt>
                <c:pt idx="53">
                  <c:v>41.805</c:v>
                </c:pt>
                <c:pt idx="54">
                  <c:v>19.387</c:v>
                </c:pt>
                <c:pt idx="55">
                  <c:v>16.031</c:v>
                </c:pt>
                <c:pt idx="56">
                  <c:v>6.202</c:v>
                </c:pt>
                <c:pt idx="57">
                  <c:v>8.005</c:v>
                </c:pt>
                <c:pt idx="58">
                  <c:v>6.436</c:v>
                </c:pt>
                <c:pt idx="59">
                  <c:v>4.103</c:v>
                </c:pt>
                <c:pt idx="60">
                  <c:v>4.194</c:v>
                </c:pt>
                <c:pt idx="61">
                  <c:v>4.64</c:v>
                </c:pt>
                <c:pt idx="62">
                  <c:v>2.254</c:v>
                </c:pt>
                <c:pt idx="63">
                  <c:v>2.18</c:v>
                </c:pt>
                <c:pt idx="64">
                  <c:v>2.087</c:v>
                </c:pt>
                <c:pt idx="65">
                  <c:v>0.27</c:v>
                </c:pt>
                <c:pt idx="66">
                  <c:v>0.81</c:v>
                </c:pt>
                <c:pt idx="67">
                  <c:v>0.151</c:v>
                </c:pt>
                <c:pt idx="68">
                  <c:v>0.255</c:v>
                </c:pt>
                <c:pt idx="69">
                  <c:v>1.298</c:v>
                </c:pt>
                <c:pt idx="70">
                  <c:v>1.034</c:v>
                </c:pt>
                <c:pt idx="71">
                  <c:v>0.305</c:v>
                </c:pt>
                <c:pt idx="72">
                  <c:v>0.057</c:v>
                </c:pt>
                <c:pt idx="73">
                  <c:v>0.035</c:v>
                </c:pt>
                <c:pt idx="74">
                  <c:v>4.718</c:v>
                </c:pt>
                <c:pt idx="75">
                  <c:v>12.578</c:v>
                </c:pt>
                <c:pt idx="76">
                  <c:v>6.893</c:v>
                </c:pt>
                <c:pt idx="77">
                  <c:v>9.097</c:v>
                </c:pt>
                <c:pt idx="78">
                  <c:v>9.105</c:v>
                </c:pt>
                <c:pt idx="79">
                  <c:v>3.618</c:v>
                </c:pt>
                <c:pt idx="80">
                  <c:v>0.978</c:v>
                </c:pt>
                <c:pt idx="81">
                  <c:v>0.886</c:v>
                </c:pt>
                <c:pt idx="82">
                  <c:v>0.741</c:v>
                </c:pt>
                <c:pt idx="83">
                  <c:v>0.741</c:v>
                </c:pt>
                <c:pt idx="84">
                  <c:v>2.775</c:v>
                </c:pt>
                <c:pt idx="85">
                  <c:v>2.798</c:v>
                </c:pt>
                <c:pt idx="86">
                  <c:v>3.794</c:v>
                </c:pt>
                <c:pt idx="87">
                  <c:v>4.862</c:v>
                </c:pt>
                <c:pt idx="88">
                  <c:v>6.418</c:v>
                </c:pt>
                <c:pt idx="89">
                  <c:v>6.227</c:v>
                </c:pt>
                <c:pt idx="90">
                  <c:v>5.57</c:v>
                </c:pt>
                <c:pt idx="91">
                  <c:v>37.91</c:v>
                </c:pt>
                <c:pt idx="92">
                  <c:v>58.39</c:v>
                </c:pt>
                <c:pt idx="93">
                  <c:v>54.637</c:v>
                </c:pt>
                <c:pt idx="94">
                  <c:v>3.911</c:v>
                </c:pt>
                <c:pt idx="95">
                  <c:v>2.459</c:v>
                </c:pt>
                <c:pt idx="96">
                  <c:v>0.711</c:v>
                </c:pt>
                <c:pt idx="97">
                  <c:v>0.455</c:v>
                </c:pt>
                <c:pt idx="98">
                  <c:v>0.269</c:v>
                </c:pt>
                <c:pt idx="99">
                  <c:v>0.2</c:v>
                </c:pt>
                <c:pt idx="100">
                  <c:v>0.233</c:v>
                </c:pt>
                <c:pt idx="101">
                  <c:v>0.109</c:v>
                </c:pt>
                <c:pt idx="102">
                  <c:v>4.089</c:v>
                </c:pt>
                <c:pt idx="103">
                  <c:v>0.537</c:v>
                </c:pt>
                <c:pt idx="104">
                  <c:v>3.483</c:v>
                </c:pt>
                <c:pt idx="105">
                  <c:v>1.112</c:v>
                </c:pt>
                <c:pt idx="106">
                  <c:v>4.144</c:v>
                </c:pt>
                <c:pt idx="107">
                  <c:v>6.526</c:v>
                </c:pt>
                <c:pt idx="108">
                  <c:v>5.301</c:v>
                </c:pt>
                <c:pt idx="109">
                  <c:v>0.803</c:v>
                </c:pt>
                <c:pt idx="110">
                  <c:v>1.459</c:v>
                </c:pt>
                <c:pt idx="111">
                  <c:v>1.925</c:v>
                </c:pt>
                <c:pt idx="112">
                  <c:v>2.176</c:v>
                </c:pt>
                <c:pt idx="113">
                  <c:v>35.171</c:v>
                </c:pt>
                <c:pt idx="114">
                  <c:v>7.42</c:v>
                </c:pt>
                <c:pt idx="115">
                  <c:v>9.093</c:v>
                </c:pt>
                <c:pt idx="116">
                  <c:v>6.898</c:v>
                </c:pt>
                <c:pt idx="117">
                  <c:v>49.483</c:v>
                </c:pt>
                <c:pt idx="118">
                  <c:v>10.487</c:v>
                </c:pt>
                <c:pt idx="119">
                  <c:v>10.866</c:v>
                </c:pt>
                <c:pt idx="120">
                  <c:v>12.744</c:v>
                </c:pt>
                <c:pt idx="121">
                  <c:v>9.169</c:v>
                </c:pt>
                <c:pt idx="122">
                  <c:v>7.563</c:v>
                </c:pt>
                <c:pt idx="123">
                  <c:v>4.136</c:v>
                </c:pt>
                <c:pt idx="124">
                  <c:v>3.75</c:v>
                </c:pt>
                <c:pt idx="125">
                  <c:v>3.173</c:v>
                </c:pt>
                <c:pt idx="126">
                  <c:v>0.647</c:v>
                </c:pt>
                <c:pt idx="127">
                  <c:v>0.675</c:v>
                </c:pt>
                <c:pt idx="128">
                  <c:v>1.456</c:v>
                </c:pt>
                <c:pt idx="129">
                  <c:v>0.423</c:v>
                </c:pt>
                <c:pt idx="130">
                  <c:v>0.283</c:v>
                </c:pt>
                <c:pt idx="131">
                  <c:v>0.792</c:v>
                </c:pt>
                <c:pt idx="132">
                  <c:v>0.606</c:v>
                </c:pt>
                <c:pt idx="133">
                  <c:v>1.499</c:v>
                </c:pt>
                <c:pt idx="134">
                  <c:v>0.284</c:v>
                </c:pt>
                <c:pt idx="135">
                  <c:v>0.151</c:v>
                </c:pt>
                <c:pt idx="136">
                  <c:v>0.236</c:v>
                </c:pt>
                <c:pt idx="137">
                  <c:v>0.221</c:v>
                </c:pt>
                <c:pt idx="138">
                  <c:v>0.136</c:v>
                </c:pt>
                <c:pt idx="139">
                  <c:v>0.208</c:v>
                </c:pt>
                <c:pt idx="140">
                  <c:v>0.252</c:v>
                </c:pt>
                <c:pt idx="141">
                  <c:v>0.187</c:v>
                </c:pt>
                <c:pt idx="142">
                  <c:v>0.091</c:v>
                </c:pt>
                <c:pt idx="143">
                  <c:v>0.229</c:v>
                </c:pt>
                <c:pt idx="144">
                  <c:v>0.212</c:v>
                </c:pt>
                <c:pt idx="145">
                  <c:v>0.225</c:v>
                </c:pt>
                <c:pt idx="146">
                  <c:v>0.166</c:v>
                </c:pt>
                <c:pt idx="147">
                  <c:v>0.254</c:v>
                </c:pt>
                <c:pt idx="148">
                  <c:v>0.359</c:v>
                </c:pt>
                <c:pt idx="149">
                  <c:v>0.29</c:v>
                </c:pt>
                <c:pt idx="150">
                  <c:v>0.624</c:v>
                </c:pt>
                <c:pt idx="151">
                  <c:v>12.155</c:v>
                </c:pt>
                <c:pt idx="152">
                  <c:v>15.303</c:v>
                </c:pt>
                <c:pt idx="153">
                  <c:v>0.639</c:v>
                </c:pt>
                <c:pt idx="154">
                  <c:v>6.944</c:v>
                </c:pt>
                <c:pt idx="155">
                  <c:v>8.61</c:v>
                </c:pt>
                <c:pt idx="156">
                  <c:v>27.388</c:v>
                </c:pt>
                <c:pt idx="157">
                  <c:v>12.523</c:v>
                </c:pt>
                <c:pt idx="158">
                  <c:v>78.97</c:v>
                </c:pt>
                <c:pt idx="159">
                  <c:v>9.561</c:v>
                </c:pt>
                <c:pt idx="160">
                  <c:v>6.113</c:v>
                </c:pt>
                <c:pt idx="161">
                  <c:v>2.557</c:v>
                </c:pt>
                <c:pt idx="162">
                  <c:v>1.576</c:v>
                </c:pt>
                <c:pt idx="163">
                  <c:v>1.157</c:v>
                </c:pt>
                <c:pt idx="164">
                  <c:v>0.302</c:v>
                </c:pt>
                <c:pt idx="165">
                  <c:v>0.23</c:v>
                </c:pt>
                <c:pt idx="166">
                  <c:v>0.243</c:v>
                </c:pt>
                <c:pt idx="167">
                  <c:v>0.222</c:v>
                </c:pt>
                <c:pt idx="168">
                  <c:v>0.265</c:v>
                </c:pt>
                <c:pt idx="169">
                  <c:v>0.23</c:v>
                </c:pt>
                <c:pt idx="170">
                  <c:v>0.194</c:v>
                </c:pt>
                <c:pt idx="171">
                  <c:v>0.102</c:v>
                </c:pt>
                <c:pt idx="172">
                  <c:v>0.1</c:v>
                </c:pt>
                <c:pt idx="173">
                  <c:v>0.098</c:v>
                </c:pt>
                <c:pt idx="174">
                  <c:v>0.173</c:v>
                </c:pt>
                <c:pt idx="175">
                  <c:v>0.186</c:v>
                </c:pt>
                <c:pt idx="176">
                  <c:v>0.454</c:v>
                </c:pt>
                <c:pt idx="177">
                  <c:v>0.332</c:v>
                </c:pt>
                <c:pt idx="178">
                  <c:v>1.698</c:v>
                </c:pt>
                <c:pt idx="179">
                  <c:v>5.737</c:v>
                </c:pt>
                <c:pt idx="180">
                  <c:v>2.43</c:v>
                </c:pt>
                <c:pt idx="181">
                  <c:v>19.959</c:v>
                </c:pt>
                <c:pt idx="182">
                  <c:v>55.397</c:v>
                </c:pt>
                <c:pt idx="183">
                  <c:v>3.619</c:v>
                </c:pt>
                <c:pt idx="184">
                  <c:v>2.829</c:v>
                </c:pt>
                <c:pt idx="185">
                  <c:v>0.902</c:v>
                </c:pt>
                <c:pt idx="186">
                  <c:v>0.5</c:v>
                </c:pt>
                <c:pt idx="187">
                  <c:v>2.511</c:v>
                </c:pt>
                <c:pt idx="188">
                  <c:v>7.813</c:v>
                </c:pt>
                <c:pt idx="189">
                  <c:v>29.833</c:v>
                </c:pt>
                <c:pt idx="190">
                  <c:v>61.468</c:v>
                </c:pt>
                <c:pt idx="191">
                  <c:v>81.307</c:v>
                </c:pt>
                <c:pt idx="192">
                  <c:v>25.542</c:v>
                </c:pt>
                <c:pt idx="193">
                  <c:v>99.665</c:v>
                </c:pt>
                <c:pt idx="194">
                  <c:v>17.761</c:v>
                </c:pt>
                <c:pt idx="195">
                  <c:v>15.41</c:v>
                </c:pt>
                <c:pt idx="196">
                  <c:v>21.497</c:v>
                </c:pt>
                <c:pt idx="197">
                  <c:v>19.608</c:v>
                </c:pt>
                <c:pt idx="198">
                  <c:v>14.919</c:v>
                </c:pt>
                <c:pt idx="199">
                  <c:v>9.72</c:v>
                </c:pt>
                <c:pt idx="200">
                  <c:v>4.191</c:v>
                </c:pt>
                <c:pt idx="201">
                  <c:v>4.55</c:v>
                </c:pt>
                <c:pt idx="202">
                  <c:v>3.033</c:v>
                </c:pt>
                <c:pt idx="203">
                  <c:v>3.43</c:v>
                </c:pt>
                <c:pt idx="204">
                  <c:v>2.495</c:v>
                </c:pt>
                <c:pt idx="205">
                  <c:v>1.75</c:v>
                </c:pt>
                <c:pt idx="206">
                  <c:v>1.15</c:v>
                </c:pt>
                <c:pt idx="207">
                  <c:v>1.841</c:v>
                </c:pt>
                <c:pt idx="208">
                  <c:v>0.599</c:v>
                </c:pt>
                <c:pt idx="209">
                  <c:v>1.991</c:v>
                </c:pt>
                <c:pt idx="210">
                  <c:v>1.07</c:v>
                </c:pt>
                <c:pt idx="211">
                  <c:v>2.042</c:v>
                </c:pt>
                <c:pt idx="212">
                  <c:v>0.79</c:v>
                </c:pt>
                <c:pt idx="213">
                  <c:v>0.038</c:v>
                </c:pt>
                <c:pt idx="214">
                  <c:v>0.194</c:v>
                </c:pt>
                <c:pt idx="215">
                  <c:v>1.962</c:v>
                </c:pt>
                <c:pt idx="216">
                  <c:v>1.782</c:v>
                </c:pt>
                <c:pt idx="217">
                  <c:v>0.639</c:v>
                </c:pt>
                <c:pt idx="218">
                  <c:v>0.585</c:v>
                </c:pt>
                <c:pt idx="219">
                  <c:v>0.441</c:v>
                </c:pt>
                <c:pt idx="220">
                  <c:v>0.455</c:v>
                </c:pt>
                <c:pt idx="221">
                  <c:v>0.572</c:v>
                </c:pt>
                <c:pt idx="222">
                  <c:v>1.005</c:v>
                </c:pt>
                <c:pt idx="223">
                  <c:v>1.037</c:v>
                </c:pt>
                <c:pt idx="224">
                  <c:v>1.055</c:v>
                </c:pt>
                <c:pt idx="225">
                  <c:v>1.297</c:v>
                </c:pt>
                <c:pt idx="226">
                  <c:v>1.421</c:v>
                </c:pt>
                <c:pt idx="227">
                  <c:v>6.106</c:v>
                </c:pt>
                <c:pt idx="228">
                  <c:v>52.114</c:v>
                </c:pt>
                <c:pt idx="229">
                  <c:v>20.628</c:v>
                </c:pt>
                <c:pt idx="230">
                  <c:v>41.919</c:v>
                </c:pt>
                <c:pt idx="231">
                  <c:v>9.992</c:v>
                </c:pt>
                <c:pt idx="232">
                  <c:v>6.759</c:v>
                </c:pt>
                <c:pt idx="233">
                  <c:v>4.572</c:v>
                </c:pt>
                <c:pt idx="234">
                  <c:v>4.494</c:v>
                </c:pt>
                <c:pt idx="235">
                  <c:v>3.611</c:v>
                </c:pt>
                <c:pt idx="236">
                  <c:v>3.002</c:v>
                </c:pt>
                <c:pt idx="237">
                  <c:v>1.894</c:v>
                </c:pt>
                <c:pt idx="238">
                  <c:v>1.723</c:v>
                </c:pt>
                <c:pt idx="239">
                  <c:v>1.541</c:v>
                </c:pt>
                <c:pt idx="240">
                  <c:v>0.751</c:v>
                </c:pt>
                <c:pt idx="241">
                  <c:v>0.325</c:v>
                </c:pt>
                <c:pt idx="242">
                  <c:v>0.476</c:v>
                </c:pt>
                <c:pt idx="243">
                  <c:v>0.212</c:v>
                </c:pt>
                <c:pt idx="244">
                  <c:v>0.469</c:v>
                </c:pt>
                <c:pt idx="245">
                  <c:v>0.47</c:v>
                </c:pt>
                <c:pt idx="246">
                  <c:v>0.271</c:v>
                </c:pt>
                <c:pt idx="247">
                  <c:v>0.704</c:v>
                </c:pt>
                <c:pt idx="248">
                  <c:v>0.2</c:v>
                </c:pt>
                <c:pt idx="249">
                  <c:v>0.212</c:v>
                </c:pt>
                <c:pt idx="250">
                  <c:v>0.182</c:v>
                </c:pt>
                <c:pt idx="251">
                  <c:v>0.215</c:v>
                </c:pt>
                <c:pt idx="252">
                  <c:v>0.248</c:v>
                </c:pt>
                <c:pt idx="253">
                  <c:v>0.245</c:v>
                </c:pt>
                <c:pt idx="254">
                  <c:v>0.296</c:v>
                </c:pt>
                <c:pt idx="255">
                  <c:v>0.081</c:v>
                </c:pt>
                <c:pt idx="256">
                  <c:v>0.372</c:v>
                </c:pt>
                <c:pt idx="257">
                  <c:v>0.154</c:v>
                </c:pt>
                <c:pt idx="258">
                  <c:v>0.213</c:v>
                </c:pt>
                <c:pt idx="259">
                  <c:v>0.216</c:v>
                </c:pt>
                <c:pt idx="260">
                  <c:v>0.192</c:v>
                </c:pt>
                <c:pt idx="261">
                  <c:v>9.245</c:v>
                </c:pt>
                <c:pt idx="262">
                  <c:v>0.874</c:v>
                </c:pt>
                <c:pt idx="263">
                  <c:v>26.598</c:v>
                </c:pt>
                <c:pt idx="264">
                  <c:v>0.862</c:v>
                </c:pt>
                <c:pt idx="265">
                  <c:v>2.467</c:v>
                </c:pt>
                <c:pt idx="266">
                  <c:v>1.994</c:v>
                </c:pt>
                <c:pt idx="267">
                  <c:v>19.903</c:v>
                </c:pt>
                <c:pt idx="268">
                  <c:v>3.784</c:v>
                </c:pt>
                <c:pt idx="269">
                  <c:v>71.479</c:v>
                </c:pt>
                <c:pt idx="270">
                  <c:v>8.701</c:v>
                </c:pt>
                <c:pt idx="271">
                  <c:v>2.373</c:v>
                </c:pt>
                <c:pt idx="272">
                  <c:v>8.117</c:v>
                </c:pt>
                <c:pt idx="273">
                  <c:v>5.397</c:v>
                </c:pt>
                <c:pt idx="274">
                  <c:v>5.102</c:v>
                </c:pt>
                <c:pt idx="275">
                  <c:v>4.812</c:v>
                </c:pt>
                <c:pt idx="276">
                  <c:v>4.665</c:v>
                </c:pt>
                <c:pt idx="277">
                  <c:v>4.515</c:v>
                </c:pt>
                <c:pt idx="278">
                  <c:v>1.323</c:v>
                </c:pt>
                <c:pt idx="279">
                  <c:v>0.433</c:v>
                </c:pt>
                <c:pt idx="280">
                  <c:v>0.387</c:v>
                </c:pt>
                <c:pt idx="281">
                  <c:v>0.408</c:v>
                </c:pt>
                <c:pt idx="282">
                  <c:v>0.383</c:v>
                </c:pt>
                <c:pt idx="283">
                  <c:v>0.225</c:v>
                </c:pt>
                <c:pt idx="284">
                  <c:v>0.356</c:v>
                </c:pt>
                <c:pt idx="285">
                  <c:v>0.181</c:v>
                </c:pt>
                <c:pt idx="286">
                  <c:v>0.115</c:v>
                </c:pt>
                <c:pt idx="287">
                  <c:v>0.881</c:v>
                </c:pt>
                <c:pt idx="288">
                  <c:v>0.232</c:v>
                </c:pt>
                <c:pt idx="289">
                  <c:v>0.979</c:v>
                </c:pt>
                <c:pt idx="290">
                  <c:v>3.786</c:v>
                </c:pt>
                <c:pt idx="291">
                  <c:v>0.352</c:v>
                </c:pt>
                <c:pt idx="292">
                  <c:v>0.347</c:v>
                </c:pt>
                <c:pt idx="293">
                  <c:v>1.669</c:v>
                </c:pt>
                <c:pt idx="294">
                  <c:v>0.302</c:v>
                </c:pt>
                <c:pt idx="295">
                  <c:v>0.33</c:v>
                </c:pt>
                <c:pt idx="296">
                  <c:v>0.278</c:v>
                </c:pt>
                <c:pt idx="297">
                  <c:v>0.269</c:v>
                </c:pt>
                <c:pt idx="298">
                  <c:v>0.316</c:v>
                </c:pt>
                <c:pt idx="299">
                  <c:v>0.277</c:v>
                </c:pt>
                <c:pt idx="300">
                  <c:v>4.651</c:v>
                </c:pt>
                <c:pt idx="301">
                  <c:v>9.72</c:v>
                </c:pt>
                <c:pt idx="302">
                  <c:v>8.205</c:v>
                </c:pt>
                <c:pt idx="303">
                  <c:v>0.325</c:v>
                </c:pt>
                <c:pt idx="304">
                  <c:v>5.024</c:v>
                </c:pt>
                <c:pt idx="305">
                  <c:v>0.984</c:v>
                </c:pt>
                <c:pt idx="306">
                  <c:v>1.2</c:v>
                </c:pt>
                <c:pt idx="307">
                  <c:v>4.237</c:v>
                </c:pt>
                <c:pt idx="308">
                  <c:v>0.629</c:v>
                </c:pt>
                <c:pt idx="309">
                  <c:v>0.361</c:v>
                </c:pt>
                <c:pt idx="310">
                  <c:v>0.37</c:v>
                </c:pt>
                <c:pt idx="311">
                  <c:v>0.326</c:v>
                </c:pt>
                <c:pt idx="312">
                  <c:v>0.353</c:v>
                </c:pt>
                <c:pt idx="313">
                  <c:v>0.279</c:v>
                </c:pt>
                <c:pt idx="314">
                  <c:v>0.241</c:v>
                </c:pt>
                <c:pt idx="315">
                  <c:v>0.26</c:v>
                </c:pt>
                <c:pt idx="316">
                  <c:v>0.227</c:v>
                </c:pt>
                <c:pt idx="317">
                  <c:v>0.238</c:v>
                </c:pt>
                <c:pt idx="318">
                  <c:v>0.219</c:v>
                </c:pt>
                <c:pt idx="319">
                  <c:v>0.241</c:v>
                </c:pt>
                <c:pt idx="320">
                  <c:v>0.215</c:v>
                </c:pt>
                <c:pt idx="321">
                  <c:v>0.232</c:v>
                </c:pt>
                <c:pt idx="322">
                  <c:v>0.276</c:v>
                </c:pt>
                <c:pt idx="323">
                  <c:v>0.259</c:v>
                </c:pt>
                <c:pt idx="324">
                  <c:v>1.115</c:v>
                </c:pt>
                <c:pt idx="325">
                  <c:v>0.264</c:v>
                </c:pt>
                <c:pt idx="326">
                  <c:v>0.892</c:v>
                </c:pt>
                <c:pt idx="327">
                  <c:v>0.278</c:v>
                </c:pt>
                <c:pt idx="328">
                  <c:v>0.241</c:v>
                </c:pt>
                <c:pt idx="329">
                  <c:v>0.892</c:v>
                </c:pt>
                <c:pt idx="330">
                  <c:v>0.81</c:v>
                </c:pt>
                <c:pt idx="331">
                  <c:v>0.801</c:v>
                </c:pt>
                <c:pt idx="332">
                  <c:v>0.366</c:v>
                </c:pt>
                <c:pt idx="333">
                  <c:v>0.208</c:v>
                </c:pt>
                <c:pt idx="334">
                  <c:v>0.225</c:v>
                </c:pt>
                <c:pt idx="335">
                  <c:v>0.263</c:v>
                </c:pt>
                <c:pt idx="336">
                  <c:v>1.87</c:v>
                </c:pt>
                <c:pt idx="337">
                  <c:v>1.612</c:v>
                </c:pt>
                <c:pt idx="338">
                  <c:v>1.726</c:v>
                </c:pt>
                <c:pt idx="339">
                  <c:v>0.368</c:v>
                </c:pt>
                <c:pt idx="340">
                  <c:v>0.381</c:v>
                </c:pt>
                <c:pt idx="341">
                  <c:v>4.897</c:v>
                </c:pt>
                <c:pt idx="342">
                  <c:v>0.391</c:v>
                </c:pt>
                <c:pt idx="343">
                  <c:v>0.362</c:v>
                </c:pt>
                <c:pt idx="344">
                  <c:v>0.263</c:v>
                </c:pt>
                <c:pt idx="345">
                  <c:v>0.09</c:v>
                </c:pt>
                <c:pt idx="346">
                  <c:v>0.121</c:v>
                </c:pt>
                <c:pt idx="347">
                  <c:v>0.094</c:v>
                </c:pt>
                <c:pt idx="348">
                  <c:v>0.083</c:v>
                </c:pt>
                <c:pt idx="349">
                  <c:v>0.074</c:v>
                </c:pt>
                <c:pt idx="350">
                  <c:v>0.079</c:v>
                </c:pt>
                <c:pt idx="351">
                  <c:v>0.068</c:v>
                </c:pt>
                <c:pt idx="352">
                  <c:v>0.054</c:v>
                </c:pt>
                <c:pt idx="353">
                  <c:v>6.51</c:v>
                </c:pt>
                <c:pt idx="354">
                  <c:v>27.931</c:v>
                </c:pt>
                <c:pt idx="355">
                  <c:v>21.686</c:v>
                </c:pt>
                <c:pt idx="356">
                  <c:v>15.926</c:v>
                </c:pt>
                <c:pt idx="357">
                  <c:v>0.415</c:v>
                </c:pt>
                <c:pt idx="358">
                  <c:v>0.271</c:v>
                </c:pt>
                <c:pt idx="359">
                  <c:v>0.337</c:v>
                </c:pt>
                <c:pt idx="360">
                  <c:v>0.365</c:v>
                </c:pt>
                <c:pt idx="361">
                  <c:v>0.09</c:v>
                </c:pt>
                <c:pt idx="362">
                  <c:v>0.123</c:v>
                </c:pt>
                <c:pt idx="363">
                  <c:v>0.146</c:v>
                </c:pt>
                <c:pt idx="364">
                  <c:v>34.117</c:v>
                </c:pt>
                <c:pt idx="365">
                  <c:v>7.519</c:v>
                </c:pt>
                <c:pt idx="366">
                  <c:v>4.387</c:v>
                </c:pt>
                <c:pt idx="367">
                  <c:v>0.445</c:v>
                </c:pt>
                <c:pt idx="368">
                  <c:v>0.422</c:v>
                </c:pt>
                <c:pt idx="369">
                  <c:v>0.329</c:v>
                </c:pt>
                <c:pt idx="370">
                  <c:v>3.59</c:v>
                </c:pt>
                <c:pt idx="371">
                  <c:v>0.198</c:v>
                </c:pt>
                <c:pt idx="372">
                  <c:v>0.093</c:v>
                </c:pt>
                <c:pt idx="373">
                  <c:v>0.111</c:v>
                </c:pt>
                <c:pt idx="374">
                  <c:v>1.512</c:v>
                </c:pt>
                <c:pt idx="375">
                  <c:v>0.081</c:v>
                </c:pt>
                <c:pt idx="376">
                  <c:v>0.075</c:v>
                </c:pt>
                <c:pt idx="377">
                  <c:v>0.035</c:v>
                </c:pt>
                <c:pt idx="378">
                  <c:v>0.056</c:v>
                </c:pt>
                <c:pt idx="379">
                  <c:v>0.027</c:v>
                </c:pt>
                <c:pt idx="380">
                  <c:v>0.035</c:v>
                </c:pt>
                <c:pt idx="381">
                  <c:v>0.029</c:v>
                </c:pt>
                <c:pt idx="382">
                  <c:v>0.009</c:v>
                </c:pt>
                <c:pt idx="383">
                  <c:v>0.009</c:v>
                </c:pt>
                <c:pt idx="384">
                  <c:v>0.006</c:v>
                </c:pt>
                <c:pt idx="385">
                  <c:v>0.098</c:v>
                </c:pt>
                <c:pt idx="386">
                  <c:v>10.922</c:v>
                </c:pt>
                <c:pt idx="387">
                  <c:v>0.108</c:v>
                </c:pt>
                <c:pt idx="388">
                  <c:v>1.906</c:v>
                </c:pt>
                <c:pt idx="389">
                  <c:v>1.846</c:v>
                </c:pt>
                <c:pt idx="390">
                  <c:v>0.064</c:v>
                </c:pt>
                <c:pt idx="391">
                  <c:v>0.071</c:v>
                </c:pt>
                <c:pt idx="392">
                  <c:v>1.906</c:v>
                </c:pt>
                <c:pt idx="393">
                  <c:v>1.786</c:v>
                </c:pt>
                <c:pt idx="394">
                  <c:v>1.939</c:v>
                </c:pt>
                <c:pt idx="395">
                  <c:v>8.091</c:v>
                </c:pt>
                <c:pt idx="396">
                  <c:v>6.119</c:v>
                </c:pt>
                <c:pt idx="397">
                  <c:v>14.099</c:v>
                </c:pt>
                <c:pt idx="398">
                  <c:v>54.099</c:v>
                </c:pt>
                <c:pt idx="399">
                  <c:v>6.53</c:v>
                </c:pt>
                <c:pt idx="400">
                  <c:v>14.154</c:v>
                </c:pt>
                <c:pt idx="401">
                  <c:v>54.099</c:v>
                </c:pt>
                <c:pt idx="402">
                  <c:v>60.749</c:v>
                </c:pt>
                <c:pt idx="403">
                  <c:v>106.833</c:v>
                </c:pt>
                <c:pt idx="404">
                  <c:v>12.43</c:v>
                </c:pt>
                <c:pt idx="405">
                  <c:v>7.974</c:v>
                </c:pt>
                <c:pt idx="406">
                  <c:v>6.204</c:v>
                </c:pt>
                <c:pt idx="407">
                  <c:v>5.133</c:v>
                </c:pt>
                <c:pt idx="408">
                  <c:v>2.079</c:v>
                </c:pt>
                <c:pt idx="409">
                  <c:v>1.95</c:v>
                </c:pt>
                <c:pt idx="410">
                  <c:v>3.048</c:v>
                </c:pt>
                <c:pt idx="411">
                  <c:v>2.9</c:v>
                </c:pt>
                <c:pt idx="412">
                  <c:v>2.611</c:v>
                </c:pt>
                <c:pt idx="413">
                  <c:v>0.417</c:v>
                </c:pt>
                <c:pt idx="414">
                  <c:v>0.37</c:v>
                </c:pt>
                <c:pt idx="415">
                  <c:v>0.34</c:v>
                </c:pt>
                <c:pt idx="416">
                  <c:v>0.288</c:v>
                </c:pt>
                <c:pt idx="417">
                  <c:v>0.196</c:v>
                </c:pt>
                <c:pt idx="418">
                  <c:v>0.364</c:v>
                </c:pt>
                <c:pt idx="419">
                  <c:v>0.355</c:v>
                </c:pt>
                <c:pt idx="420">
                  <c:v>0.31</c:v>
                </c:pt>
                <c:pt idx="421">
                  <c:v>2.432</c:v>
                </c:pt>
                <c:pt idx="422">
                  <c:v>0.44</c:v>
                </c:pt>
                <c:pt idx="423">
                  <c:v>1.973</c:v>
                </c:pt>
                <c:pt idx="424">
                  <c:v>4.485</c:v>
                </c:pt>
                <c:pt idx="425">
                  <c:v>0.292</c:v>
                </c:pt>
                <c:pt idx="426">
                  <c:v>0.266</c:v>
                </c:pt>
                <c:pt idx="427">
                  <c:v>0.749</c:v>
                </c:pt>
                <c:pt idx="428">
                  <c:v>0.229</c:v>
                </c:pt>
                <c:pt idx="429">
                  <c:v>3.312</c:v>
                </c:pt>
                <c:pt idx="430">
                  <c:v>0.325</c:v>
                </c:pt>
                <c:pt idx="431">
                  <c:v>0.41</c:v>
                </c:pt>
                <c:pt idx="432">
                  <c:v>0.622</c:v>
                </c:pt>
                <c:pt idx="433">
                  <c:v>0.587</c:v>
                </c:pt>
                <c:pt idx="434">
                  <c:v>16.215</c:v>
                </c:pt>
                <c:pt idx="435">
                  <c:v>2.984</c:v>
                </c:pt>
                <c:pt idx="436">
                  <c:v>6.042</c:v>
                </c:pt>
                <c:pt idx="437">
                  <c:v>3.337</c:v>
                </c:pt>
                <c:pt idx="438">
                  <c:v>2.913</c:v>
                </c:pt>
                <c:pt idx="439">
                  <c:v>0.727</c:v>
                </c:pt>
                <c:pt idx="440">
                  <c:v>0.331</c:v>
                </c:pt>
                <c:pt idx="441">
                  <c:v>0.298</c:v>
                </c:pt>
                <c:pt idx="442">
                  <c:v>0.26</c:v>
                </c:pt>
                <c:pt idx="443">
                  <c:v>0.876</c:v>
                </c:pt>
                <c:pt idx="444">
                  <c:v>0.479</c:v>
                </c:pt>
                <c:pt idx="445">
                  <c:v>0.277</c:v>
                </c:pt>
                <c:pt idx="446">
                  <c:v>0.26</c:v>
                </c:pt>
                <c:pt idx="447">
                  <c:v>0.479</c:v>
                </c:pt>
                <c:pt idx="448">
                  <c:v>0.249</c:v>
                </c:pt>
                <c:pt idx="449">
                  <c:v>0.219</c:v>
                </c:pt>
                <c:pt idx="450">
                  <c:v>0.221</c:v>
                </c:pt>
                <c:pt idx="451">
                  <c:v>0.378</c:v>
                </c:pt>
                <c:pt idx="452">
                  <c:v>0.209</c:v>
                </c:pt>
                <c:pt idx="453">
                  <c:v>0.188</c:v>
                </c:pt>
                <c:pt idx="454">
                  <c:v>0.556</c:v>
                </c:pt>
                <c:pt idx="455">
                  <c:v>0.584</c:v>
                </c:pt>
                <c:pt idx="456">
                  <c:v>0.651</c:v>
                </c:pt>
                <c:pt idx="457">
                  <c:v>0.503</c:v>
                </c:pt>
                <c:pt idx="458">
                  <c:v>2.288</c:v>
                </c:pt>
                <c:pt idx="459">
                  <c:v>12.037</c:v>
                </c:pt>
                <c:pt idx="460">
                  <c:v>1.239</c:v>
                </c:pt>
                <c:pt idx="461">
                  <c:v>66.209</c:v>
                </c:pt>
                <c:pt idx="462">
                  <c:v>12.453</c:v>
                </c:pt>
                <c:pt idx="463">
                  <c:v>2.284</c:v>
                </c:pt>
                <c:pt idx="464">
                  <c:v>1.117</c:v>
                </c:pt>
                <c:pt idx="465">
                  <c:v>1.782</c:v>
                </c:pt>
                <c:pt idx="466">
                  <c:v>1.253</c:v>
                </c:pt>
                <c:pt idx="467">
                  <c:v>1.067</c:v>
                </c:pt>
                <c:pt idx="468">
                  <c:v>0.439</c:v>
                </c:pt>
                <c:pt idx="469">
                  <c:v>0.701</c:v>
                </c:pt>
                <c:pt idx="470">
                  <c:v>0.612</c:v>
                </c:pt>
                <c:pt idx="471">
                  <c:v>0.646</c:v>
                </c:pt>
                <c:pt idx="472">
                  <c:v>0.607</c:v>
                </c:pt>
                <c:pt idx="473">
                  <c:v>0.326</c:v>
                </c:pt>
                <c:pt idx="474">
                  <c:v>0.297</c:v>
                </c:pt>
                <c:pt idx="475">
                  <c:v>0.816</c:v>
                </c:pt>
                <c:pt idx="476">
                  <c:v>0.937</c:v>
                </c:pt>
              </c:numCache>
            </c:numRef>
          </c:xVal>
          <c:yVal>
            <c:numRef>
              <c:f>DATA!$G$9:$G$485</c:f>
              <c:numCache>
                <c:ptCount val="477"/>
                <c:pt idx="0">
                  <c:v>0.29401056</c:v>
                </c:pt>
                <c:pt idx="1">
                  <c:v>1.501328736</c:v>
                </c:pt>
                <c:pt idx="2">
                  <c:v>2.355291648</c:v>
                </c:pt>
                <c:pt idx="3">
                  <c:v>9.042239808</c:v>
                </c:pt>
                <c:pt idx="4">
                  <c:v>17.020808640000002</c:v>
                </c:pt>
                <c:pt idx="5">
                  <c:v>6.064934400000001</c:v>
                </c:pt>
                <c:pt idx="6">
                  <c:v>0.001</c:v>
                </c:pt>
                <c:pt idx="7">
                  <c:v>0.001</c:v>
                </c:pt>
                <c:pt idx="8">
                  <c:v>0.001</c:v>
                </c:pt>
                <c:pt idx="9">
                  <c:v>25.16896512</c:v>
                </c:pt>
                <c:pt idx="10">
                  <c:v>1.839256704</c:v>
                </c:pt>
                <c:pt idx="11">
                  <c:v>2.018332224</c:v>
                </c:pt>
                <c:pt idx="12">
                  <c:v>0.0012177216</c:v>
                </c:pt>
                <c:pt idx="13">
                  <c:v>5.209248844799999</c:v>
                </c:pt>
                <c:pt idx="14">
                  <c:v>1.8306940896000001</c:v>
                </c:pt>
                <c:pt idx="15">
                  <c:v>0.7731920448</c:v>
                </c:pt>
                <c:pt idx="16">
                  <c:v>0.40341602880000005</c:v>
                </c:pt>
                <c:pt idx="17">
                  <c:v>10.011009801600002</c:v>
                </c:pt>
                <c:pt idx="18">
                  <c:v>755.098</c:v>
                </c:pt>
                <c:pt idx="19">
                  <c:v>222.405</c:v>
                </c:pt>
                <c:pt idx="20">
                  <c:v>341.009</c:v>
                </c:pt>
                <c:pt idx="21">
                  <c:v>209.654</c:v>
                </c:pt>
                <c:pt idx="22">
                  <c:v>0.001</c:v>
                </c:pt>
                <c:pt idx="23">
                  <c:v>0.001</c:v>
                </c:pt>
                <c:pt idx="24">
                  <c:v>0.001</c:v>
                </c:pt>
                <c:pt idx="25">
                  <c:v>0.001</c:v>
                </c:pt>
                <c:pt idx="26">
                  <c:v>0.001</c:v>
                </c:pt>
                <c:pt idx="27">
                  <c:v>0.001</c:v>
                </c:pt>
                <c:pt idx="28">
                  <c:v>0.001</c:v>
                </c:pt>
                <c:pt idx="29">
                  <c:v>0.001</c:v>
                </c:pt>
                <c:pt idx="30">
                  <c:v>0.001</c:v>
                </c:pt>
                <c:pt idx="31">
                  <c:v>0.001</c:v>
                </c:pt>
                <c:pt idx="32">
                  <c:v>0.001</c:v>
                </c:pt>
                <c:pt idx="33">
                  <c:v>0.001</c:v>
                </c:pt>
                <c:pt idx="34">
                  <c:v>0.001</c:v>
                </c:pt>
                <c:pt idx="35">
                  <c:v>0.001</c:v>
                </c:pt>
                <c:pt idx="36">
                  <c:v>0.001</c:v>
                </c:pt>
                <c:pt idx="37">
                  <c:v>217.33115313081598</c:v>
                </c:pt>
                <c:pt idx="38">
                  <c:v>1497.996122112</c:v>
                </c:pt>
                <c:pt idx="39">
                  <c:v>1186.7496500160003</c:v>
                </c:pt>
                <c:pt idx="40">
                  <c:v>5007.391282080001</c:v>
                </c:pt>
                <c:pt idx="41">
                  <c:v>208.5282164736</c:v>
                </c:pt>
                <c:pt idx="42">
                  <c:v>44.3802184704</c:v>
                </c:pt>
                <c:pt idx="43">
                  <c:v>3.492178272</c:v>
                </c:pt>
                <c:pt idx="44">
                  <c:v>24.436724976000004</c:v>
                </c:pt>
                <c:pt idx="45">
                  <c:v>13.6957575168</c:v>
                </c:pt>
                <c:pt idx="46">
                  <c:v>17.743205376000006</c:v>
                </c:pt>
                <c:pt idx="47">
                  <c:v>1026.260096832</c:v>
                </c:pt>
                <c:pt idx="48">
                  <c:v>207.61309255680004</c:v>
                </c:pt>
                <c:pt idx="49">
                  <c:v>3837.6025389504002</c:v>
                </c:pt>
                <c:pt idx="50">
                  <c:v>3104.3662197984004</c:v>
                </c:pt>
                <c:pt idx="51">
                  <c:v>10791.981026236803</c:v>
                </c:pt>
                <c:pt idx="52">
                  <c:v>47582.2798063776</c:v>
                </c:pt>
                <c:pt idx="53">
                  <c:v>3156.047806608</c:v>
                </c:pt>
                <c:pt idx="54">
                  <c:v>1020.1013196192001</c:v>
                </c:pt>
                <c:pt idx="55">
                  <c:v>540.2322855936001</c:v>
                </c:pt>
                <c:pt idx="56">
                  <c:v>50.95549307520001</c:v>
                </c:pt>
                <c:pt idx="57">
                  <c:v>55.91706393600001</c:v>
                </c:pt>
                <c:pt idx="58">
                  <c:v>47.9825733888</c:v>
                </c:pt>
                <c:pt idx="59">
                  <c:v>17.9609383008</c:v>
                </c:pt>
                <c:pt idx="60">
                  <c:v>25.181836243200003</c:v>
                </c:pt>
                <c:pt idx="61">
                  <c:v>27.408858623999993</c:v>
                </c:pt>
                <c:pt idx="62">
                  <c:v>18.704276236800002</c:v>
                </c:pt>
                <c:pt idx="63">
                  <c:v>4.243131072</c:v>
                </c:pt>
                <c:pt idx="64">
                  <c:v>4.410729244800001</c:v>
                </c:pt>
                <c:pt idx="65">
                  <c:v>4.59864864</c:v>
                </c:pt>
                <c:pt idx="66">
                  <c:v>1.856932128</c:v>
                </c:pt>
                <c:pt idx="67">
                  <c:v>0.1763047008</c:v>
                </c:pt>
                <c:pt idx="68">
                  <c:v>0.272998512</c:v>
                </c:pt>
                <c:pt idx="69">
                  <c:v>4.8128344704</c:v>
                </c:pt>
                <c:pt idx="70">
                  <c:v>4.444277587199999</c:v>
                </c:pt>
                <c:pt idx="71">
                  <c:v>1.209609504</c:v>
                </c:pt>
                <c:pt idx="72">
                  <c:v>0.2854020096</c:v>
                </c:pt>
                <c:pt idx="73">
                  <c:v>0.3491843040000001</c:v>
                </c:pt>
                <c:pt idx="74">
                  <c:v>29.994341529600007</c:v>
                </c:pt>
                <c:pt idx="75">
                  <c:v>338.3765357184</c:v>
                </c:pt>
                <c:pt idx="76">
                  <c:v>82.24299682560002</c:v>
                </c:pt>
                <c:pt idx="77">
                  <c:v>59.32452081600001</c:v>
                </c:pt>
                <c:pt idx="78">
                  <c:v>67.338336528</c:v>
                </c:pt>
                <c:pt idx="79">
                  <c:v>31.392477158400006</c:v>
                </c:pt>
                <c:pt idx="80">
                  <c:v>6.922258963199999</c:v>
                </c:pt>
                <c:pt idx="81">
                  <c:v>118.23671134079999</c:v>
                </c:pt>
                <c:pt idx="82">
                  <c:v>7.573615171200001</c:v>
                </c:pt>
                <c:pt idx="83">
                  <c:v>2.4025045824000006</c:v>
                </c:pt>
                <c:pt idx="84">
                  <c:v>29.80872144</c:v>
                </c:pt>
                <c:pt idx="85">
                  <c:v>19.685877408</c:v>
                </c:pt>
                <c:pt idx="86">
                  <c:v>33.9030990144</c:v>
                </c:pt>
                <c:pt idx="87">
                  <c:v>40.9961350656</c:v>
                </c:pt>
                <c:pt idx="88">
                  <c:v>34.413028473600015</c:v>
                </c:pt>
                <c:pt idx="89">
                  <c:v>52.4200218048</c:v>
                </c:pt>
                <c:pt idx="90">
                  <c:v>2.36413400832</c:v>
                </c:pt>
                <c:pt idx="91">
                  <c:v>1928.7369161856</c:v>
                </c:pt>
                <c:pt idx="92">
                  <c:v>693.30993385536</c:v>
                </c:pt>
                <c:pt idx="93">
                  <c:v>288.641747854944</c:v>
                </c:pt>
                <c:pt idx="94">
                  <c:v>7.054629761088</c:v>
                </c:pt>
                <c:pt idx="95">
                  <c:v>17.057180369952</c:v>
                </c:pt>
                <c:pt idx="96">
                  <c:v>0.32027435251200004</c:v>
                </c:pt>
                <c:pt idx="97">
                  <c:v>1.0962003124800002</c:v>
                </c:pt>
                <c:pt idx="98">
                  <c:v>0.42830898768000003</c:v>
                </c:pt>
                <c:pt idx="99">
                  <c:v>0.261156672</c:v>
                </c:pt>
                <c:pt idx="100">
                  <c:v>0.128342909088</c:v>
                </c:pt>
                <c:pt idx="101">
                  <c:v>0.366595744608</c:v>
                </c:pt>
                <c:pt idx="102">
                  <c:v>94.58573589072</c:v>
                </c:pt>
                <c:pt idx="103">
                  <c:v>2.5586236056960003</c:v>
                </c:pt>
                <c:pt idx="104">
                  <c:v>49.24755839836801</c:v>
                </c:pt>
                <c:pt idx="105">
                  <c:v>6.441800200704001</c:v>
                </c:pt>
                <c:pt idx="106">
                  <c:v>62.480163981311996</c:v>
                </c:pt>
                <c:pt idx="107">
                  <c:v>38.661162134399994</c:v>
                </c:pt>
                <c:pt idx="108">
                  <c:v>135.37841108428802</c:v>
                </c:pt>
                <c:pt idx="109">
                  <c:v>3.591550271232</c:v>
                </c:pt>
                <c:pt idx="110">
                  <c:v>5.891090999616001</c:v>
                </c:pt>
                <c:pt idx="111">
                  <c:v>11.212022052000002</c:v>
                </c:pt>
                <c:pt idx="112">
                  <c:v>30.392368238592</c:v>
                </c:pt>
                <c:pt idx="113">
                  <c:v>2270.888355380832</c:v>
                </c:pt>
                <c:pt idx="114">
                  <c:v>222.48659438208</c:v>
                </c:pt>
                <c:pt idx="115">
                  <c:v>125.43605849577602</c:v>
                </c:pt>
                <c:pt idx="116">
                  <c:v>78.616002059712</c:v>
                </c:pt>
                <c:pt idx="117">
                  <c:v>3249.6069207672003</c:v>
                </c:pt>
                <c:pt idx="118">
                  <c:v>371.68289068348804</c:v>
                </c:pt>
                <c:pt idx="119">
                  <c:v>178.02360301248</c:v>
                </c:pt>
                <c:pt idx="120">
                  <c:v>383.7879705530881</c:v>
                </c:pt>
                <c:pt idx="121">
                  <c:v>237.577657963392</c:v>
                </c:pt>
                <c:pt idx="122">
                  <c:v>37.37361194524801</c:v>
                </c:pt>
                <c:pt idx="123">
                  <c:v>73.719812795904</c:v>
                </c:pt>
                <c:pt idx="124">
                  <c:v>16.158546360000003</c:v>
                </c:pt>
                <c:pt idx="125">
                  <c:v>8.465083430112001</c:v>
                </c:pt>
                <c:pt idx="126">
                  <c:v>1.7170875443520002</c:v>
                </c:pt>
                <c:pt idx="127">
                  <c:v>1.2708369288</c:v>
                </c:pt>
                <c:pt idx="128">
                  <c:v>5.184875824128</c:v>
                </c:pt>
                <c:pt idx="129">
                  <c:v>1.167267985632</c:v>
                </c:pt>
                <c:pt idx="130">
                  <c:v>1.2206813328000001</c:v>
                </c:pt>
                <c:pt idx="131">
                  <c:v>8.865684596736001</c:v>
                </c:pt>
                <c:pt idx="132">
                  <c:v>1.8339801909120002</c:v>
                </c:pt>
                <c:pt idx="133">
                  <c:v>5.483152958112</c:v>
                </c:pt>
                <c:pt idx="134">
                  <c:v>0.44935289740800005</c:v>
                </c:pt>
                <c:pt idx="135">
                  <c:v>0.33283801728</c:v>
                </c:pt>
                <c:pt idx="136">
                  <c:v>0.34060355251200003</c:v>
                </c:pt>
                <c:pt idx="137">
                  <c:v>0.21496055443200004</c:v>
                </c:pt>
                <c:pt idx="138">
                  <c:v>0.32202997401600003</c:v>
                </c:pt>
                <c:pt idx="139">
                  <c:v>0.107035987968</c:v>
                </c:pt>
                <c:pt idx="140">
                  <c:v>0.455429858688</c:v>
                </c:pt>
                <c:pt idx="141">
                  <c:v>0.31954030416000007</c:v>
                </c:pt>
                <c:pt idx="142">
                  <c:v>0.11452723027199999</c:v>
                </c:pt>
                <c:pt idx="143">
                  <c:v>1.023709977792</c:v>
                </c:pt>
                <c:pt idx="144">
                  <c:v>1.1757480042240003</c:v>
                </c:pt>
                <c:pt idx="145">
                  <c:v>0.6097147992</c:v>
                </c:pt>
                <c:pt idx="146">
                  <c:v>0.16768871136000005</c:v>
                </c:pt>
                <c:pt idx="147">
                  <c:v>1.0150550305920003</c:v>
                </c:pt>
                <c:pt idx="148">
                  <c:v>2.0999226409919998</c:v>
                </c:pt>
                <c:pt idx="149">
                  <c:v>2.21017272192</c:v>
                </c:pt>
                <c:pt idx="150">
                  <c:v>36.809971900415995</c:v>
                </c:pt>
                <c:pt idx="151">
                  <c:v>148.54434792912</c:v>
                </c:pt>
                <c:pt idx="152">
                  <c:v>243.30260365171202</c:v>
                </c:pt>
                <c:pt idx="153">
                  <c:v>27.535529619072</c:v>
                </c:pt>
                <c:pt idx="154">
                  <c:v>50.862438595583995</c:v>
                </c:pt>
                <c:pt idx="155">
                  <c:v>350.01363872160005</c:v>
                </c:pt>
                <c:pt idx="156">
                  <c:v>85.293875223936</c:v>
                </c:pt>
                <c:pt idx="157">
                  <c:v>37.262784398112004</c:v>
                </c:pt>
                <c:pt idx="158">
                  <c:v>2087.1489133958403</c:v>
                </c:pt>
                <c:pt idx="159">
                  <c:v>835.3148299358401</c:v>
                </c:pt>
                <c:pt idx="160">
                  <c:v>18.4595679216</c:v>
                </c:pt>
                <c:pt idx="161">
                  <c:v>2.76108501168</c:v>
                </c:pt>
                <c:pt idx="162">
                  <c:v>21.080245367808008</c:v>
                </c:pt>
                <c:pt idx="163">
                  <c:v>9.221171338080001</c:v>
                </c:pt>
                <c:pt idx="164">
                  <c:v>6.111467096831999</c:v>
                </c:pt>
                <c:pt idx="165">
                  <c:v>1.10948429664</c:v>
                </c:pt>
                <c:pt idx="166">
                  <c:v>0.6291962608320001</c:v>
                </c:pt>
                <c:pt idx="167">
                  <c:v>0.742287817152</c:v>
                </c:pt>
                <c:pt idx="168">
                  <c:v>0.55087943904</c:v>
                </c:pt>
                <c:pt idx="169">
                  <c:v>0.44977960224</c:v>
                </c:pt>
                <c:pt idx="170">
                  <c:v>0.858971267136</c:v>
                </c:pt>
                <c:pt idx="171">
                  <c:v>0.38752026048</c:v>
                </c:pt>
                <c:pt idx="172">
                  <c:v>0.47314995840000007</c:v>
                </c:pt>
                <c:pt idx="173">
                  <c:v>0.247493913408</c:v>
                </c:pt>
                <c:pt idx="174">
                  <c:v>0.20440958659199998</c:v>
                </c:pt>
                <c:pt idx="175">
                  <c:v>0.216674578368</c:v>
                </c:pt>
                <c:pt idx="176">
                  <c:v>2.3265852670080003</c:v>
                </c:pt>
                <c:pt idx="177">
                  <c:v>41.093746186752</c:v>
                </c:pt>
                <c:pt idx="178">
                  <c:v>12.513846394368</c:v>
                </c:pt>
                <c:pt idx="179">
                  <c:v>56.07505555862401</c:v>
                </c:pt>
                <c:pt idx="180">
                  <c:v>33.83226784224001</c:v>
                </c:pt>
                <c:pt idx="181">
                  <c:v>377.35375028515205</c:v>
                </c:pt>
                <c:pt idx="182">
                  <c:v>7092.445600696897</c:v>
                </c:pt>
                <c:pt idx="183">
                  <c:v>9.962135834112003</c:v>
                </c:pt>
                <c:pt idx="184">
                  <c:v>9.499578130944</c:v>
                </c:pt>
                <c:pt idx="185">
                  <c:v>5.4343944230400005</c:v>
                </c:pt>
                <c:pt idx="186">
                  <c:v>2.1903670080000004</c:v>
                </c:pt>
                <c:pt idx="187">
                  <c:v>8.312010550848001</c:v>
                </c:pt>
                <c:pt idx="188">
                  <c:v>88.280921117376</c:v>
                </c:pt>
                <c:pt idx="189">
                  <c:v>1915.6175105172476</c:v>
                </c:pt>
                <c:pt idx="190">
                  <c:v>3655.5098810123527</c:v>
                </c:pt>
                <c:pt idx="191">
                  <c:v>6559.170061200481</c:v>
                </c:pt>
                <c:pt idx="192">
                  <c:v>536.575026411072</c:v>
                </c:pt>
                <c:pt idx="193">
                  <c:v>19341.580289945763</c:v>
                </c:pt>
                <c:pt idx="194">
                  <c:v>109.773009139392</c:v>
                </c:pt>
                <c:pt idx="195">
                  <c:v>78.16289244768001</c:v>
                </c:pt>
                <c:pt idx="196">
                  <c:v>83.450322144</c:v>
                </c:pt>
                <c:pt idx="197">
                  <c:v>49.671926784</c:v>
                </c:pt>
                <c:pt idx="198">
                  <c:v>26.136655776000005</c:v>
                </c:pt>
                <c:pt idx="199">
                  <c:v>7.109324640000002</c:v>
                </c:pt>
                <c:pt idx="200">
                  <c:v>4.86493023456</c:v>
                </c:pt>
                <c:pt idx="201">
                  <c:v>1.7263510992</c:v>
                </c:pt>
                <c:pt idx="202">
                  <c:v>4.036787800991999</c:v>
                </c:pt>
                <c:pt idx="203">
                  <c:v>4.931912704319999</c:v>
                </c:pt>
                <c:pt idx="204">
                  <c:v>5.954637019680002</c:v>
                </c:pt>
                <c:pt idx="205">
                  <c:v>6.767307288000001</c:v>
                </c:pt>
                <c:pt idx="206">
                  <c:v>6.1127957808</c:v>
                </c:pt>
                <c:pt idx="207">
                  <c:v>0.933748778592</c:v>
                </c:pt>
                <c:pt idx="208">
                  <c:v>0.289196184096</c:v>
                </c:pt>
                <c:pt idx="209">
                  <c:v>4.100097710016</c:v>
                </c:pt>
                <c:pt idx="210">
                  <c:v>1.3912903209600003</c:v>
                </c:pt>
                <c:pt idx="211">
                  <c:v>3.3855263527679997</c:v>
                </c:pt>
                <c:pt idx="212">
                  <c:v>0.44424167328000014</c:v>
                </c:pt>
                <c:pt idx="213">
                  <c:v>0.02726363808</c:v>
                </c:pt>
                <c:pt idx="215">
                  <c:v>8.412315839423998</c:v>
                </c:pt>
                <c:pt idx="216">
                  <c:v>1.3959321235199997</c:v>
                </c:pt>
                <c:pt idx="217">
                  <c:v>4.161795896736001</c:v>
                </c:pt>
                <c:pt idx="218">
                  <c:v>5.349157107840001</c:v>
                </c:pt>
                <c:pt idx="219">
                  <c:v>2.1958912261440005</c:v>
                </c:pt>
                <c:pt idx="220">
                  <c:v>1.1945412460800002</c:v>
                </c:pt>
                <c:pt idx="221">
                  <c:v>2.3257716768</c:v>
                </c:pt>
                <c:pt idx="222">
                  <c:v>2.42715729744</c:v>
                </c:pt>
                <c:pt idx="223">
                  <c:v>1.223200600704</c:v>
                </c:pt>
                <c:pt idx="224">
                  <c:v>1.6729491167999997</c:v>
                </c:pt>
                <c:pt idx="225">
                  <c:v>1.410129777024</c:v>
                </c:pt>
                <c:pt idx="226">
                  <c:v>2.842817086368</c:v>
                </c:pt>
                <c:pt idx="227">
                  <c:v>47.419646573952</c:v>
                </c:pt>
                <c:pt idx="228">
                  <c:v>3796.945335842688</c:v>
                </c:pt>
                <c:pt idx="229">
                  <c:v>527.3457119953921</c:v>
                </c:pt>
                <c:pt idx="230">
                  <c:v>630.772037060256</c:v>
                </c:pt>
                <c:pt idx="231">
                  <c:v>12.690262381824004</c:v>
                </c:pt>
                <c:pt idx="232">
                  <c:v>19.389527943552004</c:v>
                </c:pt>
                <c:pt idx="233">
                  <c:v>3.99654393984</c:v>
                </c:pt>
                <c:pt idx="234">
                  <c:v>6.9659013311999995</c:v>
                </c:pt>
                <c:pt idx="235">
                  <c:v>6.167465745984002</c:v>
                </c:pt>
                <c:pt idx="236">
                  <c:v>6.794237642112001</c:v>
                </c:pt>
                <c:pt idx="237">
                  <c:v>5.791409319168</c:v>
                </c:pt>
                <c:pt idx="238">
                  <c:v>3.7788524481600003</c:v>
                </c:pt>
                <c:pt idx="239">
                  <c:v>2.795626033632</c:v>
                </c:pt>
                <c:pt idx="240">
                  <c:v>2.754519169824</c:v>
                </c:pt>
                <c:pt idx="241">
                  <c:v>0.47173857120000007</c:v>
                </c:pt>
                <c:pt idx="242">
                  <c:v>1.070695527552</c:v>
                </c:pt>
                <c:pt idx="243">
                  <c:v>0.085002712704</c:v>
                </c:pt>
                <c:pt idx="244">
                  <c:v>0.46348565558399996</c:v>
                </c:pt>
                <c:pt idx="245">
                  <c:v>0.33257924928</c:v>
                </c:pt>
                <c:pt idx="246">
                  <c:v>0.260333708832</c:v>
                </c:pt>
                <c:pt idx="247">
                  <c:v>1.329229338624</c:v>
                </c:pt>
                <c:pt idx="248">
                  <c:v>0.195952896</c:v>
                </c:pt>
                <c:pt idx="249">
                  <c:v>0.176682265344</c:v>
                </c:pt>
                <c:pt idx="250">
                  <c:v>0.25110482342400003</c:v>
                </c:pt>
                <c:pt idx="251">
                  <c:v>0.3266908488</c:v>
                </c:pt>
                <c:pt idx="252">
                  <c:v>0.256273526016</c:v>
                </c:pt>
                <c:pt idx="253">
                  <c:v>0.4728990470400001</c:v>
                </c:pt>
                <c:pt idx="254">
                  <c:v>0.9822700799999999</c:v>
                </c:pt>
                <c:pt idx="255">
                  <c:v>0.17591686790400002</c:v>
                </c:pt>
                <c:pt idx="256">
                  <c:v>1.1721100515840004</c:v>
                </c:pt>
                <c:pt idx="257">
                  <c:v>0.45598477478400007</c:v>
                </c:pt>
                <c:pt idx="258">
                  <c:v>0.5148049823999999</c:v>
                </c:pt>
                <c:pt idx="259">
                  <c:v>0.7009473024</c:v>
                </c:pt>
                <c:pt idx="260">
                  <c:v>0.485803008</c:v>
                </c:pt>
                <c:pt idx="261">
                  <c:v>151.96827455999997</c:v>
                </c:pt>
                <c:pt idx="262">
                  <c:v>1.5885803583359999</c:v>
                </c:pt>
                <c:pt idx="263">
                  <c:v>491.706745111296</c:v>
                </c:pt>
                <c:pt idx="264">
                  <c:v>2.308895246016</c:v>
                </c:pt>
                <c:pt idx="265">
                  <c:v>2.68081153488</c:v>
                </c:pt>
                <c:pt idx="266">
                  <c:v>2.3465712954240003</c:v>
                </c:pt>
                <c:pt idx="267">
                  <c:v>555.929632376352</c:v>
                </c:pt>
                <c:pt idx="268">
                  <c:v>10.113548746751999</c:v>
                </c:pt>
                <c:pt idx="269">
                  <c:v>3423.7926259706883</c:v>
                </c:pt>
                <c:pt idx="270">
                  <c:v>75.50431743254401</c:v>
                </c:pt>
                <c:pt idx="271">
                  <c:v>1.9044142830720001</c:v>
                </c:pt>
                <c:pt idx="272">
                  <c:v>11.755375508736002</c:v>
                </c:pt>
                <c:pt idx="273">
                  <c:v>8.506024488864002</c:v>
                </c:pt>
                <c:pt idx="274">
                  <c:v>4.265610283008001</c:v>
                </c:pt>
                <c:pt idx="275">
                  <c:v>8.06396345856</c:v>
                </c:pt>
                <c:pt idx="276">
                  <c:v>5.16444116976</c:v>
                </c:pt>
                <c:pt idx="277">
                  <c:v>7.11917918208</c:v>
                </c:pt>
                <c:pt idx="278">
                  <c:v>2.4503462927999995</c:v>
                </c:pt>
                <c:pt idx="279">
                  <c:v>1.056244875264</c:v>
                </c:pt>
                <c:pt idx="280">
                  <c:v>1.363048811424</c:v>
                </c:pt>
                <c:pt idx="281">
                  <c:v>1.0081920752640001</c:v>
                </c:pt>
                <c:pt idx="282">
                  <c:v>0.5650255114560001</c:v>
                </c:pt>
                <c:pt idx="283">
                  <c:v>0.2726481384</c:v>
                </c:pt>
                <c:pt idx="284">
                  <c:v>0.363852494208</c:v>
                </c:pt>
                <c:pt idx="285">
                  <c:v>0.124252509312</c:v>
                </c:pt>
                <c:pt idx="286">
                  <c:v>0.10680434927999999</c:v>
                </c:pt>
                <c:pt idx="287">
                  <c:v>0.6702788216134553</c:v>
                </c:pt>
                <c:pt idx="288">
                  <c:v>0.23066689899769774</c:v>
                </c:pt>
                <c:pt idx="289">
                  <c:v>4.897026009574217</c:v>
                </c:pt>
                <c:pt idx="290">
                  <c:v>17.4052206603429</c:v>
                </c:pt>
                <c:pt idx="291">
                  <c:v>2.094205343027615</c:v>
                </c:pt>
                <c:pt idx="292">
                  <c:v>1.7980331469461837</c:v>
                </c:pt>
                <c:pt idx="293">
                  <c:v>5.52516578479659</c:v>
                </c:pt>
                <c:pt idx="294">
                  <c:v>0.9744511045324785</c:v>
                </c:pt>
                <c:pt idx="295">
                  <c:v>1.3669243115004297</c:v>
                </c:pt>
                <c:pt idx="296">
                  <c:v>0.8357529953209736</c:v>
                </c:pt>
                <c:pt idx="297">
                  <c:v>0.7445504135219125</c:v>
                </c:pt>
                <c:pt idx="298">
                  <c:v>8.84110666878454</c:v>
                </c:pt>
                <c:pt idx="299">
                  <c:v>12.263389099881978</c:v>
                </c:pt>
                <c:pt idx="300">
                  <c:v>240.752491347646</c:v>
                </c:pt>
                <c:pt idx="301">
                  <c:v>170.32118034089046</c:v>
                </c:pt>
                <c:pt idx="302">
                  <c:v>274.6816961310986</c:v>
                </c:pt>
                <c:pt idx="303">
                  <c:v>6.062043013526824</c:v>
                </c:pt>
                <c:pt idx="304">
                  <c:v>29.976132903213802</c:v>
                </c:pt>
                <c:pt idx="305">
                  <c:v>2.6744089542353167</c:v>
                </c:pt>
                <c:pt idx="306">
                  <c:v>1.8859820517107906</c:v>
                </c:pt>
                <c:pt idx="307">
                  <c:v>8.11999421759567</c:v>
                </c:pt>
                <c:pt idx="308">
                  <c:v>0.5332547136097641</c:v>
                </c:pt>
                <c:pt idx="309">
                  <c:v>0.3389879238826162</c:v>
                </c:pt>
                <c:pt idx="310">
                  <c:v>1.24185013344</c:v>
                </c:pt>
                <c:pt idx="311">
                  <c:v>0.645106044096</c:v>
                </c:pt>
                <c:pt idx="312">
                  <c:v>0.970105642272</c:v>
                </c:pt>
                <c:pt idx="313">
                  <c:v>1.093011944544</c:v>
                </c:pt>
                <c:pt idx="314">
                  <c:v>1.0651649440320001</c:v>
                </c:pt>
                <c:pt idx="315">
                  <c:v>0.6854833440000001</c:v>
                </c:pt>
                <c:pt idx="316">
                  <c:v>1.0231191673920002</c:v>
                </c:pt>
                <c:pt idx="317">
                  <c:v>0.6363529683839999</c:v>
                </c:pt>
                <c:pt idx="318">
                  <c:v>0.3463578696960001</c:v>
                </c:pt>
                <c:pt idx="319">
                  <c:v>0.428896602432</c:v>
                </c:pt>
                <c:pt idx="320">
                  <c:v>0.83254758912</c:v>
                </c:pt>
                <c:pt idx="321">
                  <c:v>1.02873521664</c:v>
                </c:pt>
                <c:pt idx="322">
                  <c:v>1.1184944071680003</c:v>
                </c:pt>
                <c:pt idx="323">
                  <c:v>5.506662801024</c:v>
                </c:pt>
                <c:pt idx="324">
                  <c:v>23.898778947360004</c:v>
                </c:pt>
                <c:pt idx="325">
                  <c:v>0.7702658219520001</c:v>
                </c:pt>
                <c:pt idx="326">
                  <c:v>2.142427093632</c:v>
                </c:pt>
                <c:pt idx="327">
                  <c:v>1.0282907750400003</c:v>
                </c:pt>
                <c:pt idx="328">
                  <c:v>1.2587547530880001</c:v>
                </c:pt>
                <c:pt idx="329">
                  <c:v>3.9445101457920013</c:v>
                </c:pt>
                <c:pt idx="330">
                  <c:v>17.972319735360003</c:v>
                </c:pt>
                <c:pt idx="331">
                  <c:v>4.103878156992</c:v>
                </c:pt>
                <c:pt idx="332">
                  <c:v>2.409522315264</c:v>
                </c:pt>
                <c:pt idx="333">
                  <c:v>1.553318387712</c:v>
                </c:pt>
                <c:pt idx="334">
                  <c:v>0.32837898960000006</c:v>
                </c:pt>
                <c:pt idx="335">
                  <c:v>0.39063263760000005</c:v>
                </c:pt>
                <c:pt idx="336">
                  <c:v>6.6714227712000005</c:v>
                </c:pt>
                <c:pt idx="337">
                  <c:v>3.2981266206720004</c:v>
                </c:pt>
                <c:pt idx="338">
                  <c:v>1.5778154712960002</c:v>
                </c:pt>
                <c:pt idx="339">
                  <c:v>0.561136315392</c:v>
                </c:pt>
                <c:pt idx="340">
                  <c:v>1.023902582112</c:v>
                </c:pt>
                <c:pt idx="341">
                  <c:v>64.32604550784002</c:v>
                </c:pt>
                <c:pt idx="342">
                  <c:v>0.878997328128</c:v>
                </c:pt>
                <c:pt idx="343">
                  <c:v>1.147222181376</c:v>
                </c:pt>
                <c:pt idx="344">
                  <c:v>0.6120757509120001</c:v>
                </c:pt>
                <c:pt idx="345">
                  <c:v>0.16447961088</c:v>
                </c:pt>
                <c:pt idx="346">
                  <c:v>0.23006161728</c:v>
                </c:pt>
                <c:pt idx="347">
                  <c:v>0.13599418867199997</c:v>
                </c:pt>
                <c:pt idx="348">
                  <c:v>0.091394840448</c:v>
                </c:pt>
                <c:pt idx="349">
                  <c:v>0.107079970176</c:v>
                </c:pt>
                <c:pt idx="350">
                  <c:v>0.070242317856</c:v>
                </c:pt>
                <c:pt idx="351">
                  <c:v>0.08857394726400002</c:v>
                </c:pt>
                <c:pt idx="352">
                  <c:v>0.097582470336</c:v>
                </c:pt>
                <c:pt idx="353">
                  <c:v>137.89288491551997</c:v>
                </c:pt>
                <c:pt idx="354">
                  <c:v>2691.337958051616</c:v>
                </c:pt>
                <c:pt idx="355">
                  <c:v>2236.5317551610883</c:v>
                </c:pt>
                <c:pt idx="356">
                  <c:v>2828.9046705949445</c:v>
                </c:pt>
                <c:pt idx="357">
                  <c:v>1.7625572568</c:v>
                </c:pt>
                <c:pt idx="358">
                  <c:v>1.3456559286720002</c:v>
                </c:pt>
                <c:pt idx="359">
                  <c:v>5.699100853152</c:v>
                </c:pt>
                <c:pt idx="360">
                  <c:v>1.3209469603200001</c:v>
                </c:pt>
                <c:pt idx="361">
                  <c:v>0.40939092575999997</c:v>
                </c:pt>
                <c:pt idx="362">
                  <c:v>0.61464696048</c:v>
                </c:pt>
                <c:pt idx="363">
                  <c:v>13.424673033215997</c:v>
                </c:pt>
                <c:pt idx="364">
                  <c:v>3596.2316977098235</c:v>
                </c:pt>
                <c:pt idx="365">
                  <c:v>28.501689103776002</c:v>
                </c:pt>
                <c:pt idx="366">
                  <c:v>6.602334625439999</c:v>
                </c:pt>
                <c:pt idx="367">
                  <c:v>0.6743629252800001</c:v>
                </c:pt>
                <c:pt idx="368">
                  <c:v>0.11765535552</c:v>
                </c:pt>
                <c:pt idx="369">
                  <c:v>0.623980105056</c:v>
                </c:pt>
                <c:pt idx="370">
                  <c:v>10.85428033344</c:v>
                </c:pt>
                <c:pt idx="371">
                  <c:v>0.34358568076800006</c:v>
                </c:pt>
                <c:pt idx="372">
                  <c:v>0.21600559440000003</c:v>
                </c:pt>
                <c:pt idx="373">
                  <c:v>0.27808691471999997</c:v>
                </c:pt>
                <c:pt idx="374">
                  <c:v>5.939415611136</c:v>
                </c:pt>
                <c:pt idx="375">
                  <c:v>0.16446246998400005</c:v>
                </c:pt>
                <c:pt idx="376">
                  <c:v>0.15412196159999997</c:v>
                </c:pt>
                <c:pt idx="377">
                  <c:v>0.08435148624000001</c:v>
                </c:pt>
                <c:pt idx="378">
                  <c:v>0.138865095936</c:v>
                </c:pt>
                <c:pt idx="379">
                  <c:v>0.0640219464</c:v>
                </c:pt>
                <c:pt idx="380">
                  <c:v>0.12856229568000002</c:v>
                </c:pt>
                <c:pt idx="381">
                  <c:v>0.142339987296</c:v>
                </c:pt>
                <c:pt idx="382">
                  <c:v>0.03688785100800001</c:v>
                </c:pt>
                <c:pt idx="383">
                  <c:v>0.004383144576</c:v>
                </c:pt>
                <c:pt idx="384">
                  <c:v>0.005333665536</c:v>
                </c:pt>
                <c:pt idx="385">
                  <c:v>0.6850070357760001</c:v>
                </c:pt>
                <c:pt idx="386">
                  <c:v>974.9811064118401</c:v>
                </c:pt>
                <c:pt idx="387">
                  <c:v>0.6987788248319999</c:v>
                </c:pt>
                <c:pt idx="388">
                  <c:v>22.662098898624</c:v>
                </c:pt>
                <c:pt idx="389">
                  <c:v>21.098701286208005</c:v>
                </c:pt>
                <c:pt idx="390">
                  <c:v>0.7108297297920001</c:v>
                </c:pt>
                <c:pt idx="391">
                  <c:v>1.642653212256</c:v>
                </c:pt>
                <c:pt idx="392">
                  <c:v>54.647450043264</c:v>
                </c:pt>
                <c:pt idx="393">
                  <c:v>59.51542368729601</c:v>
                </c:pt>
                <c:pt idx="394">
                  <c:v>11.604899922336</c:v>
                </c:pt>
                <c:pt idx="395">
                  <c:v>42.041885370336004</c:v>
                </c:pt>
                <c:pt idx="396">
                  <c:v>40.09078924127999</c:v>
                </c:pt>
                <c:pt idx="397">
                  <c:v>131.261048890272</c:v>
                </c:pt>
                <c:pt idx="398">
                  <c:v>3172.880886249888</c:v>
                </c:pt>
                <c:pt idx="399">
                  <c:v>267.63008514912</c:v>
                </c:pt>
                <c:pt idx="400">
                  <c:v>47.27110208889601</c:v>
                </c:pt>
                <c:pt idx="401">
                  <c:v>9164.370094498945</c:v>
                </c:pt>
                <c:pt idx="402">
                  <c:v>9030.729943314145</c:v>
                </c:pt>
                <c:pt idx="403">
                  <c:v>16145.228710794243</c:v>
                </c:pt>
                <c:pt idx="404">
                  <c:v>81.39429942336</c:v>
                </c:pt>
                <c:pt idx="405">
                  <c:v>27.943811039232003</c:v>
                </c:pt>
                <c:pt idx="406">
                  <c:v>19.503352205567996</c:v>
                </c:pt>
                <c:pt idx="407">
                  <c:v>11.548240318368002</c:v>
                </c:pt>
                <c:pt idx="408">
                  <c:v>7.455406033152</c:v>
                </c:pt>
                <c:pt idx="409">
                  <c:v>6.198401102400002</c:v>
                </c:pt>
                <c:pt idx="410">
                  <c:v>11.044403225855998</c:v>
                </c:pt>
                <c:pt idx="411">
                  <c:v>8.4008475072</c:v>
                </c:pt>
                <c:pt idx="412">
                  <c:v>3.9515910880320004</c:v>
                </c:pt>
                <c:pt idx="413">
                  <c:v>0.9734673113279999</c:v>
                </c:pt>
                <c:pt idx="414">
                  <c:v>0.58699577664</c:v>
                </c:pt>
                <c:pt idx="415">
                  <c:v>0.5058139852800001</c:v>
                </c:pt>
                <c:pt idx="416">
                  <c:v>0.4728216913919999</c:v>
                </c:pt>
                <c:pt idx="417">
                  <c:v>0.305567474688</c:v>
                </c:pt>
                <c:pt idx="418">
                  <c:v>0.41820137049600004</c:v>
                </c:pt>
                <c:pt idx="419">
                  <c:v>2.89148962032</c:v>
                </c:pt>
                <c:pt idx="420">
                  <c:v>2.7526371235200005</c:v>
                </c:pt>
                <c:pt idx="421">
                  <c:v>8.147073613823999</c:v>
                </c:pt>
                <c:pt idx="422">
                  <c:v>1.3932844992</c:v>
                </c:pt>
                <c:pt idx="423">
                  <c:v>11.889436015296</c:v>
                </c:pt>
                <c:pt idx="424">
                  <c:v>33.831970604640006</c:v>
                </c:pt>
                <c:pt idx="425">
                  <c:v>3.1865959906559995</c:v>
                </c:pt>
                <c:pt idx="426">
                  <c:v>3.0283317832320003</c:v>
                </c:pt>
                <c:pt idx="427">
                  <c:v>9.187256697696002</c:v>
                </c:pt>
                <c:pt idx="428">
                  <c:v>1.157045597856</c:v>
                </c:pt>
                <c:pt idx="429">
                  <c:v>16.650732584448</c:v>
                </c:pt>
                <c:pt idx="430">
                  <c:v>1.8638843184</c:v>
                </c:pt>
                <c:pt idx="431">
                  <c:v>1.5994872374399995</c:v>
                </c:pt>
                <c:pt idx="432">
                  <c:v>2.5116133691520006</c:v>
                </c:pt>
                <c:pt idx="433">
                  <c:v>2.675402659296</c:v>
                </c:pt>
                <c:pt idx="434">
                  <c:v>293.65137367344</c:v>
                </c:pt>
                <c:pt idx="435">
                  <c:v>25.175298237696005</c:v>
                </c:pt>
                <c:pt idx="436">
                  <c:v>55.53306354412799</c:v>
                </c:pt>
                <c:pt idx="437">
                  <c:v>6.711154958880002</c:v>
                </c:pt>
                <c:pt idx="438">
                  <c:v>10.316329096032</c:v>
                </c:pt>
                <c:pt idx="439">
                  <c:v>2.601053132256</c:v>
                </c:pt>
                <c:pt idx="440">
                  <c:v>1.7391760433280001</c:v>
                </c:pt>
                <c:pt idx="441">
                  <c:v>0.8397007286400001</c:v>
                </c:pt>
                <c:pt idx="442">
                  <c:v>0.87004255104</c:v>
                </c:pt>
                <c:pt idx="443">
                  <c:v>1.267482045312</c:v>
                </c:pt>
                <c:pt idx="444">
                  <c:v>1.2089515947840002</c:v>
                </c:pt>
                <c:pt idx="445">
                  <c:v>0.4522506226560001</c:v>
                </c:pt>
                <c:pt idx="446">
                  <c:v>0.57103690176</c:v>
                </c:pt>
                <c:pt idx="447">
                  <c:v>0.39349662998400003</c:v>
                </c:pt>
                <c:pt idx="448">
                  <c:v>0.40157723203199996</c:v>
                </c:pt>
                <c:pt idx="449">
                  <c:v>0.290435585472</c:v>
                </c:pt>
                <c:pt idx="450">
                  <c:v>0.18839426112000002</c:v>
                </c:pt>
                <c:pt idx="451">
                  <c:v>0.297051100416</c:v>
                </c:pt>
                <c:pt idx="453">
                  <c:v>0.027571803263999994</c:v>
                </c:pt>
                <c:pt idx="454">
                  <c:v>5.140384220160001</c:v>
                </c:pt>
                <c:pt idx="455">
                  <c:v>4.893675075071999</c:v>
                </c:pt>
                <c:pt idx="456">
                  <c:v>2.47033907568</c:v>
                </c:pt>
                <c:pt idx="457">
                  <c:v>1.985991857856</c:v>
                </c:pt>
                <c:pt idx="458">
                  <c:v>65.012724361728</c:v>
                </c:pt>
                <c:pt idx="459">
                  <c:v>1131.0131044823042</c:v>
                </c:pt>
                <c:pt idx="460">
                  <c:v>35.806202488224</c:v>
                </c:pt>
                <c:pt idx="461">
                  <c:v>10113.323108061888</c:v>
                </c:pt>
                <c:pt idx="462">
                  <c:v>43.371256197024</c:v>
                </c:pt>
                <c:pt idx="463">
                  <c:v>3.892718333952</c:v>
                </c:pt>
                <c:pt idx="464">
                  <c:v>1.7534050130880003</c:v>
                </c:pt>
                <c:pt idx="465">
                  <c:v>4.765406095296</c:v>
                </c:pt>
                <c:pt idx="466">
                  <c:v>1.809378230688</c:v>
                </c:pt>
                <c:pt idx="467">
                  <c:v>4.264217220384</c:v>
                </c:pt>
                <c:pt idx="468">
                  <c:v>1.982636580672</c:v>
                </c:pt>
                <c:pt idx="469">
                  <c:v>1.0382224857408</c:v>
                </c:pt>
                <c:pt idx="470">
                  <c:v>1.1291162054400001</c:v>
                </c:pt>
                <c:pt idx="471">
                  <c:v>2.0508106389120004</c:v>
                </c:pt>
                <c:pt idx="472">
                  <c:v>1.906050664512</c:v>
                </c:pt>
                <c:pt idx="473">
                  <c:v>0.384337381824</c:v>
                </c:pt>
                <c:pt idx="474">
                  <c:v>0.17264415168</c:v>
                </c:pt>
                <c:pt idx="475">
                  <c:v>1.3934108436479997</c:v>
                </c:pt>
                <c:pt idx="476">
                  <c:v>1.7603041501440002</c:v>
                </c:pt>
              </c:numCache>
            </c:numRef>
          </c:yVal>
          <c:smooth val="0"/>
        </c:ser>
        <c:axId val="39591861"/>
        <c:axId val="20782430"/>
      </c:scatterChart>
      <c:valAx>
        <c:axId val="39591861"/>
        <c:scaling>
          <c:logBase val="10"/>
          <c:orientation val="minMax"/>
          <c:max val="1000"/>
          <c:min val="0.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</a:t>
                </a:r>
              </a:p>
            </c:rich>
          </c:tx>
          <c:layout>
            <c:manualLayout>
              <c:xMode val="factor"/>
              <c:yMode val="factor"/>
              <c:x val="-0.02525"/>
              <c:y val="0.003"/>
            </c:manualLayout>
          </c:layout>
          <c:overlay val="0"/>
          <c:spPr>
            <a:noFill/>
            <a:ln>
              <a:noFill/>
            </a:ln>
          </c:spPr>
        </c:title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20782430"/>
        <c:crossesAt val="0.01"/>
        <c:crossBetween val="midCat"/>
        <c:dispUnits/>
      </c:valAx>
      <c:valAx>
        <c:axId val="20782430"/>
        <c:scaling>
          <c:logBase val="10"/>
          <c:orientation val="minMax"/>
          <c:max val="100000"/>
          <c:min val="0.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285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39591861"/>
        <c:crossesAt val="0.0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475"/>
          <c:y val="0.4355"/>
          <c:w val="0.19525"/>
          <c:h val="0.08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Daily Gage Height Hydrograph with Date of Observe 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Suspended Sediment 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Code P.84  Nam Mae Wang  A.Mae Win Chiang Mai Year.2019-2020</a:t>
            </a:r>
          </a:p>
        </c:rich>
      </c:tx>
      <c:layout>
        <c:manualLayout>
          <c:xMode val="factor"/>
          <c:yMode val="factor"/>
          <c:x val="0.04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"/>
          <c:y val="0.184"/>
          <c:w val="0.933"/>
          <c:h val="0.766"/>
        </c:manualLayout>
      </c:layout>
      <c:lineChart>
        <c:grouping val="standard"/>
        <c:varyColors val="0"/>
        <c:ser>
          <c:idx val="0"/>
          <c:order val="0"/>
          <c:tx>
            <c:v>Daily Gage Height Hydrograph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'P84'!$B$1:$B$365</c:f>
              <c:strCache/>
            </c:strRef>
          </c:cat>
          <c:val>
            <c:numRef>
              <c:f>'P84'!$D$1:$D$365</c:f>
              <c:numCache/>
            </c:numRef>
          </c:val>
          <c:smooth val="1"/>
        </c:ser>
        <c:ser>
          <c:idx val="2"/>
          <c:order val="1"/>
          <c:tx>
            <c:v>Observe Suspended Sediment and Water Qualities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'P84'!$B$1:$B$365</c:f>
              <c:strCache/>
            </c:strRef>
          </c:cat>
          <c:val>
            <c:numRef>
              <c:f>'P84'!$E$1:$E$365</c:f>
              <c:numCache/>
            </c:numRef>
          </c:val>
          <c:smooth val="0"/>
        </c:ser>
        <c:marker val="1"/>
        <c:axId val="52824143"/>
        <c:axId val="5655240"/>
      </c:lineChart>
      <c:dateAx>
        <c:axId val="52824143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6000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5655240"/>
        <c:crossesAt val="303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5655240"/>
        <c:scaling>
          <c:orientation val="minMax"/>
          <c:max val="307"/>
          <c:min val="30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</a:rPr>
                  <a:t>Gage Height  -  m.  ( m.s.l. )</a:t>
                </a:r>
              </a:p>
            </c:rich>
          </c:tx>
          <c:layout>
            <c:manualLayout>
              <c:xMode val="factor"/>
              <c:yMode val="factor"/>
              <c:x val="-0.02325"/>
              <c:y val="0.0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824143"/>
        <c:crossesAt val="1"/>
        <c:crossBetween val="between"/>
        <c:dispUnits/>
        <c:majorUnit val="1"/>
        <c:minorUnit val="0.05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1"/>
          <c:y val="0.91875"/>
          <c:w val="0.86175"/>
          <c:h val="0.07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ysDot"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P.84  Nam Mae Wang D.A.491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0825"/>
          <c:y val="-0.02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15"/>
          <c:y val="0.0915"/>
          <c:w val="0.831"/>
          <c:h val="0.831"/>
        </c:manualLayout>
      </c:layout>
      <c:scatterChart>
        <c:scatterStyle val="lineMarker"/>
        <c:varyColors val="0"/>
        <c:ser>
          <c:idx val="1"/>
          <c:order val="0"/>
          <c:tx>
            <c:v>2019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wer"/>
            <c:forward val="0.5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DATA!$D$459:$D$485</c:f>
              <c:numCache>
                <c:ptCount val="27"/>
                <c:pt idx="0">
                  <c:v>0.221</c:v>
                </c:pt>
                <c:pt idx="1">
                  <c:v>0.378</c:v>
                </c:pt>
                <c:pt idx="2">
                  <c:v>0.209</c:v>
                </c:pt>
                <c:pt idx="3">
                  <c:v>0.188</c:v>
                </c:pt>
                <c:pt idx="4">
                  <c:v>0.556</c:v>
                </c:pt>
                <c:pt idx="5">
                  <c:v>0.584</c:v>
                </c:pt>
                <c:pt idx="6">
                  <c:v>0.651</c:v>
                </c:pt>
                <c:pt idx="7">
                  <c:v>0.503</c:v>
                </c:pt>
                <c:pt idx="8">
                  <c:v>2.288</c:v>
                </c:pt>
                <c:pt idx="9">
                  <c:v>12.037</c:v>
                </c:pt>
                <c:pt idx="10">
                  <c:v>1.239</c:v>
                </c:pt>
                <c:pt idx="11">
                  <c:v>66.209</c:v>
                </c:pt>
                <c:pt idx="12">
                  <c:v>12.453</c:v>
                </c:pt>
                <c:pt idx="13">
                  <c:v>2.284</c:v>
                </c:pt>
                <c:pt idx="14">
                  <c:v>1.117</c:v>
                </c:pt>
                <c:pt idx="15">
                  <c:v>1.782</c:v>
                </c:pt>
                <c:pt idx="16">
                  <c:v>1.253</c:v>
                </c:pt>
                <c:pt idx="17">
                  <c:v>1.067</c:v>
                </c:pt>
                <c:pt idx="18">
                  <c:v>0.439</c:v>
                </c:pt>
                <c:pt idx="19">
                  <c:v>0.701</c:v>
                </c:pt>
                <c:pt idx="20">
                  <c:v>0.612</c:v>
                </c:pt>
                <c:pt idx="21">
                  <c:v>0.646</c:v>
                </c:pt>
                <c:pt idx="22">
                  <c:v>0.607</c:v>
                </c:pt>
                <c:pt idx="23">
                  <c:v>0.326</c:v>
                </c:pt>
                <c:pt idx="24">
                  <c:v>0.297</c:v>
                </c:pt>
                <c:pt idx="25">
                  <c:v>0.816</c:v>
                </c:pt>
                <c:pt idx="26">
                  <c:v>0.937</c:v>
                </c:pt>
              </c:numCache>
            </c:numRef>
          </c:xVal>
          <c:yVal>
            <c:numRef>
              <c:f>DATA!$G$459:$G$485</c:f>
              <c:numCache>
                <c:ptCount val="27"/>
                <c:pt idx="0">
                  <c:v>0.18839426112000002</c:v>
                </c:pt>
                <c:pt idx="1">
                  <c:v>0.297051100416</c:v>
                </c:pt>
                <c:pt idx="3">
                  <c:v>0.027571803263999994</c:v>
                </c:pt>
                <c:pt idx="4">
                  <c:v>5.140384220160001</c:v>
                </c:pt>
                <c:pt idx="5">
                  <c:v>4.893675075071999</c:v>
                </c:pt>
                <c:pt idx="6">
                  <c:v>2.47033907568</c:v>
                </c:pt>
                <c:pt idx="7">
                  <c:v>1.985991857856</c:v>
                </c:pt>
                <c:pt idx="8">
                  <c:v>65.012724361728</c:v>
                </c:pt>
                <c:pt idx="9">
                  <c:v>1131.0131044823042</c:v>
                </c:pt>
                <c:pt idx="10">
                  <c:v>35.806202488224</c:v>
                </c:pt>
                <c:pt idx="11">
                  <c:v>10113.323108061888</c:v>
                </c:pt>
                <c:pt idx="12">
                  <c:v>43.371256197024</c:v>
                </c:pt>
                <c:pt idx="13">
                  <c:v>3.892718333952</c:v>
                </c:pt>
                <c:pt idx="14">
                  <c:v>1.7534050130880003</c:v>
                </c:pt>
                <c:pt idx="15">
                  <c:v>4.765406095296</c:v>
                </c:pt>
                <c:pt idx="16">
                  <c:v>1.809378230688</c:v>
                </c:pt>
                <c:pt idx="17">
                  <c:v>4.264217220384</c:v>
                </c:pt>
                <c:pt idx="18">
                  <c:v>1.982636580672</c:v>
                </c:pt>
                <c:pt idx="19">
                  <c:v>1.0382224857408</c:v>
                </c:pt>
                <c:pt idx="20">
                  <c:v>1.1291162054400001</c:v>
                </c:pt>
                <c:pt idx="21">
                  <c:v>2.0508106389120004</c:v>
                </c:pt>
                <c:pt idx="22">
                  <c:v>1.906050664512</c:v>
                </c:pt>
                <c:pt idx="23">
                  <c:v>0.384337381824</c:v>
                </c:pt>
                <c:pt idx="24">
                  <c:v>0.17264415168</c:v>
                </c:pt>
                <c:pt idx="25">
                  <c:v>1.3934108436479997</c:v>
                </c:pt>
                <c:pt idx="26">
                  <c:v>1.7603041501440002</c:v>
                </c:pt>
              </c:numCache>
            </c:numRef>
          </c:yVal>
          <c:smooth val="0"/>
        </c:ser>
        <c:axId val="50897161"/>
        <c:axId val="55421266"/>
      </c:scatterChart>
      <c:valAx>
        <c:axId val="50897161"/>
        <c:scaling>
          <c:logBase val="10"/>
          <c:orientation val="minMax"/>
          <c:max val="100"/>
          <c:min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55421266"/>
        <c:crossesAt val="0.1"/>
        <c:crossBetween val="midCat"/>
        <c:dispUnits/>
      </c:valAx>
      <c:valAx>
        <c:axId val="55421266"/>
        <c:scaling>
          <c:logBase val="10"/>
          <c:orientation val="minMax"/>
          <c:max val="1000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28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50897161"/>
        <c:crossesAt val="0.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86725"/>
          <c:y val="0.42075"/>
          <c:w val="0.09775"/>
          <c:h val="0.07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66675</xdr:rowOff>
    </xdr:from>
    <xdr:to>
      <xdr:col>8</xdr:col>
      <xdr:colOff>628650</xdr:colOff>
      <xdr:row>16</xdr:row>
      <xdr:rowOff>114300</xdr:rowOff>
    </xdr:to>
    <xdr:graphicFrame>
      <xdr:nvGraphicFramePr>
        <xdr:cNvPr id="1" name="Chart 1"/>
        <xdr:cNvGraphicFramePr/>
      </xdr:nvGraphicFramePr>
      <xdr:xfrm>
        <a:off x="19050" y="66675"/>
        <a:ext cx="5791200" cy="4772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95250</xdr:colOff>
      <xdr:row>17</xdr:row>
      <xdr:rowOff>57150</xdr:rowOff>
    </xdr:from>
    <xdr:to>
      <xdr:col>9</xdr:col>
      <xdr:colOff>9525</xdr:colOff>
      <xdr:row>32</xdr:row>
      <xdr:rowOff>66675</xdr:rowOff>
    </xdr:to>
    <xdr:graphicFrame>
      <xdr:nvGraphicFramePr>
        <xdr:cNvPr id="2" name="Chart 2"/>
        <xdr:cNvGraphicFramePr/>
      </xdr:nvGraphicFramePr>
      <xdr:xfrm>
        <a:off x="95250" y="5086350"/>
        <a:ext cx="5743575" cy="4438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0</xdr:row>
      <xdr:rowOff>38100</xdr:rowOff>
    </xdr:from>
    <xdr:to>
      <xdr:col>15</xdr:col>
      <xdr:colOff>0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2933700" y="38100"/>
        <a:ext cx="580072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19050</xdr:colOff>
      <xdr:row>17</xdr:row>
      <xdr:rowOff>28575</xdr:rowOff>
    </xdr:from>
    <xdr:to>
      <xdr:col>15</xdr:col>
      <xdr:colOff>19050</xdr:colOff>
      <xdr:row>33</xdr:row>
      <xdr:rowOff>228600</xdr:rowOff>
    </xdr:to>
    <xdr:graphicFrame>
      <xdr:nvGraphicFramePr>
        <xdr:cNvPr id="2" name="Chart 1"/>
        <xdr:cNvGraphicFramePr/>
      </xdr:nvGraphicFramePr>
      <xdr:xfrm>
        <a:off x="2924175" y="4886325"/>
        <a:ext cx="5829300" cy="4772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zoomScalePageLayoutView="0" workbookViewId="0" topLeftCell="A1">
      <selection activeCell="A1" sqref="A1"/>
    </sheetView>
  </sheetViews>
  <sheetFormatPr defaultColWidth="9.140625" defaultRowHeight="23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6"/>
  </sheetPr>
  <dimension ref="A1:M607"/>
  <sheetViews>
    <sheetView zoomScalePageLayoutView="0" workbookViewId="0" topLeftCell="A567">
      <selection activeCell="G571" sqref="G571"/>
    </sheetView>
  </sheetViews>
  <sheetFormatPr defaultColWidth="9.140625" defaultRowHeight="23.25"/>
  <cols>
    <col min="1" max="1" width="9.421875" style="117" bestFit="1" customWidth="1"/>
    <col min="2" max="2" width="9.140625" style="119" customWidth="1"/>
    <col min="3" max="4" width="9.140625" style="136" customWidth="1"/>
    <col min="6" max="6" width="10.421875" style="0" bestFit="1" customWidth="1"/>
    <col min="8" max="8" width="9.140625" style="119" customWidth="1"/>
    <col min="9" max="10" width="9.140625" style="128" customWidth="1"/>
  </cols>
  <sheetData>
    <row r="1" spans="1:13" s="94" customFormat="1" ht="23.25">
      <c r="A1" s="218" t="s">
        <v>144</v>
      </c>
      <c r="B1" s="219"/>
      <c r="C1" s="219"/>
      <c r="D1" s="219"/>
      <c r="E1" s="219"/>
      <c r="F1" s="219"/>
      <c r="G1" s="219"/>
      <c r="H1" s="219"/>
      <c r="I1" s="219"/>
      <c r="J1" s="220"/>
      <c r="L1" s="95"/>
      <c r="M1" s="95"/>
    </row>
    <row r="2" spans="1:13" s="94" customFormat="1" ht="23.25">
      <c r="A2" s="112" t="s">
        <v>145</v>
      </c>
      <c r="B2" s="97" t="s">
        <v>146</v>
      </c>
      <c r="C2" s="129" t="s">
        <v>147</v>
      </c>
      <c r="D2" s="130" t="s">
        <v>147</v>
      </c>
      <c r="E2" s="96" t="s">
        <v>148</v>
      </c>
      <c r="F2" s="98" t="s">
        <v>148</v>
      </c>
      <c r="G2" s="96" t="s">
        <v>148</v>
      </c>
      <c r="H2" s="97" t="s">
        <v>149</v>
      </c>
      <c r="I2" s="120" t="s">
        <v>148</v>
      </c>
      <c r="J2" s="121" t="s">
        <v>148</v>
      </c>
      <c r="L2" s="95"/>
      <c r="M2" s="95"/>
    </row>
    <row r="3" spans="1:10" s="94" customFormat="1" ht="21">
      <c r="A3" s="113" t="s">
        <v>150</v>
      </c>
      <c r="B3" s="100" t="s">
        <v>151</v>
      </c>
      <c r="C3" s="131" t="s">
        <v>152</v>
      </c>
      <c r="D3" s="132" t="s">
        <v>152</v>
      </c>
      <c r="E3" s="99" t="s">
        <v>153</v>
      </c>
      <c r="F3" s="101" t="s">
        <v>153</v>
      </c>
      <c r="G3" s="99" t="s">
        <v>154</v>
      </c>
      <c r="H3" s="100" t="s">
        <v>155</v>
      </c>
      <c r="I3" s="122" t="s">
        <v>156</v>
      </c>
      <c r="J3" s="123" t="s">
        <v>157</v>
      </c>
    </row>
    <row r="4" spans="1:10" s="94" customFormat="1" ht="18.75" customHeight="1">
      <c r="A4" s="114"/>
      <c r="B4" s="100" t="s">
        <v>158</v>
      </c>
      <c r="C4" s="131" t="s">
        <v>159</v>
      </c>
      <c r="D4" s="132" t="s">
        <v>160</v>
      </c>
      <c r="E4" s="99" t="s">
        <v>161</v>
      </c>
      <c r="F4" s="101" t="s">
        <v>162</v>
      </c>
      <c r="G4" s="99" t="s">
        <v>163</v>
      </c>
      <c r="H4" s="100" t="s">
        <v>164</v>
      </c>
      <c r="I4" s="124"/>
      <c r="J4" s="125"/>
    </row>
    <row r="5" spans="1:10" s="94" customFormat="1" ht="18.75" customHeight="1">
      <c r="A5" s="115"/>
      <c r="B5" s="103"/>
      <c r="C5" s="133" t="s">
        <v>35</v>
      </c>
      <c r="D5" s="134" t="s">
        <v>34</v>
      </c>
      <c r="E5" s="102" t="s">
        <v>36</v>
      </c>
      <c r="F5" s="104"/>
      <c r="G5" s="102" t="s">
        <v>165</v>
      </c>
      <c r="H5" s="103"/>
      <c r="I5" s="126" t="s">
        <v>166</v>
      </c>
      <c r="J5" s="123" t="s">
        <v>167</v>
      </c>
    </row>
    <row r="6" spans="1:10" s="94" customFormat="1" ht="18.75" customHeight="1">
      <c r="A6" s="105">
        <v>20912</v>
      </c>
      <c r="B6" s="106">
        <v>25</v>
      </c>
      <c r="C6" s="107">
        <v>87.0905</v>
      </c>
      <c r="D6" s="107">
        <v>87.093</v>
      </c>
      <c r="E6" s="107">
        <f aca="true" t="shared" si="0" ref="E6:E47">D6-C6</f>
        <v>0.0024999999999977263</v>
      </c>
      <c r="F6" s="108">
        <f aca="true" t="shared" si="1" ref="F6:F47">((10^6)*E6/G6)</f>
        <v>8.310065150903226</v>
      </c>
      <c r="G6" s="109">
        <f aca="true" t="shared" si="2" ref="G6:G12">I6-J6</f>
        <v>300.84</v>
      </c>
      <c r="H6" s="106">
        <v>1</v>
      </c>
      <c r="I6" s="110">
        <v>671.25</v>
      </c>
      <c r="J6" s="109">
        <v>370.41</v>
      </c>
    </row>
    <row r="7" spans="1:10" s="94" customFormat="1" ht="18.75" customHeight="1">
      <c r="A7" s="105"/>
      <c r="B7" s="106">
        <v>26</v>
      </c>
      <c r="C7" s="107">
        <v>85.8375</v>
      </c>
      <c r="D7" s="107">
        <v>85.84</v>
      </c>
      <c r="E7" s="107">
        <f t="shared" si="0"/>
        <v>0.0024999999999977263</v>
      </c>
      <c r="F7" s="108">
        <f t="shared" si="1"/>
        <v>8.842045695684115</v>
      </c>
      <c r="G7" s="109">
        <f t="shared" si="2"/>
        <v>282.73999999999995</v>
      </c>
      <c r="H7" s="106">
        <v>2</v>
      </c>
      <c r="I7" s="110">
        <v>785.67</v>
      </c>
      <c r="J7" s="109">
        <v>502.93</v>
      </c>
    </row>
    <row r="8" spans="1:10" s="94" customFormat="1" ht="18.75" customHeight="1">
      <c r="A8" s="105"/>
      <c r="B8" s="106">
        <v>27</v>
      </c>
      <c r="C8" s="107">
        <v>86.3518</v>
      </c>
      <c r="D8" s="107">
        <v>86.354</v>
      </c>
      <c r="E8" s="107">
        <f t="shared" si="0"/>
        <v>0.002200000000001978</v>
      </c>
      <c r="F8" s="108">
        <f t="shared" si="1"/>
        <v>9.265108443891252</v>
      </c>
      <c r="G8" s="109">
        <f t="shared" si="2"/>
        <v>237.45000000000005</v>
      </c>
      <c r="H8" s="106">
        <v>3</v>
      </c>
      <c r="I8" s="110">
        <v>780.49</v>
      </c>
      <c r="J8" s="111">
        <v>543.04</v>
      </c>
    </row>
    <row r="9" spans="1:10" s="94" customFormat="1" ht="18.75" customHeight="1">
      <c r="A9" s="105">
        <v>20934</v>
      </c>
      <c r="B9" s="106">
        <v>28</v>
      </c>
      <c r="C9" s="107">
        <v>87.249</v>
      </c>
      <c r="D9" s="107">
        <v>87.2511</v>
      </c>
      <c r="E9" s="107">
        <f t="shared" si="0"/>
        <v>0.0020999999999986585</v>
      </c>
      <c r="F9" s="108">
        <f t="shared" si="1"/>
        <v>7.456327226241509</v>
      </c>
      <c r="G9" s="109">
        <f t="shared" si="2"/>
        <v>281.64</v>
      </c>
      <c r="H9" s="106">
        <v>4</v>
      </c>
      <c r="I9" s="110">
        <v>649.03</v>
      </c>
      <c r="J9" s="109">
        <v>367.39</v>
      </c>
    </row>
    <row r="10" spans="1:10" s="94" customFormat="1" ht="18.75" customHeight="1">
      <c r="A10" s="105"/>
      <c r="B10" s="106">
        <v>29</v>
      </c>
      <c r="C10" s="107">
        <v>85.2846</v>
      </c>
      <c r="D10" s="107">
        <v>85.2881</v>
      </c>
      <c r="E10" s="107">
        <f t="shared" si="0"/>
        <v>0.003500000000002501</v>
      </c>
      <c r="F10" s="108">
        <f t="shared" si="1"/>
        <v>13.458432669393602</v>
      </c>
      <c r="G10" s="109">
        <f t="shared" si="2"/>
        <v>260.06000000000006</v>
      </c>
      <c r="H10" s="106">
        <v>5</v>
      </c>
      <c r="I10" s="110">
        <v>783.61</v>
      </c>
      <c r="J10" s="109">
        <v>523.55</v>
      </c>
    </row>
    <row r="11" spans="1:10" s="94" customFormat="1" ht="18.75" customHeight="1">
      <c r="A11" s="105"/>
      <c r="B11" s="106">
        <v>30</v>
      </c>
      <c r="C11" s="107">
        <v>85.0108</v>
      </c>
      <c r="D11" s="107">
        <v>85.0145</v>
      </c>
      <c r="E11" s="107">
        <f t="shared" si="0"/>
        <v>0.0036999999999949296</v>
      </c>
      <c r="F11" s="108">
        <f t="shared" si="1"/>
        <v>13.607944097075872</v>
      </c>
      <c r="G11" s="109">
        <f t="shared" si="2"/>
        <v>271.9</v>
      </c>
      <c r="H11" s="106">
        <v>6</v>
      </c>
      <c r="I11" s="110">
        <v>805.85</v>
      </c>
      <c r="J11" s="111">
        <v>533.95</v>
      </c>
    </row>
    <row r="12" spans="1:10" s="94" customFormat="1" ht="18.75" customHeight="1">
      <c r="A12" s="105">
        <v>20947</v>
      </c>
      <c r="B12" s="106">
        <v>25</v>
      </c>
      <c r="C12" s="107">
        <v>87.055</v>
      </c>
      <c r="D12" s="107">
        <v>87.0718</v>
      </c>
      <c r="E12" s="107">
        <f t="shared" si="0"/>
        <v>0.016799999999989268</v>
      </c>
      <c r="F12" s="108">
        <f t="shared" si="1"/>
        <v>56.569465957267404</v>
      </c>
      <c r="G12" s="109">
        <f t="shared" si="2"/>
        <v>296.9799999999999</v>
      </c>
      <c r="H12" s="106">
        <v>7</v>
      </c>
      <c r="I12" s="110">
        <v>831.05</v>
      </c>
      <c r="J12" s="109">
        <v>534.07</v>
      </c>
    </row>
    <row r="13" spans="1:10" s="94" customFormat="1" ht="18.75" customHeight="1">
      <c r="A13" s="105"/>
      <c r="B13" s="106">
        <v>26</v>
      </c>
      <c r="C13" s="107">
        <v>85.7995</v>
      </c>
      <c r="D13" s="107">
        <v>85.8162</v>
      </c>
      <c r="E13" s="107">
        <f t="shared" si="0"/>
        <v>0.01670000000000016</v>
      </c>
      <c r="F13" s="108">
        <f t="shared" si="1"/>
        <v>56.371308016878174</v>
      </c>
      <c r="G13" s="109">
        <f aca="true" t="shared" si="3" ref="G13:G20">I13-J13</f>
        <v>296.25</v>
      </c>
      <c r="H13" s="106">
        <v>8</v>
      </c>
      <c r="I13" s="110">
        <v>819.99</v>
      </c>
      <c r="J13" s="109">
        <v>523.74</v>
      </c>
    </row>
    <row r="14" spans="1:10" s="94" customFormat="1" ht="18.75" customHeight="1">
      <c r="A14" s="105"/>
      <c r="B14" s="106">
        <v>27</v>
      </c>
      <c r="C14" s="107">
        <v>86.2972</v>
      </c>
      <c r="D14" s="107">
        <v>86.3164</v>
      </c>
      <c r="E14" s="107">
        <f t="shared" si="0"/>
        <v>0.019199999999997885</v>
      </c>
      <c r="F14" s="108">
        <f t="shared" si="1"/>
        <v>60.74219367900878</v>
      </c>
      <c r="G14" s="109">
        <f t="shared" si="3"/>
        <v>316.09000000000003</v>
      </c>
      <c r="H14" s="106">
        <v>9</v>
      </c>
      <c r="I14" s="110">
        <v>817.35</v>
      </c>
      <c r="J14" s="111">
        <v>501.26</v>
      </c>
    </row>
    <row r="15" spans="1:10" s="94" customFormat="1" ht="18.75" customHeight="1">
      <c r="A15" s="105">
        <v>20960</v>
      </c>
      <c r="B15" s="106">
        <v>28</v>
      </c>
      <c r="C15" s="107">
        <v>87.1892</v>
      </c>
      <c r="D15" s="107">
        <v>87.2056</v>
      </c>
      <c r="E15" s="107">
        <f t="shared" si="0"/>
        <v>0.01640000000000441</v>
      </c>
      <c r="F15" s="108">
        <f t="shared" si="1"/>
        <v>57.874863253006346</v>
      </c>
      <c r="G15" s="109">
        <f t="shared" si="3"/>
        <v>283.37</v>
      </c>
      <c r="H15" s="106">
        <v>10</v>
      </c>
      <c r="I15" s="110">
        <v>836.48</v>
      </c>
      <c r="J15" s="109">
        <v>553.11</v>
      </c>
    </row>
    <row r="16" spans="1:10" s="94" customFormat="1" ht="18.75" customHeight="1">
      <c r="A16" s="105"/>
      <c r="B16" s="106">
        <v>29</v>
      </c>
      <c r="C16" s="107">
        <v>85.2292</v>
      </c>
      <c r="D16" s="107">
        <v>85.2449</v>
      </c>
      <c r="E16" s="107">
        <f t="shared" si="0"/>
        <v>0.015699999999995384</v>
      </c>
      <c r="F16" s="108">
        <f t="shared" si="1"/>
        <v>57.50283851589709</v>
      </c>
      <c r="G16" s="109">
        <f t="shared" si="3"/>
        <v>273.03000000000003</v>
      </c>
      <c r="H16" s="106">
        <v>11</v>
      </c>
      <c r="I16" s="110">
        <v>640.57</v>
      </c>
      <c r="J16" s="109">
        <v>367.54</v>
      </c>
    </row>
    <row r="17" spans="1:10" s="94" customFormat="1" ht="18.75" customHeight="1">
      <c r="A17" s="105"/>
      <c r="B17" s="106">
        <v>30</v>
      </c>
      <c r="C17" s="107">
        <v>84.9611</v>
      </c>
      <c r="D17" s="107">
        <v>84.9738</v>
      </c>
      <c r="E17" s="107">
        <f t="shared" si="0"/>
        <v>0.01269999999999527</v>
      </c>
      <c r="F17" s="108">
        <f t="shared" si="1"/>
        <v>44.249329291645836</v>
      </c>
      <c r="G17" s="109">
        <f t="shared" si="3"/>
        <v>287.01</v>
      </c>
      <c r="H17" s="106">
        <v>12</v>
      </c>
      <c r="I17" s="110">
        <v>802.05</v>
      </c>
      <c r="J17" s="111">
        <v>515.04</v>
      </c>
    </row>
    <row r="18" spans="1:10" s="94" customFormat="1" ht="18.75" customHeight="1">
      <c r="A18" s="105">
        <v>20968</v>
      </c>
      <c r="B18" s="106">
        <v>31</v>
      </c>
      <c r="C18" s="107">
        <v>86.0463</v>
      </c>
      <c r="D18" s="107">
        <v>86.0686</v>
      </c>
      <c r="E18" s="107">
        <f t="shared" si="0"/>
        <v>0.02230000000000132</v>
      </c>
      <c r="F18" s="108">
        <f t="shared" si="1"/>
        <v>77.53016027535833</v>
      </c>
      <c r="G18" s="109">
        <f t="shared" si="3"/>
        <v>287.63</v>
      </c>
      <c r="H18" s="106">
        <v>13</v>
      </c>
      <c r="I18" s="110">
        <v>854.29</v>
      </c>
      <c r="J18" s="109">
        <v>566.66</v>
      </c>
    </row>
    <row r="19" spans="1:10" s="94" customFormat="1" ht="18.75" customHeight="1">
      <c r="A19" s="105"/>
      <c r="B19" s="106">
        <v>32</v>
      </c>
      <c r="C19" s="107">
        <v>84.9868</v>
      </c>
      <c r="D19" s="107">
        <v>85.0034</v>
      </c>
      <c r="E19" s="107">
        <f t="shared" si="0"/>
        <v>0.01659999999999684</v>
      </c>
      <c r="F19" s="108">
        <f t="shared" si="1"/>
        <v>62.95270962113407</v>
      </c>
      <c r="G19" s="109">
        <f t="shared" si="3"/>
        <v>263.68999999999994</v>
      </c>
      <c r="H19" s="106">
        <v>14</v>
      </c>
      <c r="I19" s="110">
        <v>836.18</v>
      </c>
      <c r="J19" s="109">
        <v>572.49</v>
      </c>
    </row>
    <row r="20" spans="1:10" s="94" customFormat="1" ht="18.75" customHeight="1">
      <c r="A20" s="105"/>
      <c r="B20" s="106">
        <v>33</v>
      </c>
      <c r="C20" s="107">
        <v>84.7978</v>
      </c>
      <c r="D20" s="107">
        <v>84.818</v>
      </c>
      <c r="E20" s="107">
        <f t="shared" si="0"/>
        <v>0.02020000000000266</v>
      </c>
      <c r="F20" s="108">
        <f t="shared" si="1"/>
        <v>66.09515084092227</v>
      </c>
      <c r="G20" s="109">
        <f t="shared" si="3"/>
        <v>305.61999999999995</v>
      </c>
      <c r="H20" s="106">
        <v>15</v>
      </c>
      <c r="I20" s="110">
        <v>649.28</v>
      </c>
      <c r="J20" s="111">
        <v>343.66</v>
      </c>
    </row>
    <row r="21" spans="1:10" s="94" customFormat="1" ht="18.75" customHeight="1">
      <c r="A21" s="105">
        <v>20976</v>
      </c>
      <c r="B21" s="106">
        <v>28</v>
      </c>
      <c r="C21" s="107">
        <v>87.1917</v>
      </c>
      <c r="D21" s="107">
        <v>87.2097</v>
      </c>
      <c r="E21" s="107">
        <f t="shared" si="0"/>
        <v>0.018000000000000682</v>
      </c>
      <c r="F21" s="108">
        <f t="shared" si="1"/>
        <v>54.210336104085904</v>
      </c>
      <c r="G21" s="109">
        <f>I21-J21</f>
        <v>332.04</v>
      </c>
      <c r="H21" s="106">
        <v>16</v>
      </c>
      <c r="I21" s="110">
        <v>664.88</v>
      </c>
      <c r="J21" s="109">
        <v>332.84</v>
      </c>
    </row>
    <row r="22" spans="1:10" s="94" customFormat="1" ht="18.75" customHeight="1">
      <c r="A22" s="105"/>
      <c r="B22" s="106">
        <v>29</v>
      </c>
      <c r="C22" s="107">
        <v>85.2174</v>
      </c>
      <c r="D22" s="107">
        <v>85.2356</v>
      </c>
      <c r="E22" s="107">
        <f t="shared" si="0"/>
        <v>0.01820000000000732</v>
      </c>
      <c r="F22" s="108">
        <f t="shared" si="1"/>
        <v>62.510733299011925</v>
      </c>
      <c r="G22" s="109">
        <f aca="true" t="shared" si="4" ref="G22:G29">I22-J22</f>
        <v>291.15</v>
      </c>
      <c r="H22" s="106">
        <v>17</v>
      </c>
      <c r="I22" s="110">
        <v>783.25</v>
      </c>
      <c r="J22" s="109">
        <v>492.1</v>
      </c>
    </row>
    <row r="23" spans="1:10" s="94" customFormat="1" ht="18.75" customHeight="1">
      <c r="A23" s="105"/>
      <c r="B23" s="106">
        <v>30</v>
      </c>
      <c r="C23" s="107">
        <v>84.9478</v>
      </c>
      <c r="D23" s="107">
        <v>84.967</v>
      </c>
      <c r="E23" s="107">
        <f t="shared" si="0"/>
        <v>0.019199999999997885</v>
      </c>
      <c r="F23" s="108">
        <f t="shared" si="1"/>
        <v>63.19739310752735</v>
      </c>
      <c r="G23" s="109">
        <f t="shared" si="4"/>
        <v>303.81000000000006</v>
      </c>
      <c r="H23" s="106">
        <v>18</v>
      </c>
      <c r="I23" s="110">
        <v>843.98</v>
      </c>
      <c r="J23" s="111">
        <v>540.17</v>
      </c>
    </row>
    <row r="24" spans="1:10" s="94" customFormat="1" ht="18.75" customHeight="1">
      <c r="A24" s="105">
        <v>20988</v>
      </c>
      <c r="B24" s="106">
        <v>31</v>
      </c>
      <c r="C24" s="107">
        <v>84.8531</v>
      </c>
      <c r="D24" s="107">
        <v>84.8675</v>
      </c>
      <c r="E24" s="107">
        <f t="shared" si="0"/>
        <v>0.014400000000009072</v>
      </c>
      <c r="F24" s="108">
        <f t="shared" si="1"/>
        <v>50.73816990243145</v>
      </c>
      <c r="G24" s="109">
        <f t="shared" si="4"/>
        <v>283.81000000000006</v>
      </c>
      <c r="H24" s="106">
        <v>19</v>
      </c>
      <c r="I24" s="110">
        <v>830.36</v>
      </c>
      <c r="J24" s="109">
        <v>546.55</v>
      </c>
    </row>
    <row r="25" spans="1:10" s="94" customFormat="1" ht="18.75" customHeight="1">
      <c r="A25" s="105"/>
      <c r="B25" s="106">
        <v>32</v>
      </c>
      <c r="C25" s="107">
        <v>85.0018</v>
      </c>
      <c r="D25" s="107">
        <v>85.017</v>
      </c>
      <c r="E25" s="107">
        <f t="shared" si="0"/>
        <v>0.015199999999992997</v>
      </c>
      <c r="F25" s="108">
        <f t="shared" si="1"/>
        <v>44.00057895496598</v>
      </c>
      <c r="G25" s="109">
        <f t="shared" si="4"/>
        <v>345.45</v>
      </c>
      <c r="H25" s="106">
        <v>20</v>
      </c>
      <c r="I25" s="110">
        <v>747.26</v>
      </c>
      <c r="J25" s="109">
        <v>401.81</v>
      </c>
    </row>
    <row r="26" spans="1:10" s="94" customFormat="1" ht="18.75" customHeight="1">
      <c r="A26" s="105"/>
      <c r="B26" s="106">
        <v>33</v>
      </c>
      <c r="C26" s="107">
        <v>85.964</v>
      </c>
      <c r="D26" s="107">
        <v>85.9702</v>
      </c>
      <c r="E26" s="107">
        <f t="shared" si="0"/>
        <v>0.006200000000006867</v>
      </c>
      <c r="F26" s="108">
        <f t="shared" si="1"/>
        <v>20.207946285997416</v>
      </c>
      <c r="G26" s="109">
        <f t="shared" si="4"/>
        <v>306.81</v>
      </c>
      <c r="H26" s="106">
        <v>21</v>
      </c>
      <c r="I26" s="110">
        <v>718.15</v>
      </c>
      <c r="J26" s="111">
        <v>411.34</v>
      </c>
    </row>
    <row r="27" spans="1:10" s="94" customFormat="1" ht="18.75" customHeight="1">
      <c r="A27" s="105">
        <v>20998</v>
      </c>
      <c r="B27" s="106">
        <v>34</v>
      </c>
      <c r="C27" s="107">
        <v>83.7113</v>
      </c>
      <c r="D27" s="107">
        <v>83.7221</v>
      </c>
      <c r="E27" s="107">
        <f t="shared" si="0"/>
        <v>0.010800000000003251</v>
      </c>
      <c r="F27" s="108">
        <f t="shared" si="1"/>
        <v>44.63732176070779</v>
      </c>
      <c r="G27" s="109">
        <f t="shared" si="4"/>
        <v>241.95000000000005</v>
      </c>
      <c r="H27" s="106">
        <v>22</v>
      </c>
      <c r="I27" s="110">
        <v>803.99</v>
      </c>
      <c r="J27" s="109">
        <v>562.04</v>
      </c>
    </row>
    <row r="28" spans="1:10" s="94" customFormat="1" ht="18.75" customHeight="1">
      <c r="A28" s="105"/>
      <c r="B28" s="106">
        <v>35</v>
      </c>
      <c r="C28" s="107">
        <v>84.9994</v>
      </c>
      <c r="D28" s="107">
        <v>85.0122</v>
      </c>
      <c r="E28" s="107">
        <f t="shared" si="0"/>
        <v>0.012800000000012801</v>
      </c>
      <c r="F28" s="108">
        <f t="shared" si="1"/>
        <v>38.72919818460756</v>
      </c>
      <c r="G28" s="109">
        <f t="shared" si="4"/>
        <v>330.50000000000006</v>
      </c>
      <c r="H28" s="106">
        <v>23</v>
      </c>
      <c r="I28" s="110">
        <v>709.95</v>
      </c>
      <c r="J28" s="109">
        <v>379.45</v>
      </c>
    </row>
    <row r="29" spans="1:10" s="94" customFormat="1" ht="18.75" customHeight="1">
      <c r="A29" s="105"/>
      <c r="B29" s="106">
        <v>36</v>
      </c>
      <c r="C29" s="107">
        <v>84.5348</v>
      </c>
      <c r="D29" s="107">
        <v>84.544</v>
      </c>
      <c r="E29" s="107">
        <f t="shared" si="0"/>
        <v>0.00919999999999277</v>
      </c>
      <c r="F29" s="108">
        <f t="shared" si="1"/>
        <v>28.670260837024433</v>
      </c>
      <c r="G29" s="109">
        <f t="shared" si="4"/>
        <v>320.89</v>
      </c>
      <c r="H29" s="106">
        <v>24</v>
      </c>
      <c r="I29" s="110">
        <v>835.76</v>
      </c>
      <c r="J29" s="111">
        <v>514.87</v>
      </c>
    </row>
    <row r="30" spans="1:10" s="94" customFormat="1" ht="18.75" customHeight="1">
      <c r="A30" s="105">
        <v>21009</v>
      </c>
      <c r="B30" s="106">
        <v>28</v>
      </c>
      <c r="C30" s="107">
        <v>87.2237</v>
      </c>
      <c r="D30" s="107">
        <v>87.2398</v>
      </c>
      <c r="E30" s="107">
        <f t="shared" si="0"/>
        <v>0.016100000000008663</v>
      </c>
      <c r="F30" s="108">
        <f t="shared" si="1"/>
        <v>64.10511646429886</v>
      </c>
      <c r="G30" s="109">
        <f>I30-J30</f>
        <v>251.15000000000003</v>
      </c>
      <c r="H30" s="106">
        <v>25</v>
      </c>
      <c r="I30" s="110">
        <v>652.2</v>
      </c>
      <c r="J30" s="109">
        <v>401.05</v>
      </c>
    </row>
    <row r="31" spans="1:10" s="94" customFormat="1" ht="18.75" customHeight="1">
      <c r="A31" s="105"/>
      <c r="B31" s="106">
        <v>29</v>
      </c>
      <c r="C31" s="107">
        <v>85.2576</v>
      </c>
      <c r="D31" s="107">
        <v>85.2729</v>
      </c>
      <c r="E31" s="107">
        <f t="shared" si="0"/>
        <v>0.015300000000010527</v>
      </c>
      <c r="F31" s="108">
        <f t="shared" si="1"/>
        <v>55.01618122981133</v>
      </c>
      <c r="G31" s="109">
        <f aca="true" t="shared" si="5" ref="G31:G38">I31-J31</f>
        <v>278.09999999999997</v>
      </c>
      <c r="H31" s="106">
        <v>26</v>
      </c>
      <c r="I31" s="110">
        <v>656.04</v>
      </c>
      <c r="J31" s="109">
        <v>377.94</v>
      </c>
    </row>
    <row r="32" spans="1:10" s="94" customFormat="1" ht="18.75" customHeight="1">
      <c r="A32" s="105"/>
      <c r="B32" s="106">
        <v>30</v>
      </c>
      <c r="C32" s="107">
        <v>84.9817</v>
      </c>
      <c r="D32" s="107">
        <v>84.988</v>
      </c>
      <c r="E32" s="107">
        <f t="shared" si="0"/>
        <v>0.0062999999999959755</v>
      </c>
      <c r="F32" s="108">
        <f t="shared" si="1"/>
        <v>24.704913532786854</v>
      </c>
      <c r="G32" s="109">
        <f t="shared" si="5"/>
        <v>255.01</v>
      </c>
      <c r="H32" s="106">
        <v>27</v>
      </c>
      <c r="I32" s="110">
        <v>785.5</v>
      </c>
      <c r="J32" s="111">
        <v>530.49</v>
      </c>
    </row>
    <row r="33" spans="1:10" s="94" customFormat="1" ht="18.75" customHeight="1">
      <c r="A33" s="105">
        <v>21019</v>
      </c>
      <c r="B33" s="106">
        <v>31</v>
      </c>
      <c r="C33" s="107">
        <v>84.8615</v>
      </c>
      <c r="D33" s="107">
        <v>84.8733</v>
      </c>
      <c r="E33" s="107">
        <f t="shared" si="0"/>
        <v>0.011799999999993815</v>
      </c>
      <c r="F33" s="108">
        <f t="shared" si="1"/>
        <v>38.76223638392292</v>
      </c>
      <c r="G33" s="109">
        <f t="shared" si="5"/>
        <v>304.42</v>
      </c>
      <c r="H33" s="106">
        <v>28</v>
      </c>
      <c r="I33" s="110">
        <v>670.58</v>
      </c>
      <c r="J33" s="109">
        <v>366.16</v>
      </c>
    </row>
    <row r="34" spans="1:10" s="94" customFormat="1" ht="18.75" customHeight="1">
      <c r="A34" s="105"/>
      <c r="B34" s="106">
        <v>32</v>
      </c>
      <c r="C34" s="107">
        <v>85.005</v>
      </c>
      <c r="D34" s="107">
        <v>85.015</v>
      </c>
      <c r="E34" s="107">
        <f t="shared" si="0"/>
        <v>0.010000000000005116</v>
      </c>
      <c r="F34" s="108">
        <f t="shared" si="1"/>
        <v>38.58173540647831</v>
      </c>
      <c r="G34" s="109">
        <f t="shared" si="5"/>
        <v>259.19000000000005</v>
      </c>
      <c r="H34" s="106">
        <v>29</v>
      </c>
      <c r="I34" s="110">
        <v>802.32</v>
      </c>
      <c r="J34" s="109">
        <v>543.13</v>
      </c>
    </row>
    <row r="35" spans="1:10" s="94" customFormat="1" ht="18.75" customHeight="1">
      <c r="A35" s="105"/>
      <c r="B35" s="106">
        <v>33</v>
      </c>
      <c r="C35" s="107">
        <v>85.9705</v>
      </c>
      <c r="D35" s="107">
        <v>85.9775</v>
      </c>
      <c r="E35" s="107">
        <f t="shared" si="0"/>
        <v>0.007000000000005002</v>
      </c>
      <c r="F35" s="108">
        <f t="shared" si="1"/>
        <v>27.041644131982547</v>
      </c>
      <c r="G35" s="109">
        <f t="shared" si="5"/>
        <v>258.86</v>
      </c>
      <c r="H35" s="106">
        <v>30</v>
      </c>
      <c r="I35" s="110">
        <v>805.49</v>
      </c>
      <c r="J35" s="111">
        <v>546.63</v>
      </c>
    </row>
    <row r="36" spans="1:10" s="94" customFormat="1" ht="18.75" customHeight="1">
      <c r="A36" s="105">
        <v>21030</v>
      </c>
      <c r="B36" s="106">
        <v>34</v>
      </c>
      <c r="C36" s="107">
        <v>83.7027</v>
      </c>
      <c r="D36" s="107">
        <v>83.7082</v>
      </c>
      <c r="E36" s="107">
        <f t="shared" si="0"/>
        <v>0.005500000000012051</v>
      </c>
      <c r="F36" s="108">
        <f t="shared" si="1"/>
        <v>20.74375801467923</v>
      </c>
      <c r="G36" s="109">
        <f t="shared" si="5"/>
        <v>265.14</v>
      </c>
      <c r="H36" s="106">
        <v>31</v>
      </c>
      <c r="I36" s="110">
        <v>651.16</v>
      </c>
      <c r="J36" s="109">
        <v>386.02</v>
      </c>
    </row>
    <row r="37" spans="1:10" s="94" customFormat="1" ht="18.75" customHeight="1">
      <c r="A37" s="105"/>
      <c r="B37" s="106">
        <v>35</v>
      </c>
      <c r="C37" s="107">
        <v>84.9875</v>
      </c>
      <c r="D37" s="107">
        <v>84.9995</v>
      </c>
      <c r="E37" s="107">
        <f t="shared" si="0"/>
        <v>0.012000000000000455</v>
      </c>
      <c r="F37" s="108">
        <f t="shared" si="1"/>
        <v>46.24990364603582</v>
      </c>
      <c r="G37" s="109">
        <f t="shared" si="5"/>
        <v>259.46000000000004</v>
      </c>
      <c r="H37" s="106">
        <v>32</v>
      </c>
      <c r="I37" s="110">
        <v>808.73</v>
      </c>
      <c r="J37" s="109">
        <v>549.27</v>
      </c>
    </row>
    <row r="38" spans="1:10" s="94" customFormat="1" ht="18.75" customHeight="1">
      <c r="A38" s="105"/>
      <c r="B38" s="106">
        <v>36</v>
      </c>
      <c r="C38" s="107">
        <v>84.5483</v>
      </c>
      <c r="D38" s="107">
        <v>84.5561</v>
      </c>
      <c r="E38" s="107">
        <f t="shared" si="0"/>
        <v>0.007800000000003138</v>
      </c>
      <c r="F38" s="108">
        <f t="shared" si="1"/>
        <v>29.112081513839943</v>
      </c>
      <c r="G38" s="109">
        <f t="shared" si="5"/>
        <v>267.93000000000006</v>
      </c>
      <c r="H38" s="106">
        <v>33</v>
      </c>
      <c r="I38" s="110">
        <v>669.19</v>
      </c>
      <c r="J38" s="111">
        <v>401.26</v>
      </c>
    </row>
    <row r="39" spans="1:10" s="94" customFormat="1" ht="18.75" customHeight="1">
      <c r="A39" s="105">
        <v>21038</v>
      </c>
      <c r="B39" s="106">
        <v>28</v>
      </c>
      <c r="C39" s="107">
        <v>87.2402</v>
      </c>
      <c r="D39" s="107">
        <v>87.326</v>
      </c>
      <c r="E39" s="107">
        <f t="shared" si="0"/>
        <v>0.08579999999999188</v>
      </c>
      <c r="F39" s="108">
        <f t="shared" si="1"/>
        <v>324.7662667019641</v>
      </c>
      <c r="G39" s="109">
        <f>I39-J39</f>
        <v>264.18999999999994</v>
      </c>
      <c r="H39" s="106">
        <v>34</v>
      </c>
      <c r="I39" s="110">
        <v>795.14</v>
      </c>
      <c r="J39" s="109">
        <v>530.95</v>
      </c>
    </row>
    <row r="40" spans="1:10" s="94" customFormat="1" ht="18.75" customHeight="1">
      <c r="A40" s="105"/>
      <c r="B40" s="106">
        <v>29</v>
      </c>
      <c r="C40" s="107">
        <v>85.251</v>
      </c>
      <c r="D40" s="107">
        <v>85.3504</v>
      </c>
      <c r="E40" s="107">
        <f t="shared" si="0"/>
        <v>0.09939999999998861</v>
      </c>
      <c r="F40" s="108">
        <f t="shared" si="1"/>
        <v>336.93773092433685</v>
      </c>
      <c r="G40" s="109">
        <f aca="true" t="shared" si="6" ref="G40:G47">I40-J40</f>
        <v>295.01</v>
      </c>
      <c r="H40" s="106">
        <v>35</v>
      </c>
      <c r="I40" s="110">
        <v>774.38</v>
      </c>
      <c r="J40" s="109">
        <v>479.37</v>
      </c>
    </row>
    <row r="41" spans="1:10" s="94" customFormat="1" ht="18.75" customHeight="1">
      <c r="A41" s="105"/>
      <c r="B41" s="106">
        <v>30</v>
      </c>
      <c r="C41" s="107">
        <v>85.0145</v>
      </c>
      <c r="D41" s="107">
        <v>85.1032</v>
      </c>
      <c r="E41" s="107">
        <f t="shared" si="0"/>
        <v>0.08870000000000289</v>
      </c>
      <c r="F41" s="108">
        <f t="shared" si="1"/>
        <v>309.7607822594827</v>
      </c>
      <c r="G41" s="109">
        <f t="shared" si="6"/>
        <v>286.35</v>
      </c>
      <c r="H41" s="106">
        <v>36</v>
      </c>
      <c r="I41" s="110">
        <v>789.48</v>
      </c>
      <c r="J41" s="111">
        <v>503.13</v>
      </c>
    </row>
    <row r="42" spans="1:10" s="94" customFormat="1" ht="18.75" customHeight="1">
      <c r="A42" s="105">
        <v>21050</v>
      </c>
      <c r="B42" s="106">
        <v>31</v>
      </c>
      <c r="C42" s="107">
        <v>84.9127</v>
      </c>
      <c r="D42" s="107">
        <v>85.0531</v>
      </c>
      <c r="E42" s="107">
        <f t="shared" si="0"/>
        <v>0.14039999999999964</v>
      </c>
      <c r="F42" s="108">
        <f t="shared" si="1"/>
        <v>505.10864872643424</v>
      </c>
      <c r="G42" s="109">
        <f t="shared" si="6"/>
        <v>277.96</v>
      </c>
      <c r="H42" s="106">
        <v>37</v>
      </c>
      <c r="I42" s="110">
        <v>781.12</v>
      </c>
      <c r="J42" s="109">
        <v>503.16</v>
      </c>
    </row>
    <row r="43" spans="1:10" s="94" customFormat="1" ht="18.75" customHeight="1">
      <c r="A43" s="105"/>
      <c r="B43" s="106">
        <v>32</v>
      </c>
      <c r="C43" s="107">
        <v>85.0276</v>
      </c>
      <c r="D43" s="107">
        <v>85.1929</v>
      </c>
      <c r="E43" s="107">
        <f t="shared" si="0"/>
        <v>0.1652999999999878</v>
      </c>
      <c r="F43" s="108">
        <f t="shared" si="1"/>
        <v>606.2495415535385</v>
      </c>
      <c r="G43" s="109">
        <f t="shared" si="6"/>
        <v>272.65999999999997</v>
      </c>
      <c r="H43" s="106">
        <v>38</v>
      </c>
      <c r="I43" s="110">
        <v>816.15</v>
      </c>
      <c r="J43" s="109">
        <v>543.49</v>
      </c>
    </row>
    <row r="44" spans="1:10" s="94" customFormat="1" ht="18.75" customHeight="1">
      <c r="A44" s="105"/>
      <c r="B44" s="106">
        <v>33</v>
      </c>
      <c r="C44" s="107">
        <v>86.0165</v>
      </c>
      <c r="D44" s="107">
        <v>86.1399</v>
      </c>
      <c r="E44" s="107">
        <f t="shared" si="0"/>
        <v>0.12340000000000373</v>
      </c>
      <c r="F44" s="108">
        <f t="shared" si="1"/>
        <v>425.869685256777</v>
      </c>
      <c r="G44" s="109">
        <f t="shared" si="6"/>
        <v>289.76000000000005</v>
      </c>
      <c r="H44" s="106">
        <v>39</v>
      </c>
      <c r="I44" s="110">
        <v>644.07</v>
      </c>
      <c r="J44" s="111">
        <v>354.31</v>
      </c>
    </row>
    <row r="45" spans="1:10" s="94" customFormat="1" ht="18.75" customHeight="1">
      <c r="A45" s="105">
        <v>21060</v>
      </c>
      <c r="B45" s="106">
        <v>34</v>
      </c>
      <c r="C45" s="107">
        <v>83.755</v>
      </c>
      <c r="D45" s="107">
        <v>83.9158</v>
      </c>
      <c r="E45" s="107">
        <f t="shared" si="0"/>
        <v>0.16080000000000894</v>
      </c>
      <c r="F45" s="108">
        <f t="shared" si="1"/>
        <v>571.8960059750648</v>
      </c>
      <c r="G45" s="109">
        <f t="shared" si="6"/>
        <v>281.16999999999996</v>
      </c>
      <c r="H45" s="106">
        <v>40</v>
      </c>
      <c r="I45" s="110">
        <v>802.12</v>
      </c>
      <c r="J45" s="109">
        <v>520.95</v>
      </c>
    </row>
    <row r="46" spans="1:10" s="94" customFormat="1" ht="18.75" customHeight="1">
      <c r="A46" s="105"/>
      <c r="B46" s="106">
        <v>35</v>
      </c>
      <c r="C46" s="107">
        <v>85.0202</v>
      </c>
      <c r="D46" s="107">
        <v>85.1919</v>
      </c>
      <c r="E46" s="107">
        <f t="shared" si="0"/>
        <v>0.1717000000000013</v>
      </c>
      <c r="F46" s="108">
        <f t="shared" si="1"/>
        <v>612.0775702267265</v>
      </c>
      <c r="G46" s="109">
        <f t="shared" si="6"/>
        <v>280.52</v>
      </c>
      <c r="H46" s="106">
        <v>41</v>
      </c>
      <c r="I46" s="110">
        <v>831.28</v>
      </c>
      <c r="J46" s="109">
        <v>550.76</v>
      </c>
    </row>
    <row r="47" spans="1:10" s="94" customFormat="1" ht="18.75" customHeight="1">
      <c r="A47" s="105"/>
      <c r="B47" s="106">
        <v>36</v>
      </c>
      <c r="C47" s="107">
        <v>84.6084</v>
      </c>
      <c r="D47" s="107">
        <v>84.8158</v>
      </c>
      <c r="E47" s="107">
        <f t="shared" si="0"/>
        <v>0.2073999999999927</v>
      </c>
      <c r="F47" s="108">
        <f t="shared" si="1"/>
        <v>613.3735545500035</v>
      </c>
      <c r="G47" s="109">
        <f t="shared" si="6"/>
        <v>338.13</v>
      </c>
      <c r="H47" s="106">
        <v>42</v>
      </c>
      <c r="I47" s="110">
        <v>702.13</v>
      </c>
      <c r="J47" s="111">
        <v>364</v>
      </c>
    </row>
    <row r="48" spans="1:10" ht="18.75" customHeight="1">
      <c r="A48" s="116">
        <v>21067</v>
      </c>
      <c r="B48" s="118">
        <v>28</v>
      </c>
      <c r="C48" s="135">
        <v>87.1892</v>
      </c>
      <c r="D48" s="135">
        <v>87.2405</v>
      </c>
      <c r="E48" s="107">
        <f aca="true" t="shared" si="7" ref="E48:E58">D48-C48</f>
        <v>0.05129999999999768</v>
      </c>
      <c r="F48" s="108">
        <f aca="true" t="shared" si="8" ref="F48:F58">((10^6)*E48/G48)</f>
        <v>192.24283305226786</v>
      </c>
      <c r="G48" s="109">
        <f aca="true" t="shared" si="9" ref="G48:G58">I48-J48</f>
        <v>266.85</v>
      </c>
      <c r="H48" s="106">
        <v>43</v>
      </c>
      <c r="I48" s="127">
        <v>759.59</v>
      </c>
      <c r="J48" s="127">
        <v>492.74</v>
      </c>
    </row>
    <row r="49" spans="1:10" ht="18.75" customHeight="1">
      <c r="A49" s="116"/>
      <c r="B49" s="118">
        <v>29</v>
      </c>
      <c r="C49" s="135">
        <v>85.2084</v>
      </c>
      <c r="D49" s="135">
        <v>85.2638</v>
      </c>
      <c r="E49" s="107">
        <f t="shared" si="7"/>
        <v>0.05540000000000589</v>
      </c>
      <c r="F49" s="108">
        <f t="shared" si="8"/>
        <v>205.527731404214</v>
      </c>
      <c r="G49" s="109">
        <f t="shared" si="9"/>
        <v>269.55</v>
      </c>
      <c r="H49" s="106">
        <v>44</v>
      </c>
      <c r="I49" s="127">
        <v>754</v>
      </c>
      <c r="J49" s="127">
        <v>484.45</v>
      </c>
    </row>
    <row r="50" spans="1:10" ht="18.75" customHeight="1">
      <c r="A50" s="116"/>
      <c r="B50" s="118">
        <v>30</v>
      </c>
      <c r="C50" s="135">
        <v>84.9347</v>
      </c>
      <c r="D50" s="135">
        <v>84.9968</v>
      </c>
      <c r="E50" s="107">
        <f t="shared" si="7"/>
        <v>0.06209999999998672</v>
      </c>
      <c r="F50" s="108">
        <f t="shared" si="8"/>
        <v>210.65843481796097</v>
      </c>
      <c r="G50" s="109">
        <f t="shared" si="9"/>
        <v>294.79</v>
      </c>
      <c r="H50" s="106">
        <v>45</v>
      </c>
      <c r="I50" s="127">
        <v>714.85</v>
      </c>
      <c r="J50" s="127">
        <v>420.06</v>
      </c>
    </row>
    <row r="51" spans="1:10" ht="18.75" customHeight="1">
      <c r="A51" s="116">
        <v>21079</v>
      </c>
      <c r="B51" s="118">
        <v>31</v>
      </c>
      <c r="C51" s="135">
        <v>84.8835</v>
      </c>
      <c r="D51" s="135">
        <v>84.9786</v>
      </c>
      <c r="E51" s="107">
        <f t="shared" si="7"/>
        <v>0.09510000000000218</v>
      </c>
      <c r="F51" s="108">
        <f t="shared" si="8"/>
        <v>377.44086362915607</v>
      </c>
      <c r="G51" s="109">
        <f t="shared" si="9"/>
        <v>251.96000000000004</v>
      </c>
      <c r="H51" s="106">
        <v>46</v>
      </c>
      <c r="I51" s="127">
        <v>809.7</v>
      </c>
      <c r="J51" s="127">
        <v>557.74</v>
      </c>
    </row>
    <row r="52" spans="1:10" ht="18.75" customHeight="1">
      <c r="A52" s="116"/>
      <c r="B52" s="118">
        <v>32</v>
      </c>
      <c r="C52" s="135">
        <v>84.9967</v>
      </c>
      <c r="D52" s="135">
        <v>85.107</v>
      </c>
      <c r="E52" s="107">
        <f t="shared" si="7"/>
        <v>0.11029999999999518</v>
      </c>
      <c r="F52" s="108">
        <f t="shared" si="8"/>
        <v>431.3142767762686</v>
      </c>
      <c r="G52" s="109">
        <f t="shared" si="9"/>
        <v>255.73000000000002</v>
      </c>
      <c r="H52" s="106">
        <v>47</v>
      </c>
      <c r="I52" s="127">
        <v>833.98</v>
      </c>
      <c r="J52" s="127">
        <v>578.25</v>
      </c>
    </row>
    <row r="53" spans="1:10" ht="18.75" customHeight="1">
      <c r="A53" s="116"/>
      <c r="B53" s="118">
        <v>33</v>
      </c>
      <c r="C53" s="135">
        <v>85.9635</v>
      </c>
      <c r="D53" s="135">
        <v>86.0728</v>
      </c>
      <c r="E53" s="107">
        <f t="shared" si="7"/>
        <v>0.10930000000000462</v>
      </c>
      <c r="F53" s="108">
        <f t="shared" si="8"/>
        <v>353.6530123600744</v>
      </c>
      <c r="G53" s="109">
        <f t="shared" si="9"/>
        <v>309.06000000000006</v>
      </c>
      <c r="H53" s="106">
        <v>48</v>
      </c>
      <c r="I53" s="127">
        <v>655.71</v>
      </c>
      <c r="J53" s="127">
        <v>346.65</v>
      </c>
    </row>
    <row r="54" spans="1:10" ht="18.75" customHeight="1">
      <c r="A54" s="116">
        <v>21086</v>
      </c>
      <c r="B54" s="118">
        <v>34</v>
      </c>
      <c r="C54" s="135">
        <v>83.7247</v>
      </c>
      <c r="D54" s="135">
        <v>83.7815</v>
      </c>
      <c r="E54" s="107">
        <f t="shared" si="7"/>
        <v>0.05679999999999552</v>
      </c>
      <c r="F54" s="108">
        <f t="shared" si="8"/>
        <v>245.1974962227305</v>
      </c>
      <c r="G54" s="109">
        <f t="shared" si="9"/>
        <v>231.64999999999998</v>
      </c>
      <c r="H54" s="106">
        <v>49</v>
      </c>
      <c r="I54" s="127">
        <v>788.63</v>
      </c>
      <c r="J54" s="127">
        <v>556.98</v>
      </c>
    </row>
    <row r="55" spans="1:10" ht="18.75" customHeight="1">
      <c r="A55" s="116"/>
      <c r="B55" s="118">
        <v>35</v>
      </c>
      <c r="C55" s="135">
        <v>84.986</v>
      </c>
      <c r="D55" s="135">
        <v>85.0431</v>
      </c>
      <c r="E55" s="107">
        <f t="shared" si="7"/>
        <v>0.05709999999999127</v>
      </c>
      <c r="F55" s="108">
        <f t="shared" si="8"/>
        <v>203.0727647769801</v>
      </c>
      <c r="G55" s="109">
        <f t="shared" si="9"/>
        <v>281.18</v>
      </c>
      <c r="H55" s="106">
        <v>50</v>
      </c>
      <c r="I55" s="127">
        <v>647.87</v>
      </c>
      <c r="J55" s="127">
        <v>366.69</v>
      </c>
    </row>
    <row r="56" spans="1:10" ht="18.75" customHeight="1">
      <c r="A56" s="116"/>
      <c r="B56" s="118">
        <v>36</v>
      </c>
      <c r="C56" s="135">
        <v>84.5558</v>
      </c>
      <c r="D56" s="135">
        <v>84.6147</v>
      </c>
      <c r="E56" s="107">
        <f t="shared" si="7"/>
        <v>0.05889999999999418</v>
      </c>
      <c r="F56" s="108">
        <f t="shared" si="8"/>
        <v>199.3839071121295</v>
      </c>
      <c r="G56" s="109">
        <f t="shared" si="9"/>
        <v>295.41</v>
      </c>
      <c r="H56" s="106">
        <v>51</v>
      </c>
      <c r="I56" s="127">
        <v>595</v>
      </c>
      <c r="J56" s="127">
        <v>299.59</v>
      </c>
    </row>
    <row r="57" spans="1:10" ht="18.75" customHeight="1">
      <c r="A57" s="116">
        <v>21100</v>
      </c>
      <c r="B57" s="118">
        <v>28</v>
      </c>
      <c r="C57" s="135">
        <v>87.2197</v>
      </c>
      <c r="D57" s="135">
        <v>87.2421</v>
      </c>
      <c r="E57" s="107">
        <f t="shared" si="7"/>
        <v>0.022399999999990428</v>
      </c>
      <c r="F57" s="108">
        <f t="shared" si="8"/>
        <v>74.37412842815071</v>
      </c>
      <c r="G57" s="109">
        <f t="shared" si="9"/>
        <v>301.17999999999995</v>
      </c>
      <c r="H57" s="106">
        <v>52</v>
      </c>
      <c r="I57" s="127">
        <v>663.81</v>
      </c>
      <c r="J57" s="127">
        <v>362.63</v>
      </c>
    </row>
    <row r="58" spans="1:10" ht="18.75" customHeight="1">
      <c r="A58" s="116"/>
      <c r="B58" s="118">
        <v>29</v>
      </c>
      <c r="C58" s="135">
        <v>85.2458</v>
      </c>
      <c r="D58" s="135">
        <v>85.2645</v>
      </c>
      <c r="E58" s="107">
        <f t="shared" si="7"/>
        <v>0.018699999999995498</v>
      </c>
      <c r="F58" s="108">
        <f t="shared" si="8"/>
        <v>70.91660662139444</v>
      </c>
      <c r="G58" s="109">
        <f t="shared" si="9"/>
        <v>263.68999999999994</v>
      </c>
      <c r="H58" s="106">
        <v>53</v>
      </c>
      <c r="I58" s="127">
        <v>821.65</v>
      </c>
      <c r="J58" s="127">
        <v>557.96</v>
      </c>
    </row>
    <row r="59" spans="1:10" ht="18.75" customHeight="1">
      <c r="A59" s="116"/>
      <c r="B59" s="118">
        <v>30</v>
      </c>
      <c r="C59" s="135">
        <v>84.9726</v>
      </c>
      <c r="D59" s="135">
        <v>84.9912</v>
      </c>
      <c r="E59" s="107">
        <f aca="true" t="shared" si="10" ref="E59:E69">D59-C59</f>
        <v>0.01860000000000639</v>
      </c>
      <c r="F59" s="108">
        <f aca="true" t="shared" si="11" ref="F59:F69">((10^6)*E59/G59)</f>
        <v>61.8824233955697</v>
      </c>
      <c r="G59" s="109">
        <f aca="true" t="shared" si="12" ref="G59:G69">I59-J59</f>
        <v>300.57000000000005</v>
      </c>
      <c r="H59" s="106">
        <v>54</v>
      </c>
      <c r="I59" s="127">
        <v>666.85</v>
      </c>
      <c r="J59" s="127">
        <v>366.28</v>
      </c>
    </row>
    <row r="60" spans="1:10" ht="18.75" customHeight="1">
      <c r="A60" s="116">
        <v>21110</v>
      </c>
      <c r="B60" s="118">
        <v>31</v>
      </c>
      <c r="C60" s="135">
        <v>84.8872</v>
      </c>
      <c r="D60" s="135">
        <v>84.8918</v>
      </c>
      <c r="E60" s="107">
        <f t="shared" si="10"/>
        <v>0.004599999999996385</v>
      </c>
      <c r="F60" s="108">
        <f t="shared" si="11"/>
        <v>14.607812003799252</v>
      </c>
      <c r="G60" s="109">
        <f t="shared" si="12"/>
        <v>314.90000000000003</v>
      </c>
      <c r="H60" s="106">
        <v>55</v>
      </c>
      <c r="I60" s="127">
        <v>674.34</v>
      </c>
      <c r="J60" s="127">
        <v>359.44</v>
      </c>
    </row>
    <row r="61" spans="1:10" ht="18.75" customHeight="1">
      <c r="A61" s="116"/>
      <c r="B61" s="118">
        <v>32</v>
      </c>
      <c r="C61" s="135">
        <v>85.0315</v>
      </c>
      <c r="D61" s="135">
        <v>85.039</v>
      </c>
      <c r="E61" s="107">
        <f t="shared" si="10"/>
        <v>0.00750000000000739</v>
      </c>
      <c r="F61" s="108">
        <f t="shared" si="11"/>
        <v>27.62430939229241</v>
      </c>
      <c r="G61" s="109">
        <f t="shared" si="12"/>
        <v>271.5</v>
      </c>
      <c r="H61" s="106">
        <v>56</v>
      </c>
      <c r="I61" s="127">
        <v>826.91</v>
      </c>
      <c r="J61" s="127">
        <v>555.41</v>
      </c>
    </row>
    <row r="62" spans="1:10" ht="18.75" customHeight="1">
      <c r="A62" s="116"/>
      <c r="B62" s="118">
        <v>33</v>
      </c>
      <c r="C62" s="135">
        <v>85.9859</v>
      </c>
      <c r="D62" s="135">
        <v>86.0029</v>
      </c>
      <c r="E62" s="107">
        <f t="shared" si="10"/>
        <v>0.016999999999995907</v>
      </c>
      <c r="F62" s="108">
        <f t="shared" si="11"/>
        <v>52.13924244746484</v>
      </c>
      <c r="G62" s="109">
        <f t="shared" si="12"/>
        <v>326.04999999999995</v>
      </c>
      <c r="H62" s="106">
        <v>57</v>
      </c>
      <c r="I62" s="127">
        <v>878.38</v>
      </c>
      <c r="J62" s="127">
        <v>552.33</v>
      </c>
    </row>
    <row r="63" spans="1:10" ht="18.75" customHeight="1">
      <c r="A63" s="116">
        <v>21121</v>
      </c>
      <c r="B63" s="118">
        <v>34</v>
      </c>
      <c r="C63" s="135">
        <v>83.7298</v>
      </c>
      <c r="D63" s="135">
        <v>83.7383</v>
      </c>
      <c r="E63" s="107">
        <f t="shared" si="10"/>
        <v>0.008499999999997954</v>
      </c>
      <c r="F63" s="108">
        <f t="shared" si="11"/>
        <v>28.361695028354873</v>
      </c>
      <c r="G63" s="109">
        <f t="shared" si="12"/>
        <v>299.69999999999993</v>
      </c>
      <c r="H63" s="106">
        <v>58</v>
      </c>
      <c r="I63" s="127">
        <v>832.64</v>
      </c>
      <c r="J63" s="127">
        <v>532.94</v>
      </c>
    </row>
    <row r="64" spans="1:10" ht="18.75" customHeight="1">
      <c r="A64" s="116"/>
      <c r="B64" s="118">
        <v>35</v>
      </c>
      <c r="C64" s="135">
        <v>85.0098</v>
      </c>
      <c r="D64" s="135">
        <v>85.0128</v>
      </c>
      <c r="E64" s="107">
        <f t="shared" si="10"/>
        <v>0.0030000000000001137</v>
      </c>
      <c r="F64" s="108">
        <f t="shared" si="11"/>
        <v>11.041996392948262</v>
      </c>
      <c r="G64" s="109">
        <f t="shared" si="12"/>
        <v>271.69000000000005</v>
      </c>
      <c r="H64" s="106">
        <v>59</v>
      </c>
      <c r="I64" s="127">
        <v>838.21</v>
      </c>
      <c r="J64" s="127">
        <v>566.52</v>
      </c>
    </row>
    <row r="65" spans="1:10" ht="18.75" customHeight="1">
      <c r="A65" s="116"/>
      <c r="B65" s="118">
        <v>36</v>
      </c>
      <c r="C65" s="135">
        <v>84.5986</v>
      </c>
      <c r="D65" s="135">
        <v>84.6029</v>
      </c>
      <c r="E65" s="107">
        <f t="shared" si="10"/>
        <v>0.004300000000000637</v>
      </c>
      <c r="F65" s="108">
        <f t="shared" si="11"/>
        <v>15.167548500884077</v>
      </c>
      <c r="G65" s="109">
        <f t="shared" si="12"/>
        <v>283.50000000000006</v>
      </c>
      <c r="H65" s="106">
        <v>60</v>
      </c>
      <c r="I65" s="127">
        <v>791.94</v>
      </c>
      <c r="J65" s="127">
        <v>508.44</v>
      </c>
    </row>
    <row r="66" spans="1:10" ht="18.75" customHeight="1">
      <c r="A66" s="116">
        <v>21134</v>
      </c>
      <c r="B66" s="118">
        <v>28</v>
      </c>
      <c r="C66" s="135">
        <v>87.1888</v>
      </c>
      <c r="D66" s="135">
        <v>87.194</v>
      </c>
      <c r="E66" s="107">
        <f t="shared" si="10"/>
        <v>0.005200000000002092</v>
      </c>
      <c r="F66" s="108">
        <f t="shared" si="11"/>
        <v>15.625000000006288</v>
      </c>
      <c r="G66" s="109">
        <f t="shared" si="12"/>
        <v>332.79999999999995</v>
      </c>
      <c r="H66" s="106">
        <v>61</v>
      </c>
      <c r="I66" s="127">
        <v>702.54</v>
      </c>
      <c r="J66" s="127">
        <v>369.74</v>
      </c>
    </row>
    <row r="67" spans="1:10" ht="18.75" customHeight="1">
      <c r="A67" s="116"/>
      <c r="B67" s="118">
        <v>29</v>
      </c>
      <c r="C67" s="135">
        <v>85.2394</v>
      </c>
      <c r="D67" s="135">
        <v>85.2452</v>
      </c>
      <c r="E67" s="107">
        <f t="shared" si="10"/>
        <v>0.005799999999993588</v>
      </c>
      <c r="F67" s="108">
        <f t="shared" si="11"/>
        <v>19.905961492238692</v>
      </c>
      <c r="G67" s="109">
        <f t="shared" si="12"/>
        <v>291.37</v>
      </c>
      <c r="H67" s="106">
        <v>62</v>
      </c>
      <c r="I67" s="127">
        <v>828.99</v>
      </c>
      <c r="J67" s="127">
        <v>537.62</v>
      </c>
    </row>
    <row r="68" spans="1:10" ht="18.75" customHeight="1">
      <c r="A68" s="116"/>
      <c r="B68" s="118">
        <v>30</v>
      </c>
      <c r="C68" s="135">
        <v>84.9595</v>
      </c>
      <c r="D68" s="135">
        <v>84.9688</v>
      </c>
      <c r="E68" s="107">
        <f t="shared" si="10"/>
        <v>0.00929999999999609</v>
      </c>
      <c r="F68" s="108">
        <f t="shared" si="11"/>
        <v>31.012404961971747</v>
      </c>
      <c r="G68" s="109">
        <f t="shared" si="12"/>
        <v>299.88000000000005</v>
      </c>
      <c r="H68" s="106">
        <v>63</v>
      </c>
      <c r="I68" s="127">
        <v>791.69</v>
      </c>
      <c r="J68" s="127">
        <v>491.81</v>
      </c>
    </row>
    <row r="69" spans="1:10" ht="18.75" customHeight="1">
      <c r="A69" s="116">
        <v>21141</v>
      </c>
      <c r="B69" s="118">
        <v>31</v>
      </c>
      <c r="C69" s="135">
        <v>84.9072</v>
      </c>
      <c r="D69" s="135">
        <v>84.9092</v>
      </c>
      <c r="E69" s="107">
        <f t="shared" si="10"/>
        <v>0.001999999999995339</v>
      </c>
      <c r="F69" s="108">
        <f t="shared" si="11"/>
        <v>6.961849067096001</v>
      </c>
      <c r="G69" s="109">
        <f t="shared" si="12"/>
        <v>287.28</v>
      </c>
      <c r="H69" s="106">
        <v>64</v>
      </c>
      <c r="I69" s="127">
        <v>832.17</v>
      </c>
      <c r="J69" s="127">
        <v>544.89</v>
      </c>
    </row>
    <row r="70" spans="1:10" ht="18.75" customHeight="1">
      <c r="A70" s="116"/>
      <c r="B70" s="118">
        <v>32</v>
      </c>
      <c r="C70" s="135">
        <v>85.0525</v>
      </c>
      <c r="D70" s="135">
        <v>85.0575</v>
      </c>
      <c r="E70" s="107">
        <f aca="true" t="shared" si="13" ref="E70:E133">D70-C70</f>
        <v>0.005000000000009663</v>
      </c>
      <c r="F70" s="108">
        <f aca="true" t="shared" si="14" ref="F70:F133">((10^6)*E70/G70)</f>
        <v>17.93657626635695</v>
      </c>
      <c r="G70" s="109">
        <f aca="true" t="shared" si="15" ref="G70:G133">I70-J70</f>
        <v>278.76</v>
      </c>
      <c r="H70" s="106">
        <v>65</v>
      </c>
      <c r="I70" s="127">
        <v>687.27</v>
      </c>
      <c r="J70" s="127">
        <v>408.51</v>
      </c>
    </row>
    <row r="71" spans="1:10" ht="18.75" customHeight="1">
      <c r="A71" s="116"/>
      <c r="B71" s="118">
        <v>33</v>
      </c>
      <c r="C71" s="135">
        <v>86.0247</v>
      </c>
      <c r="D71" s="135">
        <v>86.0262</v>
      </c>
      <c r="E71" s="107">
        <f t="shared" si="13"/>
        <v>0.0015000000000071623</v>
      </c>
      <c r="F71" s="108">
        <f t="shared" si="14"/>
        <v>4.538440591834323</v>
      </c>
      <c r="G71" s="109">
        <f t="shared" si="15"/>
        <v>330.51</v>
      </c>
      <c r="H71" s="106">
        <v>66</v>
      </c>
      <c r="I71" s="127">
        <v>698.13</v>
      </c>
      <c r="J71" s="127">
        <v>367.62</v>
      </c>
    </row>
    <row r="72" spans="1:10" ht="18.75" customHeight="1">
      <c r="A72" s="116">
        <v>21151</v>
      </c>
      <c r="B72" s="118">
        <v>34</v>
      </c>
      <c r="C72" s="135">
        <v>83.774</v>
      </c>
      <c r="D72" s="135">
        <v>83.7763</v>
      </c>
      <c r="E72" s="107">
        <f t="shared" si="13"/>
        <v>0.002300000000005298</v>
      </c>
      <c r="F72" s="108">
        <f t="shared" si="14"/>
        <v>6.78086028481175</v>
      </c>
      <c r="G72" s="109">
        <f t="shared" si="15"/>
        <v>339.19000000000005</v>
      </c>
      <c r="H72" s="106">
        <v>67</v>
      </c>
      <c r="I72" s="127">
        <v>737.2</v>
      </c>
      <c r="J72" s="127">
        <v>398.01</v>
      </c>
    </row>
    <row r="73" spans="1:10" ht="18.75" customHeight="1">
      <c r="A73" s="116"/>
      <c r="B73" s="118">
        <v>35</v>
      </c>
      <c r="C73" s="135">
        <v>85.0538</v>
      </c>
      <c r="D73" s="135">
        <v>85.0557</v>
      </c>
      <c r="E73" s="107">
        <f t="shared" si="13"/>
        <v>0.00190000000000623</v>
      </c>
      <c r="F73" s="108">
        <f t="shared" si="14"/>
        <v>6.362601299331024</v>
      </c>
      <c r="G73" s="109">
        <f t="shared" si="15"/>
        <v>298.61999999999995</v>
      </c>
      <c r="H73" s="106">
        <v>68</v>
      </c>
      <c r="I73" s="127">
        <v>807.67</v>
      </c>
      <c r="J73" s="127">
        <v>509.05</v>
      </c>
    </row>
    <row r="74" spans="1:10" ht="18.75" customHeight="1">
      <c r="A74" s="116"/>
      <c r="B74" s="118">
        <v>36</v>
      </c>
      <c r="C74" s="135">
        <v>84.6082</v>
      </c>
      <c r="D74" s="135">
        <v>84.6142</v>
      </c>
      <c r="E74" s="107">
        <f t="shared" si="13"/>
        <v>0.006000000000000227</v>
      </c>
      <c r="F74" s="108">
        <f t="shared" si="14"/>
        <v>19.461563412261523</v>
      </c>
      <c r="G74" s="109">
        <f t="shared" si="15"/>
        <v>308.3</v>
      </c>
      <c r="H74" s="106">
        <v>69</v>
      </c>
      <c r="I74" s="127">
        <v>688</v>
      </c>
      <c r="J74" s="127">
        <v>379.7</v>
      </c>
    </row>
    <row r="75" spans="1:10" ht="18.75" customHeight="1">
      <c r="A75" s="116">
        <v>21163</v>
      </c>
      <c r="B75" s="118">
        <v>28</v>
      </c>
      <c r="C75" s="135">
        <v>87.2061</v>
      </c>
      <c r="D75" s="135">
        <v>87.2219</v>
      </c>
      <c r="E75" s="153">
        <f t="shared" si="13"/>
        <v>0.015799999999998704</v>
      </c>
      <c r="F75" s="154">
        <f t="shared" si="14"/>
        <v>46.119267929591366</v>
      </c>
      <c r="G75" s="155">
        <f t="shared" si="15"/>
        <v>342.59</v>
      </c>
      <c r="H75" s="156">
        <v>70</v>
      </c>
      <c r="I75" s="127">
        <v>708.52</v>
      </c>
      <c r="J75" s="127">
        <v>365.93</v>
      </c>
    </row>
    <row r="76" spans="1:10" ht="18.75" customHeight="1">
      <c r="A76" s="116"/>
      <c r="B76" s="118">
        <v>29</v>
      </c>
      <c r="C76" s="135">
        <v>85.2328</v>
      </c>
      <c r="D76" s="135">
        <v>85.24</v>
      </c>
      <c r="E76" s="153">
        <f t="shared" si="13"/>
        <v>0.007199999999997431</v>
      </c>
      <c r="F76" s="154">
        <f t="shared" si="14"/>
        <v>25.534631343750863</v>
      </c>
      <c r="G76" s="155">
        <f t="shared" si="15"/>
        <v>281.96999999999997</v>
      </c>
      <c r="H76" s="156">
        <v>71</v>
      </c>
      <c r="I76" s="127">
        <v>759.81</v>
      </c>
      <c r="J76" s="127">
        <v>477.84</v>
      </c>
    </row>
    <row r="77" spans="1:10" ht="18.75" customHeight="1">
      <c r="A77" s="116"/>
      <c r="B77" s="118">
        <v>30</v>
      </c>
      <c r="C77" s="135">
        <v>85.9394</v>
      </c>
      <c r="D77" s="135">
        <v>85.9553</v>
      </c>
      <c r="E77" s="153">
        <f t="shared" si="13"/>
        <v>0.015899999999987813</v>
      </c>
      <c r="F77" s="154">
        <f t="shared" si="14"/>
        <v>44.88609095781784</v>
      </c>
      <c r="G77" s="155">
        <f t="shared" si="15"/>
        <v>354.22999999999996</v>
      </c>
      <c r="H77" s="156">
        <v>72</v>
      </c>
      <c r="I77" s="127">
        <v>627.15</v>
      </c>
      <c r="J77" s="127">
        <v>272.92</v>
      </c>
    </row>
    <row r="78" spans="1:10" ht="18.75" customHeight="1">
      <c r="A78" s="116">
        <v>21171</v>
      </c>
      <c r="B78" s="118">
        <v>31</v>
      </c>
      <c r="C78" s="135">
        <v>84.854</v>
      </c>
      <c r="D78" s="135">
        <v>84.8618</v>
      </c>
      <c r="E78" s="153">
        <f t="shared" si="13"/>
        <v>0.007800000000003138</v>
      </c>
      <c r="F78" s="154">
        <f t="shared" si="14"/>
        <v>25.32960966423049</v>
      </c>
      <c r="G78" s="155">
        <f t="shared" si="15"/>
        <v>307.94000000000005</v>
      </c>
      <c r="H78" s="156">
        <v>73</v>
      </c>
      <c r="I78" s="127">
        <v>688.32</v>
      </c>
      <c r="J78" s="127">
        <v>380.38</v>
      </c>
    </row>
    <row r="79" spans="1:10" ht="18.75" customHeight="1">
      <c r="A79" s="116"/>
      <c r="B79" s="118">
        <v>32</v>
      </c>
      <c r="C79" s="135">
        <v>85.0148</v>
      </c>
      <c r="D79" s="135">
        <v>85.0198</v>
      </c>
      <c r="E79" s="153">
        <f t="shared" si="13"/>
        <v>0.005000000000009663</v>
      </c>
      <c r="F79" s="154">
        <f t="shared" si="14"/>
        <v>16.02410024680211</v>
      </c>
      <c r="G79" s="155">
        <f t="shared" si="15"/>
        <v>312.03000000000003</v>
      </c>
      <c r="H79" s="156">
        <v>74</v>
      </c>
      <c r="I79" s="127">
        <v>731.82</v>
      </c>
      <c r="J79" s="127">
        <v>419.79</v>
      </c>
    </row>
    <row r="80" spans="1:10" ht="18.75" customHeight="1">
      <c r="A80" s="116"/>
      <c r="B80" s="118">
        <v>33</v>
      </c>
      <c r="C80" s="135">
        <v>85.9808</v>
      </c>
      <c r="D80" s="135">
        <v>85.9887</v>
      </c>
      <c r="E80" s="153">
        <f t="shared" si="13"/>
        <v>0.007899999999992247</v>
      </c>
      <c r="F80" s="154">
        <f t="shared" si="14"/>
        <v>27.356465129137224</v>
      </c>
      <c r="G80" s="155">
        <f t="shared" si="15"/>
        <v>288.78</v>
      </c>
      <c r="H80" s="156">
        <v>75</v>
      </c>
      <c r="I80" s="127">
        <v>845.67</v>
      </c>
      <c r="J80" s="127">
        <v>556.89</v>
      </c>
    </row>
    <row r="81" spans="1:10" ht="18.75" customHeight="1">
      <c r="A81" s="116">
        <v>21178</v>
      </c>
      <c r="B81" s="118">
        <v>34</v>
      </c>
      <c r="C81" s="135">
        <v>83.7556</v>
      </c>
      <c r="D81" s="135">
        <v>83.7695</v>
      </c>
      <c r="E81" s="153">
        <f t="shared" si="13"/>
        <v>0.013899999999992474</v>
      </c>
      <c r="F81" s="154">
        <f t="shared" si="14"/>
        <v>44.694533762033664</v>
      </c>
      <c r="G81" s="155">
        <f t="shared" si="15"/>
        <v>311.00000000000006</v>
      </c>
      <c r="H81" s="156">
        <v>76</v>
      </c>
      <c r="I81" s="127">
        <v>819.34</v>
      </c>
      <c r="J81" s="127">
        <v>508.34</v>
      </c>
    </row>
    <row r="82" spans="1:10" ht="18.75" customHeight="1">
      <c r="A82" s="116"/>
      <c r="B82" s="118">
        <v>35</v>
      </c>
      <c r="C82" s="135">
        <v>85.0128</v>
      </c>
      <c r="D82" s="135">
        <v>85.0222</v>
      </c>
      <c r="E82" s="153">
        <f t="shared" si="13"/>
        <v>0.009399999999999409</v>
      </c>
      <c r="F82" s="154">
        <f t="shared" si="14"/>
        <v>27.88076523802286</v>
      </c>
      <c r="G82" s="155">
        <f t="shared" si="15"/>
        <v>337.15000000000003</v>
      </c>
      <c r="H82" s="156">
        <v>77</v>
      </c>
      <c r="I82" s="127">
        <v>665.71</v>
      </c>
      <c r="J82" s="127">
        <v>328.56</v>
      </c>
    </row>
    <row r="83" spans="1:10" ht="18.75" customHeight="1">
      <c r="A83" s="116"/>
      <c r="B83" s="118">
        <v>36</v>
      </c>
      <c r="C83" s="135">
        <v>84.5618</v>
      </c>
      <c r="D83" s="135">
        <v>84.5688</v>
      </c>
      <c r="E83" s="153">
        <f t="shared" si="13"/>
        <v>0.006999999999990791</v>
      </c>
      <c r="F83" s="154">
        <f t="shared" si="14"/>
        <v>22.847444350123347</v>
      </c>
      <c r="G83" s="155">
        <f t="shared" si="15"/>
        <v>306.38</v>
      </c>
      <c r="H83" s="156">
        <v>78</v>
      </c>
      <c r="I83" s="127">
        <v>821.32</v>
      </c>
      <c r="J83" s="127">
        <v>514.94</v>
      </c>
    </row>
    <row r="84" spans="1:10" ht="18.75" customHeight="1">
      <c r="A84" s="116">
        <v>21193</v>
      </c>
      <c r="B84" s="118">
        <v>28</v>
      </c>
      <c r="C84" s="135">
        <v>87.2122</v>
      </c>
      <c r="D84" s="135">
        <v>87.2324</v>
      </c>
      <c r="E84" s="153">
        <f t="shared" si="13"/>
        <v>0.02020000000000266</v>
      </c>
      <c r="F84" s="154">
        <f t="shared" si="14"/>
        <v>62.1787176409107</v>
      </c>
      <c r="G84" s="155">
        <f t="shared" si="15"/>
        <v>324.87</v>
      </c>
      <c r="H84" s="156">
        <v>79</v>
      </c>
      <c r="I84" s="127">
        <v>862.22</v>
      </c>
      <c r="J84" s="127">
        <v>537.35</v>
      </c>
    </row>
    <row r="85" spans="1:10" ht="18.75" customHeight="1">
      <c r="A85" s="116"/>
      <c r="B85" s="118">
        <v>29</v>
      </c>
      <c r="C85" s="135">
        <v>85.2493</v>
      </c>
      <c r="D85" s="135">
        <v>85.2623</v>
      </c>
      <c r="E85" s="153">
        <f t="shared" si="13"/>
        <v>0.012999999999991019</v>
      </c>
      <c r="F85" s="154">
        <f t="shared" si="14"/>
        <v>33.105836813667665</v>
      </c>
      <c r="G85" s="155">
        <f t="shared" si="15"/>
        <v>392.68</v>
      </c>
      <c r="H85" s="156">
        <v>80</v>
      </c>
      <c r="I85" s="127">
        <v>729.84</v>
      </c>
      <c r="J85" s="127">
        <v>337.16</v>
      </c>
    </row>
    <row r="86" spans="1:10" ht="18.75" customHeight="1">
      <c r="A86" s="116"/>
      <c r="B86" s="118">
        <v>30</v>
      </c>
      <c r="C86" s="135">
        <v>84.9651</v>
      </c>
      <c r="D86" s="135">
        <v>84.9781</v>
      </c>
      <c r="E86" s="153">
        <f t="shared" si="13"/>
        <v>0.012999999999991019</v>
      </c>
      <c r="F86" s="154">
        <f t="shared" si="14"/>
        <v>40.74341053684463</v>
      </c>
      <c r="G86" s="155">
        <f t="shared" si="15"/>
        <v>319.07000000000005</v>
      </c>
      <c r="H86" s="156">
        <v>81</v>
      </c>
      <c r="I86" s="127">
        <v>698.71</v>
      </c>
      <c r="J86" s="127">
        <v>379.64</v>
      </c>
    </row>
    <row r="87" spans="1:10" ht="18.75" customHeight="1">
      <c r="A87" s="116">
        <v>21201</v>
      </c>
      <c r="B87" s="118">
        <v>31</v>
      </c>
      <c r="C87" s="135">
        <v>84.8603</v>
      </c>
      <c r="D87" s="135">
        <v>84.8788</v>
      </c>
      <c r="E87" s="153">
        <f t="shared" si="13"/>
        <v>0.01850000000000307</v>
      </c>
      <c r="F87" s="154">
        <f t="shared" si="14"/>
        <v>59.41866067128013</v>
      </c>
      <c r="G87" s="155">
        <f t="shared" si="15"/>
        <v>311.35</v>
      </c>
      <c r="H87" s="156">
        <v>82</v>
      </c>
      <c r="I87" s="127">
        <v>679.33</v>
      </c>
      <c r="J87" s="127">
        <v>367.98</v>
      </c>
    </row>
    <row r="88" spans="1:10" ht="18.75" customHeight="1">
      <c r="A88" s="116"/>
      <c r="B88" s="118">
        <v>32</v>
      </c>
      <c r="C88" s="135">
        <v>85.0165</v>
      </c>
      <c r="D88" s="135">
        <v>85.0312</v>
      </c>
      <c r="E88" s="153">
        <f t="shared" si="13"/>
        <v>0.01470000000000482</v>
      </c>
      <c r="F88" s="154">
        <f t="shared" si="14"/>
        <v>51.56990001755768</v>
      </c>
      <c r="G88" s="155">
        <f t="shared" si="15"/>
        <v>285.05000000000007</v>
      </c>
      <c r="H88" s="156">
        <v>83</v>
      </c>
      <c r="I88" s="127">
        <v>857.6</v>
      </c>
      <c r="J88" s="127">
        <v>572.55</v>
      </c>
    </row>
    <row r="89" spans="1:10" ht="18.75" customHeight="1">
      <c r="A89" s="116"/>
      <c r="B89" s="118">
        <v>33</v>
      </c>
      <c r="C89" s="135">
        <v>85.9952</v>
      </c>
      <c r="D89" s="135">
        <v>86.0071</v>
      </c>
      <c r="E89" s="153">
        <f t="shared" si="13"/>
        <v>0.011899999999997135</v>
      </c>
      <c r="F89" s="154">
        <f t="shared" si="14"/>
        <v>42.475728155329584</v>
      </c>
      <c r="G89" s="155">
        <f t="shared" si="15"/>
        <v>280.15999999999997</v>
      </c>
      <c r="H89" s="156">
        <v>84</v>
      </c>
      <c r="I89" s="127">
        <v>828.65</v>
      </c>
      <c r="J89" s="127">
        <v>548.49</v>
      </c>
    </row>
    <row r="90" spans="1:10" ht="18.75" customHeight="1">
      <c r="A90" s="116">
        <v>21213</v>
      </c>
      <c r="B90" s="118">
        <v>34</v>
      </c>
      <c r="C90" s="135">
        <v>83.7371</v>
      </c>
      <c r="D90" s="135">
        <v>83.7537</v>
      </c>
      <c r="E90" s="153">
        <f t="shared" si="13"/>
        <v>0.01659999999999684</v>
      </c>
      <c r="F90" s="154">
        <f t="shared" si="14"/>
        <v>47.84964833390071</v>
      </c>
      <c r="G90" s="155">
        <f t="shared" si="15"/>
        <v>346.9200000000001</v>
      </c>
      <c r="H90" s="156">
        <v>85</v>
      </c>
      <c r="I90" s="127">
        <v>686.45</v>
      </c>
      <c r="J90" s="127">
        <v>339.53</v>
      </c>
    </row>
    <row r="91" spans="1:10" ht="18.75" customHeight="1">
      <c r="A91" s="116"/>
      <c r="B91" s="118">
        <v>35</v>
      </c>
      <c r="C91" s="135">
        <v>84.9961</v>
      </c>
      <c r="D91" s="135">
        <v>85.0037</v>
      </c>
      <c r="E91" s="153">
        <f t="shared" si="13"/>
        <v>0.0075999999999964984</v>
      </c>
      <c r="F91" s="154">
        <f t="shared" si="14"/>
        <v>23.623760529658693</v>
      </c>
      <c r="G91" s="155">
        <f t="shared" si="15"/>
        <v>321.71000000000004</v>
      </c>
      <c r="H91" s="156">
        <v>86</v>
      </c>
      <c r="I91" s="127">
        <v>657.09</v>
      </c>
      <c r="J91" s="127">
        <v>335.38</v>
      </c>
    </row>
    <row r="92" spans="1:10" ht="18.75" customHeight="1">
      <c r="A92" s="116"/>
      <c r="B92" s="118">
        <v>36</v>
      </c>
      <c r="C92" s="135">
        <v>84.5597</v>
      </c>
      <c r="D92" s="135">
        <v>84.5665</v>
      </c>
      <c r="E92" s="153">
        <f t="shared" si="13"/>
        <v>0.006799999999998363</v>
      </c>
      <c r="F92" s="154">
        <f t="shared" si="14"/>
        <v>20.070838252651605</v>
      </c>
      <c r="G92" s="155">
        <f t="shared" si="15"/>
        <v>338.79999999999995</v>
      </c>
      <c r="H92" s="118">
        <v>87</v>
      </c>
      <c r="I92" s="127">
        <v>709.15</v>
      </c>
      <c r="J92" s="127">
        <v>370.35</v>
      </c>
    </row>
    <row r="93" spans="1:10" ht="18.75" customHeight="1">
      <c r="A93" s="116">
        <v>21225</v>
      </c>
      <c r="B93" s="118">
        <v>31</v>
      </c>
      <c r="C93" s="135">
        <v>84.8843</v>
      </c>
      <c r="D93" s="135">
        <v>84.8989</v>
      </c>
      <c r="E93" s="153">
        <f t="shared" si="13"/>
        <v>0.0146000000000015</v>
      </c>
      <c r="F93" s="154">
        <f t="shared" si="14"/>
        <v>65.27473510082488</v>
      </c>
      <c r="G93" s="155">
        <f t="shared" si="15"/>
        <v>223.66999999999996</v>
      </c>
      <c r="H93" s="156">
        <v>88</v>
      </c>
      <c r="I93" s="127">
        <v>868.36</v>
      </c>
      <c r="J93" s="127">
        <v>644.69</v>
      </c>
    </row>
    <row r="94" spans="1:10" ht="18.75" customHeight="1">
      <c r="A94" s="116"/>
      <c r="B94" s="118">
        <v>32</v>
      </c>
      <c r="C94" s="135">
        <v>85.0255</v>
      </c>
      <c r="D94" s="135">
        <v>85.0365</v>
      </c>
      <c r="E94" s="153">
        <f t="shared" si="13"/>
        <v>0.01100000000000989</v>
      </c>
      <c r="F94" s="154">
        <f t="shared" si="14"/>
        <v>35.10339545573746</v>
      </c>
      <c r="G94" s="155">
        <f t="shared" si="15"/>
        <v>313.36</v>
      </c>
      <c r="H94" s="118">
        <v>89</v>
      </c>
      <c r="I94" s="127">
        <v>691.89</v>
      </c>
      <c r="J94" s="127">
        <v>378.53</v>
      </c>
    </row>
    <row r="95" spans="1:10" ht="18.75" customHeight="1">
      <c r="A95" s="116"/>
      <c r="B95" s="118">
        <v>33</v>
      </c>
      <c r="C95" s="135">
        <v>85.9873</v>
      </c>
      <c r="D95" s="135">
        <v>86.003</v>
      </c>
      <c r="E95" s="153">
        <f t="shared" si="13"/>
        <v>0.015699999999995384</v>
      </c>
      <c r="F95" s="154">
        <f t="shared" si="14"/>
        <v>56.119531026577725</v>
      </c>
      <c r="G95" s="155">
        <f t="shared" si="15"/>
        <v>279.76</v>
      </c>
      <c r="H95" s="156">
        <v>90</v>
      </c>
      <c r="I95" s="127">
        <v>827.73</v>
      </c>
      <c r="J95" s="127">
        <v>547.97</v>
      </c>
    </row>
    <row r="96" spans="1:10" ht="18.75" customHeight="1">
      <c r="A96" s="116">
        <v>21234</v>
      </c>
      <c r="B96" s="118">
        <v>34</v>
      </c>
      <c r="C96" s="135">
        <v>83.7236</v>
      </c>
      <c r="D96" s="135">
        <v>83.7302</v>
      </c>
      <c r="E96" s="153">
        <f t="shared" si="13"/>
        <v>0.006599999999991724</v>
      </c>
      <c r="F96" s="154">
        <f t="shared" si="14"/>
        <v>20.66503851209131</v>
      </c>
      <c r="G96" s="155">
        <f t="shared" si="15"/>
        <v>319.38000000000005</v>
      </c>
      <c r="H96" s="118">
        <v>91</v>
      </c>
      <c r="I96" s="127">
        <v>668.34</v>
      </c>
      <c r="J96" s="127">
        <v>348.96</v>
      </c>
    </row>
    <row r="97" spans="1:10" ht="18.75" customHeight="1">
      <c r="A97" s="116"/>
      <c r="B97" s="118">
        <v>35</v>
      </c>
      <c r="C97" s="135">
        <v>85.0102</v>
      </c>
      <c r="D97" s="135">
        <v>85.0223</v>
      </c>
      <c r="E97" s="153">
        <f t="shared" si="13"/>
        <v>0.012100000000003774</v>
      </c>
      <c r="F97" s="154">
        <f t="shared" si="14"/>
        <v>39.465101108949035</v>
      </c>
      <c r="G97" s="155">
        <f t="shared" si="15"/>
        <v>306.6</v>
      </c>
      <c r="H97" s="156">
        <v>92</v>
      </c>
      <c r="I97" s="127">
        <v>790.75</v>
      </c>
      <c r="J97" s="127">
        <v>484.15</v>
      </c>
    </row>
    <row r="98" spans="1:10" ht="18.75" customHeight="1">
      <c r="A98" s="116"/>
      <c r="B98" s="118">
        <v>36</v>
      </c>
      <c r="C98" s="135">
        <v>84.5745</v>
      </c>
      <c r="D98" s="135">
        <v>84.5838</v>
      </c>
      <c r="E98" s="153">
        <f t="shared" si="13"/>
        <v>0.00929999999999609</v>
      </c>
      <c r="F98" s="154">
        <f t="shared" si="14"/>
        <v>32.70847254948859</v>
      </c>
      <c r="G98" s="155">
        <f t="shared" si="15"/>
        <v>284.3299999999999</v>
      </c>
      <c r="H98" s="118">
        <v>93</v>
      </c>
      <c r="I98" s="127">
        <v>835.41</v>
      </c>
      <c r="J98" s="127">
        <v>551.08</v>
      </c>
    </row>
    <row r="99" spans="1:10" ht="18.75" customHeight="1">
      <c r="A99" s="116">
        <v>21261</v>
      </c>
      <c r="B99" s="118">
        <v>19</v>
      </c>
      <c r="C99" s="135">
        <v>88.9899</v>
      </c>
      <c r="D99" s="135">
        <v>88.9968</v>
      </c>
      <c r="E99" s="153">
        <f t="shared" si="13"/>
        <v>0.006899999999987472</v>
      </c>
      <c r="F99" s="154">
        <f t="shared" si="14"/>
        <v>24.4057724957112</v>
      </c>
      <c r="G99" s="155">
        <f t="shared" si="15"/>
        <v>282.72</v>
      </c>
      <c r="H99" s="156">
        <v>94</v>
      </c>
      <c r="I99" s="127">
        <v>840.45</v>
      </c>
      <c r="J99" s="127">
        <v>557.73</v>
      </c>
    </row>
    <row r="100" spans="1:10" ht="18.75" customHeight="1">
      <c r="A100" s="116"/>
      <c r="B100" s="118">
        <v>20</v>
      </c>
      <c r="C100" s="135">
        <v>84.6821</v>
      </c>
      <c r="D100" s="135">
        <v>84.6884</v>
      </c>
      <c r="E100" s="153">
        <f t="shared" si="13"/>
        <v>0.0062999999999959755</v>
      </c>
      <c r="F100" s="154">
        <f t="shared" si="14"/>
        <v>22.893273738129935</v>
      </c>
      <c r="G100" s="155">
        <f t="shared" si="15"/>
        <v>275.18999999999994</v>
      </c>
      <c r="H100" s="118">
        <v>95</v>
      </c>
      <c r="I100" s="127">
        <v>815.26</v>
      </c>
      <c r="J100" s="127">
        <v>540.07</v>
      </c>
    </row>
    <row r="101" spans="1:10" ht="18.75" customHeight="1">
      <c r="A101" s="116"/>
      <c r="B101" s="118">
        <v>21</v>
      </c>
      <c r="C101" s="135">
        <v>86.377</v>
      </c>
      <c r="D101" s="135">
        <v>86.3793</v>
      </c>
      <c r="E101" s="153">
        <f t="shared" si="13"/>
        <v>0.002300000000005298</v>
      </c>
      <c r="F101" s="154">
        <f t="shared" si="14"/>
        <v>7.615641866180913</v>
      </c>
      <c r="G101" s="155">
        <f t="shared" si="15"/>
        <v>302.01000000000005</v>
      </c>
      <c r="H101" s="156">
        <v>96</v>
      </c>
      <c r="I101" s="127">
        <v>813.82</v>
      </c>
      <c r="J101" s="127">
        <v>511.81</v>
      </c>
    </row>
    <row r="102" spans="1:10" ht="18.75" customHeight="1">
      <c r="A102" s="116">
        <v>21274</v>
      </c>
      <c r="B102" s="118">
        <v>22</v>
      </c>
      <c r="C102" s="135">
        <v>85.1407</v>
      </c>
      <c r="D102" s="135">
        <v>85.1483</v>
      </c>
      <c r="E102" s="153">
        <f t="shared" si="13"/>
        <v>0.007600000000010709</v>
      </c>
      <c r="F102" s="154">
        <f t="shared" si="14"/>
        <v>22.00793443955263</v>
      </c>
      <c r="G102" s="155">
        <f t="shared" si="15"/>
        <v>345.33</v>
      </c>
      <c r="H102" s="118">
        <v>97</v>
      </c>
      <c r="I102" s="127">
        <v>657.5</v>
      </c>
      <c r="J102" s="127">
        <v>312.17</v>
      </c>
    </row>
    <row r="103" spans="1:10" ht="18.75" customHeight="1">
      <c r="A103" s="116"/>
      <c r="B103" s="118">
        <v>23</v>
      </c>
      <c r="C103" s="135">
        <v>87.6998</v>
      </c>
      <c r="D103" s="135">
        <v>87.7094</v>
      </c>
      <c r="E103" s="153">
        <f t="shared" si="13"/>
        <v>0.009600000000006048</v>
      </c>
      <c r="F103" s="154">
        <f t="shared" si="14"/>
        <v>28.055409433649093</v>
      </c>
      <c r="G103" s="155">
        <f t="shared" si="15"/>
        <v>342.18000000000006</v>
      </c>
      <c r="H103" s="156">
        <v>98</v>
      </c>
      <c r="I103" s="127">
        <v>708.57</v>
      </c>
      <c r="J103" s="127">
        <v>366.39</v>
      </c>
    </row>
    <row r="104" spans="1:10" ht="18.75" customHeight="1">
      <c r="A104" s="157"/>
      <c r="B104" s="158">
        <v>24</v>
      </c>
      <c r="C104" s="159">
        <v>88.0856</v>
      </c>
      <c r="D104" s="159">
        <v>88.0894</v>
      </c>
      <c r="E104" s="160">
        <f t="shared" si="13"/>
        <v>0.0037999999999982492</v>
      </c>
      <c r="F104" s="161">
        <f t="shared" si="14"/>
        <v>11.730205278586968</v>
      </c>
      <c r="G104" s="162">
        <f t="shared" si="15"/>
        <v>323.95000000000005</v>
      </c>
      <c r="H104" s="158">
        <v>99</v>
      </c>
      <c r="I104" s="163">
        <v>688.32</v>
      </c>
      <c r="J104" s="163">
        <v>364.37</v>
      </c>
    </row>
    <row r="105" spans="1:10" ht="18.75" customHeight="1">
      <c r="A105" s="164">
        <v>21283</v>
      </c>
      <c r="B105" s="165">
        <v>13</v>
      </c>
      <c r="C105" s="166">
        <v>86.747</v>
      </c>
      <c r="D105" s="166">
        <v>86.7608</v>
      </c>
      <c r="E105" s="167">
        <f t="shared" si="13"/>
        <v>0.013800000000003365</v>
      </c>
      <c r="F105" s="168">
        <f t="shared" si="14"/>
        <v>38.94344734169592</v>
      </c>
      <c r="G105" s="169">
        <f t="shared" si="15"/>
        <v>354.35999999999996</v>
      </c>
      <c r="H105" s="165">
        <v>1</v>
      </c>
      <c r="I105" s="170">
        <v>730.67</v>
      </c>
      <c r="J105" s="170">
        <v>376.31</v>
      </c>
    </row>
    <row r="106" spans="1:10" ht="18.75" customHeight="1">
      <c r="A106" s="116"/>
      <c r="B106" s="118">
        <v>14</v>
      </c>
      <c r="C106" s="135">
        <v>85.986</v>
      </c>
      <c r="D106" s="135">
        <v>86.0023</v>
      </c>
      <c r="E106" s="153">
        <f t="shared" si="13"/>
        <v>0.01630000000000109</v>
      </c>
      <c r="F106" s="154">
        <f t="shared" si="14"/>
        <v>48.244835138818125</v>
      </c>
      <c r="G106" s="155">
        <f t="shared" si="15"/>
        <v>337.86</v>
      </c>
      <c r="H106" s="118">
        <v>2</v>
      </c>
      <c r="I106" s="127">
        <v>651.71</v>
      </c>
      <c r="J106" s="127">
        <v>313.85</v>
      </c>
    </row>
    <row r="107" spans="1:10" ht="18.75" customHeight="1">
      <c r="A107" s="116"/>
      <c r="B107" s="118">
        <v>15</v>
      </c>
      <c r="C107" s="135">
        <v>87.0158</v>
      </c>
      <c r="D107" s="135">
        <v>87.0307</v>
      </c>
      <c r="E107" s="153">
        <f t="shared" si="13"/>
        <v>0.014899999999997249</v>
      </c>
      <c r="F107" s="154">
        <f t="shared" si="14"/>
        <v>47.26707483423928</v>
      </c>
      <c r="G107" s="155">
        <f t="shared" si="15"/>
        <v>315.23</v>
      </c>
      <c r="H107" s="165">
        <v>3</v>
      </c>
      <c r="I107" s="127">
        <v>842.6</v>
      </c>
      <c r="J107" s="127">
        <v>527.37</v>
      </c>
    </row>
    <row r="108" spans="1:10" ht="18.75" customHeight="1">
      <c r="A108" s="116">
        <v>21304</v>
      </c>
      <c r="B108" s="118">
        <v>16</v>
      </c>
      <c r="C108" s="135">
        <v>86.1794</v>
      </c>
      <c r="D108" s="135">
        <v>86.1905</v>
      </c>
      <c r="E108" s="153">
        <f t="shared" si="13"/>
        <v>0.011099999999999</v>
      </c>
      <c r="F108" s="154">
        <f t="shared" si="14"/>
        <v>42.27927173001828</v>
      </c>
      <c r="G108" s="155">
        <f t="shared" si="15"/>
        <v>262.54</v>
      </c>
      <c r="H108" s="118">
        <v>4</v>
      </c>
      <c r="I108" s="127">
        <v>753.83</v>
      </c>
      <c r="J108" s="127">
        <v>491.29</v>
      </c>
    </row>
    <row r="109" spans="1:10" ht="18.75" customHeight="1">
      <c r="A109" s="116"/>
      <c r="B109" s="118">
        <v>17</v>
      </c>
      <c r="C109" s="135">
        <v>87.2566</v>
      </c>
      <c r="D109" s="135">
        <v>87.2704</v>
      </c>
      <c r="E109" s="153">
        <f t="shared" si="13"/>
        <v>0.013799999999989154</v>
      </c>
      <c r="F109" s="154">
        <f t="shared" si="14"/>
        <v>45.950985615307516</v>
      </c>
      <c r="G109" s="155">
        <f t="shared" si="15"/>
        <v>300.32000000000005</v>
      </c>
      <c r="H109" s="165">
        <v>5</v>
      </c>
      <c r="I109" s="127">
        <v>823.47</v>
      </c>
      <c r="J109" s="127">
        <v>523.15</v>
      </c>
    </row>
    <row r="110" spans="1:10" ht="18.75" customHeight="1">
      <c r="A110" s="116"/>
      <c r="B110" s="118">
        <v>18</v>
      </c>
      <c r="C110" s="135">
        <v>85.1821</v>
      </c>
      <c r="D110" s="135">
        <v>85.2028</v>
      </c>
      <c r="E110" s="153">
        <f t="shared" si="13"/>
        <v>0.020699999999990837</v>
      </c>
      <c r="F110" s="154">
        <f t="shared" si="14"/>
        <v>65.73515401711919</v>
      </c>
      <c r="G110" s="155">
        <f t="shared" si="15"/>
        <v>314.90000000000003</v>
      </c>
      <c r="H110" s="118">
        <v>6</v>
      </c>
      <c r="I110" s="127">
        <v>663.61</v>
      </c>
      <c r="J110" s="127">
        <v>348.71</v>
      </c>
    </row>
    <row r="111" spans="1:10" ht="18.75" customHeight="1">
      <c r="A111" s="116">
        <v>21316</v>
      </c>
      <c r="B111" s="118">
        <v>28</v>
      </c>
      <c r="C111" s="135">
        <v>87.231</v>
      </c>
      <c r="D111" s="135">
        <v>87.2485</v>
      </c>
      <c r="E111" s="153">
        <f t="shared" si="13"/>
        <v>0.017500000000012506</v>
      </c>
      <c r="F111" s="154">
        <f t="shared" si="14"/>
        <v>55.325471847278</v>
      </c>
      <c r="G111" s="155">
        <f t="shared" si="15"/>
        <v>316.31000000000006</v>
      </c>
      <c r="H111" s="165">
        <v>7</v>
      </c>
      <c r="I111" s="127">
        <v>731.7</v>
      </c>
      <c r="J111" s="127">
        <v>415.39</v>
      </c>
    </row>
    <row r="112" spans="1:10" ht="18.75" customHeight="1">
      <c r="A112" s="116"/>
      <c r="B112" s="118">
        <v>29</v>
      </c>
      <c r="C112" s="135">
        <v>85.252</v>
      </c>
      <c r="D112" s="135">
        <v>85.2666</v>
      </c>
      <c r="E112" s="153">
        <f t="shared" si="13"/>
        <v>0.0146000000000015</v>
      </c>
      <c r="F112" s="154">
        <f t="shared" si="14"/>
        <v>44.55430437304007</v>
      </c>
      <c r="G112" s="155">
        <f t="shared" si="15"/>
        <v>327.69</v>
      </c>
      <c r="H112" s="118">
        <v>8</v>
      </c>
      <c r="I112" s="127">
        <v>706.5</v>
      </c>
      <c r="J112" s="127">
        <v>378.81</v>
      </c>
    </row>
    <row r="113" spans="1:10" ht="18.75" customHeight="1">
      <c r="A113" s="116"/>
      <c r="B113" s="118">
        <v>30</v>
      </c>
      <c r="C113" s="135">
        <v>84.983</v>
      </c>
      <c r="D113" s="135">
        <v>84.9953</v>
      </c>
      <c r="E113" s="153">
        <f t="shared" si="13"/>
        <v>0.012299999999996203</v>
      </c>
      <c r="F113" s="154">
        <f t="shared" si="14"/>
        <v>40.8325863957647</v>
      </c>
      <c r="G113" s="155">
        <f t="shared" si="15"/>
        <v>301.23</v>
      </c>
      <c r="H113" s="165">
        <v>9</v>
      </c>
      <c r="I113" s="127">
        <v>680.88</v>
      </c>
      <c r="J113" s="127">
        <v>379.65</v>
      </c>
    </row>
    <row r="114" spans="1:10" ht="18.75" customHeight="1">
      <c r="A114" s="116">
        <v>21325</v>
      </c>
      <c r="B114" s="118">
        <v>31</v>
      </c>
      <c r="C114" s="135">
        <v>84.906</v>
      </c>
      <c r="D114" s="135">
        <v>84.9798</v>
      </c>
      <c r="E114" s="153">
        <f t="shared" si="13"/>
        <v>0.07379999999999143</v>
      </c>
      <c r="F114" s="154">
        <f t="shared" si="14"/>
        <v>236.68259517010816</v>
      </c>
      <c r="G114" s="155">
        <f t="shared" si="15"/>
        <v>311.81</v>
      </c>
      <c r="H114" s="118">
        <v>10</v>
      </c>
      <c r="I114" s="127">
        <v>648.97</v>
      </c>
      <c r="J114" s="127">
        <v>337.16</v>
      </c>
    </row>
    <row r="115" spans="1:10" ht="18.75" customHeight="1">
      <c r="A115" s="116"/>
      <c r="B115" s="118">
        <v>32</v>
      </c>
      <c r="C115" s="135">
        <v>85.0282</v>
      </c>
      <c r="D115" s="135">
        <v>85.1056</v>
      </c>
      <c r="E115" s="153">
        <f t="shared" si="13"/>
        <v>0.07739999999999725</v>
      </c>
      <c r="F115" s="154">
        <f t="shared" si="14"/>
        <v>242.67887376935238</v>
      </c>
      <c r="G115" s="155">
        <f t="shared" si="15"/>
        <v>318.94</v>
      </c>
      <c r="H115" s="165">
        <v>11</v>
      </c>
      <c r="I115" s="127">
        <v>694.27</v>
      </c>
      <c r="J115" s="127">
        <v>375.33</v>
      </c>
    </row>
    <row r="116" spans="1:10" ht="18.75" customHeight="1">
      <c r="A116" s="116"/>
      <c r="B116" s="118">
        <v>33</v>
      </c>
      <c r="C116" s="135">
        <v>85.9918</v>
      </c>
      <c r="D116" s="135">
        <v>86.0669</v>
      </c>
      <c r="E116" s="153">
        <f t="shared" si="13"/>
        <v>0.07510000000000616</v>
      </c>
      <c r="F116" s="154">
        <f t="shared" si="14"/>
        <v>258.87624956913527</v>
      </c>
      <c r="G116" s="155">
        <f t="shared" si="15"/>
        <v>290.1</v>
      </c>
      <c r="H116" s="118">
        <v>12</v>
      </c>
      <c r="I116" s="127">
        <v>654.95</v>
      </c>
      <c r="J116" s="127">
        <v>364.85</v>
      </c>
    </row>
    <row r="117" spans="1:10" ht="18.75" customHeight="1">
      <c r="A117" s="116">
        <v>21333</v>
      </c>
      <c r="B117" s="118">
        <v>34</v>
      </c>
      <c r="C117" s="135">
        <v>83.767</v>
      </c>
      <c r="D117" s="135">
        <v>83.8382</v>
      </c>
      <c r="E117" s="153">
        <f t="shared" si="13"/>
        <v>0.07120000000000459</v>
      </c>
      <c r="F117" s="154">
        <f t="shared" si="14"/>
        <v>257.1325388226963</v>
      </c>
      <c r="G117" s="155">
        <f t="shared" si="15"/>
        <v>276.9</v>
      </c>
      <c r="H117" s="165">
        <v>13</v>
      </c>
      <c r="I117" s="127">
        <v>852.04</v>
      </c>
      <c r="J117" s="127">
        <v>575.14</v>
      </c>
    </row>
    <row r="118" spans="1:10" ht="18.75" customHeight="1">
      <c r="A118" s="116"/>
      <c r="B118" s="118">
        <v>35</v>
      </c>
      <c r="C118" s="135">
        <v>85.0367</v>
      </c>
      <c r="D118" s="135">
        <v>85.1045</v>
      </c>
      <c r="E118" s="153">
        <f t="shared" si="13"/>
        <v>0.06780000000000541</v>
      </c>
      <c r="F118" s="154">
        <f t="shared" si="14"/>
        <v>240.26365214928038</v>
      </c>
      <c r="G118" s="155">
        <f t="shared" si="15"/>
        <v>282.18999999999994</v>
      </c>
      <c r="H118" s="118">
        <v>14</v>
      </c>
      <c r="I118" s="127">
        <v>816.91</v>
      </c>
      <c r="J118" s="127">
        <v>534.72</v>
      </c>
    </row>
    <row r="119" spans="1:10" ht="18.75" customHeight="1">
      <c r="A119" s="116"/>
      <c r="B119" s="118">
        <v>36</v>
      </c>
      <c r="C119" s="135">
        <v>84.584</v>
      </c>
      <c r="D119" s="135">
        <v>84.6624</v>
      </c>
      <c r="E119" s="153">
        <f t="shared" si="13"/>
        <v>0.07840000000000202</v>
      </c>
      <c r="F119" s="154">
        <f t="shared" si="14"/>
        <v>246.83584157169577</v>
      </c>
      <c r="G119" s="155">
        <f t="shared" si="15"/>
        <v>317.62000000000006</v>
      </c>
      <c r="H119" s="165">
        <v>15</v>
      </c>
      <c r="I119" s="127">
        <v>818.94</v>
      </c>
      <c r="J119" s="127">
        <v>501.32</v>
      </c>
    </row>
    <row r="120" spans="1:10" ht="18.75" customHeight="1">
      <c r="A120" s="116">
        <v>21346</v>
      </c>
      <c r="B120" s="118">
        <v>28</v>
      </c>
      <c r="C120" s="135">
        <v>87.1805</v>
      </c>
      <c r="D120" s="135">
        <v>87.1898</v>
      </c>
      <c r="E120" s="153">
        <f t="shared" si="13"/>
        <v>0.0093000000000103</v>
      </c>
      <c r="F120" s="154">
        <f t="shared" si="14"/>
        <v>28.98731415394539</v>
      </c>
      <c r="G120" s="155">
        <f t="shared" si="15"/>
        <v>320.83</v>
      </c>
      <c r="H120" s="118">
        <v>16</v>
      </c>
      <c r="I120" s="127">
        <v>688.54</v>
      </c>
      <c r="J120" s="127">
        <v>367.71</v>
      </c>
    </row>
    <row r="121" spans="1:10" ht="18.75" customHeight="1">
      <c r="A121" s="116"/>
      <c r="B121" s="118">
        <v>29</v>
      </c>
      <c r="C121" s="135">
        <v>85.2368</v>
      </c>
      <c r="D121" s="135">
        <v>85.2474</v>
      </c>
      <c r="E121" s="153">
        <f t="shared" si="13"/>
        <v>0.010599999999996612</v>
      </c>
      <c r="F121" s="154">
        <f t="shared" si="14"/>
        <v>40.17890986277241</v>
      </c>
      <c r="G121" s="155">
        <f t="shared" si="15"/>
        <v>263.81999999999994</v>
      </c>
      <c r="H121" s="165">
        <v>17</v>
      </c>
      <c r="I121" s="127">
        <v>827.92</v>
      </c>
      <c r="J121" s="127">
        <v>564.1</v>
      </c>
    </row>
    <row r="122" spans="1:10" ht="18.75" customHeight="1">
      <c r="A122" s="116"/>
      <c r="B122" s="118">
        <v>30</v>
      </c>
      <c r="C122" s="135">
        <v>84.9651</v>
      </c>
      <c r="D122" s="135">
        <v>84.9734</v>
      </c>
      <c r="E122" s="153">
        <f t="shared" si="13"/>
        <v>0.008299999999991314</v>
      </c>
      <c r="F122" s="154">
        <f t="shared" si="14"/>
        <v>32.141889013636344</v>
      </c>
      <c r="G122" s="155">
        <f t="shared" si="15"/>
        <v>258.23</v>
      </c>
      <c r="H122" s="118">
        <v>18</v>
      </c>
      <c r="I122" s="127">
        <v>808.84</v>
      </c>
      <c r="J122" s="127">
        <v>550.61</v>
      </c>
    </row>
    <row r="123" spans="1:10" ht="18.75" customHeight="1">
      <c r="A123" s="116">
        <v>21353</v>
      </c>
      <c r="B123" s="118">
        <v>31</v>
      </c>
      <c r="C123" s="135">
        <v>84.8531</v>
      </c>
      <c r="D123" s="135">
        <v>84.8592</v>
      </c>
      <c r="E123" s="153">
        <f t="shared" si="13"/>
        <v>0.006100000000003547</v>
      </c>
      <c r="F123" s="154">
        <f t="shared" si="14"/>
        <v>21.287733379876272</v>
      </c>
      <c r="G123" s="155">
        <f t="shared" si="15"/>
        <v>286.55000000000007</v>
      </c>
      <c r="H123" s="165">
        <v>19</v>
      </c>
      <c r="I123" s="127">
        <v>844.45</v>
      </c>
      <c r="J123" s="127">
        <v>557.9</v>
      </c>
    </row>
    <row r="124" spans="1:10" ht="23.25">
      <c r="A124" s="116"/>
      <c r="B124" s="118">
        <v>32</v>
      </c>
      <c r="C124" s="135">
        <v>85.0248</v>
      </c>
      <c r="D124" s="135">
        <v>85.0342</v>
      </c>
      <c r="E124" s="153">
        <f t="shared" si="13"/>
        <v>0.009399999999999409</v>
      </c>
      <c r="F124" s="154">
        <f t="shared" si="14"/>
        <v>29.824227425596188</v>
      </c>
      <c r="G124" s="155">
        <f t="shared" si="15"/>
        <v>315.18000000000006</v>
      </c>
      <c r="H124" s="118">
        <v>20</v>
      </c>
      <c r="I124" s="127">
        <v>694.94</v>
      </c>
      <c r="J124" s="127">
        <v>379.76</v>
      </c>
    </row>
    <row r="125" spans="1:10" ht="23.25">
      <c r="A125" s="116"/>
      <c r="B125" s="118">
        <v>33</v>
      </c>
      <c r="C125" s="135">
        <v>85.9844</v>
      </c>
      <c r="D125" s="135">
        <v>85.993</v>
      </c>
      <c r="E125" s="153">
        <f t="shared" si="13"/>
        <v>0.008600000000001273</v>
      </c>
      <c r="F125" s="154">
        <f t="shared" si="14"/>
        <v>32.28470605901822</v>
      </c>
      <c r="G125" s="155">
        <f t="shared" si="15"/>
        <v>266.38</v>
      </c>
      <c r="H125" s="165">
        <v>21</v>
      </c>
      <c r="I125" s="127">
        <v>841.65</v>
      </c>
      <c r="J125" s="127">
        <v>575.27</v>
      </c>
    </row>
    <row r="126" spans="1:10" ht="23.25">
      <c r="A126" s="116">
        <v>21365</v>
      </c>
      <c r="B126" s="118">
        <v>34</v>
      </c>
      <c r="C126" s="135">
        <v>83.7435</v>
      </c>
      <c r="D126" s="135">
        <v>83.7556</v>
      </c>
      <c r="E126" s="153">
        <f t="shared" si="13"/>
        <v>0.012100000000003774</v>
      </c>
      <c r="F126" s="154">
        <f t="shared" si="14"/>
        <v>37.944118661619285</v>
      </c>
      <c r="G126" s="155">
        <f t="shared" si="15"/>
        <v>318.89</v>
      </c>
      <c r="H126" s="118">
        <v>22</v>
      </c>
      <c r="I126" s="127">
        <v>692.24</v>
      </c>
      <c r="J126" s="127">
        <v>373.35</v>
      </c>
    </row>
    <row r="127" spans="1:10" ht="23.25">
      <c r="A127" s="116"/>
      <c r="B127" s="118">
        <v>35</v>
      </c>
      <c r="C127" s="135">
        <v>85.0083</v>
      </c>
      <c r="D127" s="135">
        <v>85.0196</v>
      </c>
      <c r="E127" s="153">
        <f t="shared" si="13"/>
        <v>0.011299999999991428</v>
      </c>
      <c r="F127" s="154">
        <f t="shared" si="14"/>
        <v>38.615316269662806</v>
      </c>
      <c r="G127" s="155">
        <f t="shared" si="15"/>
        <v>292.63000000000005</v>
      </c>
      <c r="H127" s="165">
        <v>23</v>
      </c>
      <c r="I127" s="127">
        <v>654.22</v>
      </c>
      <c r="J127" s="127">
        <v>361.59</v>
      </c>
    </row>
    <row r="128" spans="1:10" ht="23.25">
      <c r="A128" s="116"/>
      <c r="B128" s="118">
        <v>36</v>
      </c>
      <c r="C128" s="135">
        <v>84.5744</v>
      </c>
      <c r="D128" s="135">
        <v>84.5868</v>
      </c>
      <c r="E128" s="153">
        <f t="shared" si="13"/>
        <v>0.012399999999999523</v>
      </c>
      <c r="F128" s="154">
        <f t="shared" si="14"/>
        <v>51.874163319944465</v>
      </c>
      <c r="G128" s="155">
        <f t="shared" si="15"/>
        <v>239.03999999999996</v>
      </c>
      <c r="H128" s="118">
        <v>24</v>
      </c>
      <c r="I128" s="127">
        <v>854.48</v>
      </c>
      <c r="J128" s="127">
        <v>615.44</v>
      </c>
    </row>
    <row r="129" spans="1:10" ht="23.25">
      <c r="A129" s="116">
        <v>21373</v>
      </c>
      <c r="B129" s="118">
        <v>28</v>
      </c>
      <c r="C129" s="135">
        <v>87.2367</v>
      </c>
      <c r="D129" s="135">
        <v>87.2569</v>
      </c>
      <c r="E129" s="153">
        <f t="shared" si="13"/>
        <v>0.02020000000000266</v>
      </c>
      <c r="F129" s="154">
        <f t="shared" si="14"/>
        <v>70.39799261170508</v>
      </c>
      <c r="G129" s="155">
        <f t="shared" si="15"/>
        <v>286.94000000000005</v>
      </c>
      <c r="H129" s="165">
        <v>25</v>
      </c>
      <c r="I129" s="127">
        <v>845.09</v>
      </c>
      <c r="J129" s="127">
        <v>558.15</v>
      </c>
    </row>
    <row r="130" spans="1:10" ht="23.25">
      <c r="A130" s="116"/>
      <c r="B130" s="118">
        <v>29</v>
      </c>
      <c r="C130" s="135">
        <v>85.28</v>
      </c>
      <c r="D130" s="135">
        <v>85.2946</v>
      </c>
      <c r="E130" s="153">
        <f t="shared" si="13"/>
        <v>0.0146000000000015</v>
      </c>
      <c r="F130" s="154">
        <f t="shared" si="14"/>
        <v>45.994392464485074</v>
      </c>
      <c r="G130" s="155">
        <f t="shared" si="15"/>
        <v>317.43000000000006</v>
      </c>
      <c r="H130" s="118">
        <v>26</v>
      </c>
      <c r="I130" s="127">
        <v>742.96</v>
      </c>
      <c r="J130" s="127">
        <v>425.53</v>
      </c>
    </row>
    <row r="131" spans="1:10" ht="23.25">
      <c r="A131" s="116"/>
      <c r="B131" s="118">
        <v>30</v>
      </c>
      <c r="C131" s="135">
        <v>85.0137</v>
      </c>
      <c r="D131" s="135">
        <v>85.033</v>
      </c>
      <c r="E131" s="153">
        <f t="shared" si="13"/>
        <v>0.019300000000001205</v>
      </c>
      <c r="F131" s="154">
        <f t="shared" si="14"/>
        <v>64.96347908041739</v>
      </c>
      <c r="G131" s="155">
        <f t="shared" si="15"/>
        <v>297.09000000000003</v>
      </c>
      <c r="H131" s="165">
        <v>27</v>
      </c>
      <c r="I131" s="127">
        <v>825.08</v>
      </c>
      <c r="J131" s="127">
        <v>527.99</v>
      </c>
    </row>
    <row r="132" spans="1:10" ht="23.25">
      <c r="A132" s="116">
        <v>21380</v>
      </c>
      <c r="B132" s="118">
        <v>31</v>
      </c>
      <c r="C132" s="135">
        <v>84.8989</v>
      </c>
      <c r="D132" s="135">
        <v>84.9107</v>
      </c>
      <c r="E132" s="153">
        <f t="shared" si="13"/>
        <v>0.011800000000008026</v>
      </c>
      <c r="F132" s="154">
        <f t="shared" si="14"/>
        <v>41.88704696321758</v>
      </c>
      <c r="G132" s="155">
        <f t="shared" si="15"/>
        <v>281.71000000000004</v>
      </c>
      <c r="H132" s="118">
        <v>28</v>
      </c>
      <c r="I132" s="127">
        <v>853.34</v>
      </c>
      <c r="J132" s="127">
        <v>571.63</v>
      </c>
    </row>
    <row r="133" spans="1:10" ht="23.25">
      <c r="A133" s="116"/>
      <c r="B133" s="118">
        <v>32</v>
      </c>
      <c r="C133" s="135">
        <v>85.0637</v>
      </c>
      <c r="D133" s="135">
        <v>85.0817</v>
      </c>
      <c r="E133" s="153">
        <f t="shared" si="13"/>
        <v>0.018000000000000682</v>
      </c>
      <c r="F133" s="154">
        <f t="shared" si="14"/>
        <v>60.79232665743756</v>
      </c>
      <c r="G133" s="155">
        <f t="shared" si="15"/>
        <v>296.0899999999999</v>
      </c>
      <c r="H133" s="165">
        <v>29</v>
      </c>
      <c r="I133" s="127">
        <v>838.93</v>
      </c>
      <c r="J133" s="127">
        <v>542.84</v>
      </c>
    </row>
    <row r="134" spans="1:10" ht="23.25">
      <c r="A134" s="116"/>
      <c r="B134" s="118">
        <v>33</v>
      </c>
      <c r="C134" s="135">
        <v>86.0348</v>
      </c>
      <c r="D134" s="135">
        <v>86.0514</v>
      </c>
      <c r="E134" s="153">
        <f aca="true" t="shared" si="16" ref="E134:E197">D134-C134</f>
        <v>0.01659999999999684</v>
      </c>
      <c r="F134" s="154">
        <f aca="true" t="shared" si="17" ref="F134:F197">((10^6)*E134/G134)</f>
        <v>50.86563505437978</v>
      </c>
      <c r="G134" s="155">
        <f aca="true" t="shared" si="18" ref="G134:G197">I134-J134</f>
        <v>326.34999999999997</v>
      </c>
      <c r="H134" s="118">
        <v>30</v>
      </c>
      <c r="I134" s="127">
        <v>702.55</v>
      </c>
      <c r="J134" s="127">
        <v>376.2</v>
      </c>
    </row>
    <row r="135" spans="1:10" ht="23.25">
      <c r="A135" s="116">
        <v>21395</v>
      </c>
      <c r="B135" s="118">
        <v>34</v>
      </c>
      <c r="C135" s="135">
        <v>83.7313</v>
      </c>
      <c r="D135" s="135">
        <v>83.7824</v>
      </c>
      <c r="E135" s="153">
        <f t="shared" si="16"/>
        <v>0.05109999999999104</v>
      </c>
      <c r="F135" s="154">
        <f t="shared" si="17"/>
        <v>179.51240075876854</v>
      </c>
      <c r="G135" s="155">
        <f t="shared" si="18"/>
        <v>284.65999999999997</v>
      </c>
      <c r="H135" s="165">
        <v>31</v>
      </c>
      <c r="I135" s="127">
        <v>782.54</v>
      </c>
      <c r="J135" s="127">
        <v>497.88</v>
      </c>
    </row>
    <row r="136" spans="1:10" ht="23.25">
      <c r="A136" s="116"/>
      <c r="B136" s="118">
        <v>35</v>
      </c>
      <c r="C136" s="135">
        <v>85.0508</v>
      </c>
      <c r="D136" s="135">
        <v>85.1267</v>
      </c>
      <c r="E136" s="153">
        <f t="shared" si="16"/>
        <v>0.0759000000000043</v>
      </c>
      <c r="F136" s="154">
        <f t="shared" si="17"/>
        <v>261.1927457930565</v>
      </c>
      <c r="G136" s="155">
        <f t="shared" si="18"/>
        <v>290.59000000000003</v>
      </c>
      <c r="H136" s="118">
        <v>32</v>
      </c>
      <c r="I136" s="127">
        <v>842.73</v>
      </c>
      <c r="J136" s="127">
        <v>552.14</v>
      </c>
    </row>
    <row r="137" spans="1:10" ht="23.25">
      <c r="A137" s="116"/>
      <c r="B137" s="118">
        <v>36</v>
      </c>
      <c r="C137" s="135">
        <v>84.577</v>
      </c>
      <c r="D137" s="135">
        <v>84.6699</v>
      </c>
      <c r="E137" s="153">
        <f t="shared" si="16"/>
        <v>0.0929000000000002</v>
      </c>
      <c r="F137" s="154">
        <f t="shared" si="17"/>
        <v>329.7132311186833</v>
      </c>
      <c r="G137" s="155">
        <f t="shared" si="18"/>
        <v>281.76</v>
      </c>
      <c r="H137" s="165">
        <v>33</v>
      </c>
      <c r="I137" s="127">
        <v>815.29</v>
      </c>
      <c r="J137" s="127">
        <v>533.53</v>
      </c>
    </row>
    <row r="138" spans="1:10" ht="23.25">
      <c r="A138" s="116">
        <v>21401</v>
      </c>
      <c r="B138" s="118">
        <v>10</v>
      </c>
      <c r="C138" s="135">
        <v>85.0813</v>
      </c>
      <c r="D138" s="135">
        <v>85.098</v>
      </c>
      <c r="E138" s="153">
        <f t="shared" si="16"/>
        <v>0.01670000000000016</v>
      </c>
      <c r="F138" s="154">
        <f t="shared" si="17"/>
        <v>53.45026245039099</v>
      </c>
      <c r="G138" s="155">
        <f t="shared" si="18"/>
        <v>312.44</v>
      </c>
      <c r="H138" s="118">
        <v>34</v>
      </c>
      <c r="I138" s="127">
        <v>709.99</v>
      </c>
      <c r="J138" s="127">
        <v>397.55</v>
      </c>
    </row>
    <row r="139" spans="1:10" ht="23.25">
      <c r="A139" s="116"/>
      <c r="B139" s="118">
        <v>11</v>
      </c>
      <c r="C139" s="135">
        <v>86.0902</v>
      </c>
      <c r="D139" s="135">
        <v>86.1035</v>
      </c>
      <c r="E139" s="153">
        <f t="shared" si="16"/>
        <v>0.013300000000000978</v>
      </c>
      <c r="F139" s="154">
        <f t="shared" si="17"/>
        <v>45.38474663027121</v>
      </c>
      <c r="G139" s="155">
        <f t="shared" si="18"/>
        <v>293.05</v>
      </c>
      <c r="H139" s="165">
        <v>35</v>
      </c>
      <c r="I139" s="127">
        <v>732.89</v>
      </c>
      <c r="J139" s="127">
        <v>439.84</v>
      </c>
    </row>
    <row r="140" spans="1:10" ht="23.25">
      <c r="A140" s="116"/>
      <c r="B140" s="118">
        <v>12</v>
      </c>
      <c r="C140" s="135">
        <v>84.837</v>
      </c>
      <c r="D140" s="135">
        <v>84.8627</v>
      </c>
      <c r="E140" s="153">
        <f t="shared" si="16"/>
        <v>0.0257000000000005</v>
      </c>
      <c r="F140" s="154">
        <f t="shared" si="17"/>
        <v>79.06232695502524</v>
      </c>
      <c r="G140" s="155">
        <f t="shared" si="18"/>
        <v>325.05999999999995</v>
      </c>
      <c r="H140" s="118">
        <v>36</v>
      </c>
      <c r="I140" s="127">
        <v>656.16</v>
      </c>
      <c r="J140" s="127">
        <v>331.1</v>
      </c>
    </row>
    <row r="141" spans="1:10" ht="23.25">
      <c r="A141" s="116">
        <v>21415</v>
      </c>
      <c r="B141" s="118">
        <v>13</v>
      </c>
      <c r="C141" s="135">
        <v>86.7391</v>
      </c>
      <c r="D141" s="135">
        <v>86.7618</v>
      </c>
      <c r="E141" s="153">
        <f t="shared" si="16"/>
        <v>0.022700000000000387</v>
      </c>
      <c r="F141" s="154">
        <f t="shared" si="17"/>
        <v>78.08737530099893</v>
      </c>
      <c r="G141" s="155">
        <f t="shared" si="18"/>
        <v>290.7</v>
      </c>
      <c r="H141" s="165">
        <v>37</v>
      </c>
      <c r="I141" s="127">
        <v>708.61</v>
      </c>
      <c r="J141" s="127">
        <v>417.91</v>
      </c>
    </row>
    <row r="142" spans="1:10" ht="23.25">
      <c r="A142" s="116"/>
      <c r="B142" s="118">
        <v>14</v>
      </c>
      <c r="C142" s="135">
        <v>85.9246</v>
      </c>
      <c r="D142" s="135">
        <v>85.9406</v>
      </c>
      <c r="E142" s="153">
        <f t="shared" si="16"/>
        <v>0.016000000000005343</v>
      </c>
      <c r="F142" s="154">
        <f t="shared" si="17"/>
        <v>56.207405325670436</v>
      </c>
      <c r="G142" s="155">
        <f t="shared" si="18"/>
        <v>284.65999999999997</v>
      </c>
      <c r="H142" s="118">
        <v>38</v>
      </c>
      <c r="I142" s="127">
        <v>794.39</v>
      </c>
      <c r="J142" s="127">
        <v>509.73</v>
      </c>
    </row>
    <row r="143" spans="1:10" ht="23.25">
      <c r="A143" s="116"/>
      <c r="B143" s="118">
        <v>15</v>
      </c>
      <c r="C143" s="135">
        <v>86.9835</v>
      </c>
      <c r="D143" s="135">
        <v>87.0116</v>
      </c>
      <c r="E143" s="153">
        <f t="shared" si="16"/>
        <v>0.028099999999994907</v>
      </c>
      <c r="F143" s="154">
        <f t="shared" si="17"/>
        <v>94.29530201340573</v>
      </c>
      <c r="G143" s="155">
        <f t="shared" si="18"/>
        <v>298</v>
      </c>
      <c r="H143" s="165">
        <v>39</v>
      </c>
      <c r="I143" s="127">
        <v>662.78</v>
      </c>
      <c r="J143" s="127">
        <v>364.78</v>
      </c>
    </row>
    <row r="144" spans="1:10" ht="23.25">
      <c r="A144" s="116">
        <v>21421</v>
      </c>
      <c r="B144" s="118">
        <v>16</v>
      </c>
      <c r="C144" s="135">
        <v>86.1526</v>
      </c>
      <c r="D144" s="135">
        <v>86.1748</v>
      </c>
      <c r="E144" s="153">
        <f t="shared" si="16"/>
        <v>0.022199999999998</v>
      </c>
      <c r="F144" s="154">
        <f t="shared" si="17"/>
        <v>82.65385904165456</v>
      </c>
      <c r="G144" s="155">
        <f t="shared" si="18"/>
        <v>268.59000000000003</v>
      </c>
      <c r="H144" s="118">
        <v>40</v>
      </c>
      <c r="I144" s="127">
        <v>677.84</v>
      </c>
      <c r="J144" s="127">
        <v>409.25</v>
      </c>
    </row>
    <row r="145" spans="1:10" ht="23.25">
      <c r="A145" s="116"/>
      <c r="B145" s="118">
        <v>17</v>
      </c>
      <c r="C145" s="135">
        <v>87.2258</v>
      </c>
      <c r="D145" s="135">
        <v>87.2456</v>
      </c>
      <c r="E145" s="153">
        <f t="shared" si="16"/>
        <v>0.01979999999998938</v>
      </c>
      <c r="F145" s="154">
        <f t="shared" si="17"/>
        <v>71.97906063686702</v>
      </c>
      <c r="G145" s="155">
        <f t="shared" si="18"/>
        <v>275.08000000000004</v>
      </c>
      <c r="H145" s="165">
        <v>41</v>
      </c>
      <c r="I145" s="127">
        <v>700.57</v>
      </c>
      <c r="J145" s="127">
        <v>425.49</v>
      </c>
    </row>
    <row r="146" spans="1:10" ht="23.25">
      <c r="A146" s="116"/>
      <c r="B146" s="118">
        <v>18</v>
      </c>
      <c r="C146" s="135">
        <v>85.1492</v>
      </c>
      <c r="D146" s="135">
        <v>85.1768</v>
      </c>
      <c r="E146" s="153">
        <f t="shared" si="16"/>
        <v>0.02760000000000673</v>
      </c>
      <c r="F146" s="154">
        <f t="shared" si="17"/>
        <v>104.66836057494307</v>
      </c>
      <c r="G146" s="155">
        <f t="shared" si="18"/>
        <v>263.68999999999994</v>
      </c>
      <c r="H146" s="118">
        <v>42</v>
      </c>
      <c r="I146" s="127">
        <v>851.79</v>
      </c>
      <c r="J146" s="127">
        <v>588.1</v>
      </c>
    </row>
    <row r="147" spans="1:10" ht="23.25">
      <c r="A147" s="116">
        <v>21436</v>
      </c>
      <c r="B147" s="118">
        <v>28</v>
      </c>
      <c r="C147" s="135">
        <v>87.2302</v>
      </c>
      <c r="D147" s="135">
        <v>87.2328</v>
      </c>
      <c r="E147" s="153">
        <f t="shared" si="16"/>
        <v>0.002600000000001046</v>
      </c>
      <c r="F147" s="154">
        <f t="shared" si="17"/>
        <v>8.798944126708339</v>
      </c>
      <c r="G147" s="155">
        <f t="shared" si="18"/>
        <v>295.4899999999999</v>
      </c>
      <c r="H147" s="165">
        <v>43</v>
      </c>
      <c r="I147" s="127">
        <v>846.06</v>
      </c>
      <c r="J147" s="127">
        <v>550.57</v>
      </c>
    </row>
    <row r="148" spans="1:10" ht="23.25">
      <c r="A148" s="116"/>
      <c r="B148" s="118">
        <v>29</v>
      </c>
      <c r="C148" s="135">
        <v>85.2633</v>
      </c>
      <c r="D148" s="135">
        <v>85.2711</v>
      </c>
      <c r="E148" s="153">
        <f t="shared" si="16"/>
        <v>0.007800000000003138</v>
      </c>
      <c r="F148" s="154">
        <f t="shared" si="17"/>
        <v>22.42088016327902</v>
      </c>
      <c r="G148" s="155">
        <f t="shared" si="18"/>
        <v>347.89</v>
      </c>
      <c r="H148" s="118">
        <v>44</v>
      </c>
      <c r="I148" s="127">
        <v>655.77</v>
      </c>
      <c r="J148" s="127">
        <v>307.88</v>
      </c>
    </row>
    <row r="149" spans="1:10" ht="23.25">
      <c r="A149" s="116"/>
      <c r="B149" s="118">
        <v>30</v>
      </c>
      <c r="C149" s="135">
        <v>84.9905</v>
      </c>
      <c r="D149" s="135">
        <v>84.9959</v>
      </c>
      <c r="E149" s="153">
        <f t="shared" si="16"/>
        <v>0.005400000000008731</v>
      </c>
      <c r="F149" s="154">
        <f t="shared" si="17"/>
        <v>19.455953882214853</v>
      </c>
      <c r="G149" s="155">
        <f t="shared" si="18"/>
        <v>277.54999999999995</v>
      </c>
      <c r="H149" s="165">
        <v>45</v>
      </c>
      <c r="I149" s="127">
        <v>806.89</v>
      </c>
      <c r="J149" s="127">
        <v>529.34</v>
      </c>
    </row>
    <row r="150" spans="1:10" ht="23.25">
      <c r="A150" s="116">
        <v>21443</v>
      </c>
      <c r="B150" s="118">
        <v>31</v>
      </c>
      <c r="C150" s="135">
        <v>84.8926</v>
      </c>
      <c r="D150" s="135">
        <v>84.902</v>
      </c>
      <c r="E150" s="153">
        <f t="shared" si="16"/>
        <v>0.009399999999999409</v>
      </c>
      <c r="F150" s="154">
        <f t="shared" si="17"/>
        <v>31.135106488686727</v>
      </c>
      <c r="G150" s="155">
        <f t="shared" si="18"/>
        <v>301.90999999999997</v>
      </c>
      <c r="H150" s="118">
        <v>46</v>
      </c>
      <c r="I150" s="127">
        <v>779.79</v>
      </c>
      <c r="J150" s="127">
        <v>477.88</v>
      </c>
    </row>
    <row r="151" spans="1:10" ht="23.25">
      <c r="A151" s="116"/>
      <c r="B151" s="118">
        <v>32</v>
      </c>
      <c r="C151" s="135">
        <v>85.0515</v>
      </c>
      <c r="D151" s="135">
        <v>85.0553</v>
      </c>
      <c r="E151" s="153">
        <f t="shared" si="16"/>
        <v>0.0037999999999982492</v>
      </c>
      <c r="F151" s="154">
        <f t="shared" si="17"/>
        <v>12.26241569588644</v>
      </c>
      <c r="G151" s="155">
        <f t="shared" si="18"/>
        <v>309.89</v>
      </c>
      <c r="H151" s="165">
        <v>47</v>
      </c>
      <c r="I151" s="127">
        <v>844.59</v>
      </c>
      <c r="J151" s="127">
        <v>534.7</v>
      </c>
    </row>
    <row r="152" spans="1:10" ht="23.25">
      <c r="A152" s="116"/>
      <c r="B152" s="118">
        <v>33</v>
      </c>
      <c r="C152" s="135">
        <v>86.0066</v>
      </c>
      <c r="D152" s="135">
        <v>86.009</v>
      </c>
      <c r="E152" s="153">
        <f t="shared" si="16"/>
        <v>0.0023999999999944066</v>
      </c>
      <c r="F152" s="154">
        <f t="shared" si="17"/>
        <v>8.175222263836247</v>
      </c>
      <c r="G152" s="155">
        <f t="shared" si="18"/>
        <v>293.56999999999994</v>
      </c>
      <c r="H152" s="118">
        <v>48</v>
      </c>
      <c r="I152" s="127">
        <v>841.04</v>
      </c>
      <c r="J152" s="127">
        <v>547.47</v>
      </c>
    </row>
    <row r="153" spans="1:10" ht="23.25">
      <c r="A153" s="116">
        <v>21458</v>
      </c>
      <c r="B153" s="118">
        <v>34</v>
      </c>
      <c r="C153" s="135">
        <v>83.758</v>
      </c>
      <c r="D153" s="135">
        <v>83.7733</v>
      </c>
      <c r="E153" s="153">
        <f t="shared" si="16"/>
        <v>0.015300000000010527</v>
      </c>
      <c r="F153" s="154">
        <f t="shared" si="17"/>
        <v>52.64787860022204</v>
      </c>
      <c r="G153" s="155">
        <f t="shared" si="18"/>
        <v>290.61</v>
      </c>
      <c r="H153" s="165">
        <v>49</v>
      </c>
      <c r="I153" s="127">
        <v>858.57</v>
      </c>
      <c r="J153" s="127">
        <v>567.96</v>
      </c>
    </row>
    <row r="154" spans="1:10" ht="23.25">
      <c r="A154" s="116"/>
      <c r="B154" s="118">
        <v>35</v>
      </c>
      <c r="C154" s="135">
        <v>85.024</v>
      </c>
      <c r="D154" s="135">
        <v>85.035</v>
      </c>
      <c r="E154" s="153">
        <f t="shared" si="16"/>
        <v>0.01099999999999568</v>
      </c>
      <c r="F154" s="154">
        <f t="shared" si="17"/>
        <v>32.70500089194173</v>
      </c>
      <c r="G154" s="155">
        <f t="shared" si="18"/>
        <v>336.34</v>
      </c>
      <c r="H154" s="118">
        <v>50</v>
      </c>
      <c r="I154" s="127">
        <v>704.39</v>
      </c>
      <c r="J154" s="127">
        <v>368.05</v>
      </c>
    </row>
    <row r="155" spans="1:10" ht="23.25">
      <c r="A155" s="116"/>
      <c r="B155" s="118">
        <v>36</v>
      </c>
      <c r="C155" s="135">
        <v>84.601</v>
      </c>
      <c r="D155" s="135">
        <v>84.6127</v>
      </c>
      <c r="E155" s="153">
        <f t="shared" si="16"/>
        <v>0.011700000000004707</v>
      </c>
      <c r="F155" s="154">
        <f t="shared" si="17"/>
        <v>38.522323192429575</v>
      </c>
      <c r="G155" s="155">
        <f t="shared" si="18"/>
        <v>303.7199999999999</v>
      </c>
      <c r="H155" s="165">
        <v>51</v>
      </c>
      <c r="I155" s="127">
        <v>857.16</v>
      </c>
      <c r="J155" s="127">
        <v>553.44</v>
      </c>
    </row>
    <row r="156" spans="1:10" ht="23.25">
      <c r="A156" s="116">
        <v>21467</v>
      </c>
      <c r="B156" s="118">
        <v>10</v>
      </c>
      <c r="C156" s="135">
        <v>84.9923</v>
      </c>
      <c r="D156" s="135">
        <v>85.0006</v>
      </c>
      <c r="E156" s="153">
        <f t="shared" si="16"/>
        <v>0.008300000000005525</v>
      </c>
      <c r="F156" s="154">
        <f t="shared" si="17"/>
        <v>23.81498909676783</v>
      </c>
      <c r="G156" s="155">
        <f t="shared" si="18"/>
        <v>348.52000000000004</v>
      </c>
      <c r="H156" s="118">
        <v>52</v>
      </c>
      <c r="I156" s="127">
        <v>813.94</v>
      </c>
      <c r="J156" s="127">
        <v>465.42</v>
      </c>
    </row>
    <row r="157" spans="1:10" ht="23.25">
      <c r="A157" s="116"/>
      <c r="B157" s="118">
        <v>11</v>
      </c>
      <c r="C157" s="135">
        <v>86.0475</v>
      </c>
      <c r="D157" s="135">
        <v>86.0539</v>
      </c>
      <c r="E157" s="153">
        <f t="shared" si="16"/>
        <v>0.006399999999999295</v>
      </c>
      <c r="F157" s="154">
        <f t="shared" si="17"/>
        <v>22.129248642852232</v>
      </c>
      <c r="G157" s="155">
        <f t="shared" si="18"/>
        <v>289.21000000000004</v>
      </c>
      <c r="H157" s="165">
        <v>53</v>
      </c>
      <c r="I157" s="127">
        <v>834.5</v>
      </c>
      <c r="J157" s="127">
        <v>545.29</v>
      </c>
    </row>
    <row r="158" spans="1:10" ht="23.25">
      <c r="A158" s="116"/>
      <c r="B158" s="118">
        <v>12</v>
      </c>
      <c r="C158" s="135">
        <v>84.7908</v>
      </c>
      <c r="D158" s="135">
        <v>84.7976</v>
      </c>
      <c r="E158" s="153">
        <f t="shared" si="16"/>
        <v>0.006799999999998363</v>
      </c>
      <c r="F158" s="154">
        <f t="shared" si="17"/>
        <v>25.096881343415248</v>
      </c>
      <c r="G158" s="155">
        <f t="shared" si="18"/>
        <v>270.95000000000005</v>
      </c>
      <c r="H158" s="118">
        <v>54</v>
      </c>
      <c r="I158" s="127">
        <v>825.84</v>
      </c>
      <c r="J158" s="127">
        <v>554.89</v>
      </c>
    </row>
    <row r="159" spans="1:10" ht="23.25">
      <c r="A159" s="116">
        <v>21474</v>
      </c>
      <c r="B159" s="118">
        <v>13</v>
      </c>
      <c r="C159" s="135">
        <v>86.6707</v>
      </c>
      <c r="D159" s="135">
        <v>86.677</v>
      </c>
      <c r="E159" s="153">
        <f t="shared" si="16"/>
        <v>0.006300000000010186</v>
      </c>
      <c r="F159" s="154">
        <f t="shared" si="17"/>
        <v>21.781972824431026</v>
      </c>
      <c r="G159" s="155">
        <f t="shared" si="18"/>
        <v>289.23</v>
      </c>
      <c r="H159" s="165">
        <v>55</v>
      </c>
      <c r="I159" s="127">
        <v>857.08</v>
      </c>
      <c r="J159" s="127">
        <v>567.85</v>
      </c>
    </row>
    <row r="160" spans="1:10" ht="23.25">
      <c r="A160" s="116"/>
      <c r="B160" s="118">
        <v>14</v>
      </c>
      <c r="C160" s="135">
        <v>85.88</v>
      </c>
      <c r="D160" s="135">
        <v>85.8818</v>
      </c>
      <c r="E160" s="153">
        <f t="shared" si="16"/>
        <v>0.0018000000000029104</v>
      </c>
      <c r="F160" s="154">
        <f t="shared" si="17"/>
        <v>6.231392370016306</v>
      </c>
      <c r="G160" s="155">
        <f t="shared" si="18"/>
        <v>288.86</v>
      </c>
      <c r="H160" s="118">
        <v>56</v>
      </c>
      <c r="I160" s="127">
        <v>845.46</v>
      </c>
      <c r="J160" s="127">
        <v>556.6</v>
      </c>
    </row>
    <row r="161" spans="1:10" ht="23.25">
      <c r="A161" s="116"/>
      <c r="B161" s="118">
        <v>15</v>
      </c>
      <c r="C161" s="135">
        <v>86.9256</v>
      </c>
      <c r="D161" s="135">
        <v>86.9269</v>
      </c>
      <c r="E161" s="153">
        <f t="shared" si="16"/>
        <v>0.001300000000000523</v>
      </c>
      <c r="F161" s="154">
        <f t="shared" si="17"/>
        <v>3.7278123476630136</v>
      </c>
      <c r="G161" s="155">
        <f t="shared" si="18"/>
        <v>348.7300000000001</v>
      </c>
      <c r="H161" s="165">
        <v>57</v>
      </c>
      <c r="I161" s="127">
        <v>686.82</v>
      </c>
      <c r="J161" s="127">
        <v>338.09</v>
      </c>
    </row>
    <row r="162" spans="1:10" ht="23.25">
      <c r="A162" s="116">
        <v>21487</v>
      </c>
      <c r="B162" s="118">
        <v>16</v>
      </c>
      <c r="C162" s="135">
        <v>86.1083</v>
      </c>
      <c r="D162" s="135">
        <v>86.1168</v>
      </c>
      <c r="E162" s="153">
        <f t="shared" si="16"/>
        <v>0.008499999999997954</v>
      </c>
      <c r="F162" s="154">
        <f t="shared" si="17"/>
        <v>25.710051117624854</v>
      </c>
      <c r="G162" s="155">
        <f t="shared" si="18"/>
        <v>330.61</v>
      </c>
      <c r="H162" s="118">
        <v>58</v>
      </c>
      <c r="I162" s="127">
        <v>700.22</v>
      </c>
      <c r="J162" s="127">
        <v>369.61</v>
      </c>
    </row>
    <row r="163" spans="1:10" ht="23.25">
      <c r="A163" s="116"/>
      <c r="B163" s="118">
        <v>17</v>
      </c>
      <c r="C163" s="135">
        <v>87.1664</v>
      </c>
      <c r="D163" s="135">
        <v>87.169</v>
      </c>
      <c r="E163" s="153">
        <f t="shared" si="16"/>
        <v>0.002600000000001046</v>
      </c>
      <c r="F163" s="154">
        <f t="shared" si="17"/>
        <v>8.975731004249823</v>
      </c>
      <c r="G163" s="155">
        <f t="shared" si="18"/>
        <v>289.66999999999996</v>
      </c>
      <c r="H163" s="165">
        <v>59</v>
      </c>
      <c r="I163" s="127">
        <v>834.61</v>
      </c>
      <c r="J163" s="127">
        <v>544.94</v>
      </c>
    </row>
    <row r="164" spans="1:10" ht="23.25">
      <c r="A164" s="116"/>
      <c r="B164" s="118">
        <v>18</v>
      </c>
      <c r="C164" s="135">
        <v>85.094</v>
      </c>
      <c r="D164" s="135">
        <v>85.1029</v>
      </c>
      <c r="E164" s="153">
        <f t="shared" si="16"/>
        <v>0.008900000000011232</v>
      </c>
      <c r="F164" s="154">
        <f t="shared" si="17"/>
        <v>24.230214260464546</v>
      </c>
      <c r="G164" s="155">
        <f t="shared" si="18"/>
        <v>367.31</v>
      </c>
      <c r="H164" s="118">
        <v>60</v>
      </c>
      <c r="I164" s="127">
        <v>696.86</v>
      </c>
      <c r="J164" s="127">
        <v>329.55</v>
      </c>
    </row>
    <row r="165" spans="1:10" ht="23.25">
      <c r="A165" s="116">
        <v>21499</v>
      </c>
      <c r="B165" s="118">
        <v>25</v>
      </c>
      <c r="C165" s="135">
        <v>87.0515</v>
      </c>
      <c r="D165" s="135">
        <v>87.0642</v>
      </c>
      <c r="E165" s="153">
        <f t="shared" si="16"/>
        <v>0.01269999999999527</v>
      </c>
      <c r="F165" s="154">
        <f t="shared" si="17"/>
        <v>35.938649612301965</v>
      </c>
      <c r="G165" s="155">
        <f t="shared" si="18"/>
        <v>353.38000000000005</v>
      </c>
      <c r="H165" s="165">
        <v>61</v>
      </c>
      <c r="I165" s="127">
        <v>719.44</v>
      </c>
      <c r="J165" s="127">
        <v>366.06</v>
      </c>
    </row>
    <row r="166" spans="1:10" ht="23.25">
      <c r="A166" s="116"/>
      <c r="B166" s="118">
        <v>26</v>
      </c>
      <c r="C166" s="135">
        <v>85.7945</v>
      </c>
      <c r="D166" s="135">
        <v>85.8082</v>
      </c>
      <c r="E166" s="153">
        <f t="shared" si="16"/>
        <v>0.013700000000000045</v>
      </c>
      <c r="F166" s="154">
        <f t="shared" si="17"/>
        <v>41.69964083521047</v>
      </c>
      <c r="G166" s="155">
        <f t="shared" si="18"/>
        <v>328.53999999999996</v>
      </c>
      <c r="H166" s="118">
        <v>62</v>
      </c>
      <c r="I166" s="127">
        <v>698.51</v>
      </c>
      <c r="J166" s="127">
        <v>369.97</v>
      </c>
    </row>
    <row r="167" spans="1:10" ht="23.25">
      <c r="A167" s="116"/>
      <c r="B167" s="118">
        <v>27</v>
      </c>
      <c r="C167" s="135">
        <v>86.3068</v>
      </c>
      <c r="D167" s="135">
        <v>86.3115</v>
      </c>
      <c r="E167" s="153">
        <f t="shared" si="16"/>
        <v>0.004699999999999704</v>
      </c>
      <c r="F167" s="154">
        <f t="shared" si="17"/>
        <v>15.674503918624993</v>
      </c>
      <c r="G167" s="155">
        <f t="shared" si="18"/>
        <v>299.85</v>
      </c>
      <c r="H167" s="165">
        <v>63</v>
      </c>
      <c r="I167" s="127">
        <v>817.21</v>
      </c>
      <c r="J167" s="127">
        <v>517.36</v>
      </c>
    </row>
    <row r="168" spans="1:10" ht="23.25">
      <c r="A168" s="116">
        <v>21500</v>
      </c>
      <c r="B168" s="118">
        <v>28</v>
      </c>
      <c r="C168" s="135">
        <v>87.225</v>
      </c>
      <c r="D168" s="135">
        <v>87.278</v>
      </c>
      <c r="E168" s="153">
        <f t="shared" si="16"/>
        <v>0.05300000000001148</v>
      </c>
      <c r="F168" s="154">
        <f t="shared" si="17"/>
        <v>155.8411008850936</v>
      </c>
      <c r="G168" s="155">
        <f t="shared" si="18"/>
        <v>340.09000000000003</v>
      </c>
      <c r="H168" s="118">
        <v>64</v>
      </c>
      <c r="I168" s="127">
        <v>720.95</v>
      </c>
      <c r="J168" s="127">
        <v>380.86</v>
      </c>
    </row>
    <row r="169" spans="1:10" ht="23.25">
      <c r="A169" s="116"/>
      <c r="B169" s="118">
        <v>29</v>
      </c>
      <c r="C169" s="135">
        <v>85.2435</v>
      </c>
      <c r="D169" s="135">
        <v>85.2996</v>
      </c>
      <c r="E169" s="153">
        <f t="shared" si="16"/>
        <v>0.056100000000000705</v>
      </c>
      <c r="F169" s="154">
        <f t="shared" si="17"/>
        <v>158.21089145210158</v>
      </c>
      <c r="G169" s="155">
        <f t="shared" si="18"/>
        <v>354.59000000000003</v>
      </c>
      <c r="H169" s="165">
        <v>65</v>
      </c>
      <c r="I169" s="127">
        <v>727.7</v>
      </c>
      <c r="J169" s="127">
        <v>373.11</v>
      </c>
    </row>
    <row r="170" spans="1:10" ht="23.25">
      <c r="A170" s="116"/>
      <c r="B170" s="118">
        <v>30</v>
      </c>
      <c r="C170" s="135">
        <v>84.9638</v>
      </c>
      <c r="D170" s="135">
        <v>85.0102</v>
      </c>
      <c r="E170" s="153">
        <f t="shared" si="16"/>
        <v>0.04639999999999134</v>
      </c>
      <c r="F170" s="154">
        <f t="shared" si="17"/>
        <v>142.05241244180544</v>
      </c>
      <c r="G170" s="155">
        <f t="shared" si="18"/>
        <v>326.64000000000004</v>
      </c>
      <c r="H170" s="118">
        <v>66</v>
      </c>
      <c r="I170" s="127">
        <v>748.69</v>
      </c>
      <c r="J170" s="127">
        <v>422.05</v>
      </c>
    </row>
    <row r="171" spans="1:10" ht="23.25">
      <c r="A171" s="116">
        <v>21516</v>
      </c>
      <c r="B171" s="118">
        <v>31</v>
      </c>
      <c r="C171" s="135">
        <v>83.7407</v>
      </c>
      <c r="D171" s="135">
        <v>83.7496</v>
      </c>
      <c r="E171" s="153">
        <f t="shared" si="16"/>
        <v>0.008899999999997021</v>
      </c>
      <c r="F171" s="154">
        <f t="shared" si="17"/>
        <v>29.802765964561566</v>
      </c>
      <c r="G171" s="155">
        <f t="shared" si="18"/>
        <v>298.63</v>
      </c>
      <c r="H171" s="165">
        <v>67</v>
      </c>
      <c r="I171" s="127">
        <v>800.91</v>
      </c>
      <c r="J171" s="127">
        <v>502.28</v>
      </c>
    </row>
    <row r="172" spans="1:10" ht="23.25">
      <c r="A172" s="116"/>
      <c r="B172" s="118">
        <v>32</v>
      </c>
      <c r="C172" s="135">
        <v>85.0317</v>
      </c>
      <c r="D172" s="135">
        <v>85.0429</v>
      </c>
      <c r="E172" s="153">
        <f t="shared" si="16"/>
        <v>0.01120000000000232</v>
      </c>
      <c r="F172" s="154">
        <f t="shared" si="17"/>
        <v>34.805307809448145</v>
      </c>
      <c r="G172" s="155">
        <f t="shared" si="18"/>
        <v>321.79</v>
      </c>
      <c r="H172" s="118">
        <v>68</v>
      </c>
      <c r="I172" s="127">
        <v>670.72</v>
      </c>
      <c r="J172" s="127">
        <v>348.93</v>
      </c>
    </row>
    <row r="173" spans="1:10" ht="23.25">
      <c r="A173" s="116"/>
      <c r="B173" s="118">
        <v>33</v>
      </c>
      <c r="C173" s="135">
        <v>84.5948</v>
      </c>
      <c r="D173" s="135">
        <v>84.5995</v>
      </c>
      <c r="E173" s="153">
        <f t="shared" si="16"/>
        <v>0.004699999999999704</v>
      </c>
      <c r="F173" s="154">
        <f t="shared" si="17"/>
        <v>13.45009157509073</v>
      </c>
      <c r="G173" s="155">
        <f t="shared" si="18"/>
        <v>349.44</v>
      </c>
      <c r="H173" s="165">
        <v>69</v>
      </c>
      <c r="I173" s="127">
        <v>715.11</v>
      </c>
      <c r="J173" s="127">
        <v>365.67</v>
      </c>
    </row>
    <row r="174" spans="1:10" ht="23.25">
      <c r="A174" s="116">
        <v>21528</v>
      </c>
      <c r="B174" s="118">
        <v>31</v>
      </c>
      <c r="C174" s="135">
        <v>84.884</v>
      </c>
      <c r="D174" s="135">
        <v>84.8931</v>
      </c>
      <c r="E174" s="153">
        <f t="shared" si="16"/>
        <v>0.00910000000000366</v>
      </c>
      <c r="F174" s="154">
        <f t="shared" si="17"/>
        <v>33.460803059286874</v>
      </c>
      <c r="G174" s="155">
        <f t="shared" si="18"/>
        <v>271.96000000000004</v>
      </c>
      <c r="H174" s="118">
        <v>70</v>
      </c>
      <c r="I174" s="127">
        <v>821.44</v>
      </c>
      <c r="J174" s="127">
        <v>549.48</v>
      </c>
    </row>
    <row r="175" spans="1:10" ht="23.25">
      <c r="A175" s="116"/>
      <c r="B175" s="118">
        <v>32</v>
      </c>
      <c r="C175" s="135">
        <v>85.0177</v>
      </c>
      <c r="D175" s="135">
        <v>85.0328</v>
      </c>
      <c r="E175" s="153">
        <f t="shared" si="16"/>
        <v>0.015099999999989677</v>
      </c>
      <c r="F175" s="154">
        <f t="shared" si="17"/>
        <v>48.4891300857059</v>
      </c>
      <c r="G175" s="155">
        <f t="shared" si="18"/>
        <v>311.41</v>
      </c>
      <c r="H175" s="165">
        <v>71</v>
      </c>
      <c r="I175" s="127">
        <v>699.11</v>
      </c>
      <c r="J175" s="127">
        <v>387.7</v>
      </c>
    </row>
    <row r="176" spans="1:10" ht="23.25">
      <c r="A176" s="116"/>
      <c r="B176" s="118">
        <v>33</v>
      </c>
      <c r="C176" s="135">
        <v>85.9771</v>
      </c>
      <c r="D176" s="135">
        <v>85.9863</v>
      </c>
      <c r="E176" s="153">
        <f t="shared" si="16"/>
        <v>0.00920000000000698</v>
      </c>
      <c r="F176" s="154">
        <f t="shared" si="17"/>
        <v>28.089030012539254</v>
      </c>
      <c r="G176" s="155">
        <f t="shared" si="18"/>
        <v>327.53</v>
      </c>
      <c r="H176" s="118">
        <v>72</v>
      </c>
      <c r="I176" s="127">
        <v>600.4</v>
      </c>
      <c r="J176" s="127">
        <v>272.87</v>
      </c>
    </row>
    <row r="177" spans="1:10" ht="23.25">
      <c r="A177" s="116">
        <v>21542</v>
      </c>
      <c r="B177" s="118">
        <v>34</v>
      </c>
      <c r="C177" s="135">
        <v>83.747</v>
      </c>
      <c r="D177" s="135">
        <v>83.7558</v>
      </c>
      <c r="E177" s="153">
        <f t="shared" si="16"/>
        <v>0.008799999999993702</v>
      </c>
      <c r="F177" s="154">
        <f t="shared" si="17"/>
        <v>28.633716200805978</v>
      </c>
      <c r="G177" s="155">
        <f t="shared" si="18"/>
        <v>307.33000000000004</v>
      </c>
      <c r="H177" s="165">
        <v>73</v>
      </c>
      <c r="I177" s="127">
        <v>798.97</v>
      </c>
      <c r="J177" s="127">
        <v>491.64</v>
      </c>
    </row>
    <row r="178" spans="1:10" ht="23.25">
      <c r="A178" s="116"/>
      <c r="B178" s="118">
        <v>35</v>
      </c>
      <c r="C178" s="135">
        <v>85.0205</v>
      </c>
      <c r="D178" s="135">
        <v>85.0315</v>
      </c>
      <c r="E178" s="153">
        <f t="shared" si="16"/>
        <v>0.01099999999999568</v>
      </c>
      <c r="F178" s="154">
        <f t="shared" si="17"/>
        <v>36.756106525865206</v>
      </c>
      <c r="G178" s="155">
        <f t="shared" si="18"/>
        <v>299.27</v>
      </c>
      <c r="H178" s="118">
        <v>74</v>
      </c>
      <c r="I178" s="127">
        <v>887.73</v>
      </c>
      <c r="J178" s="127">
        <v>588.46</v>
      </c>
    </row>
    <row r="179" spans="1:10" ht="23.25">
      <c r="A179" s="116"/>
      <c r="B179" s="118">
        <v>36</v>
      </c>
      <c r="C179" s="135">
        <v>84.5847</v>
      </c>
      <c r="D179" s="135">
        <v>84.5893</v>
      </c>
      <c r="E179" s="153">
        <f t="shared" si="16"/>
        <v>0.004599999999996385</v>
      </c>
      <c r="F179" s="154">
        <f t="shared" si="17"/>
        <v>15.41864986256079</v>
      </c>
      <c r="G179" s="155">
        <f t="shared" si="18"/>
        <v>298.3399999999999</v>
      </c>
      <c r="H179" s="165">
        <v>75</v>
      </c>
      <c r="I179" s="127">
        <v>838.79</v>
      </c>
      <c r="J179" s="127">
        <v>540.45</v>
      </c>
    </row>
    <row r="180" spans="1:10" ht="23.25">
      <c r="A180" s="116">
        <v>21570</v>
      </c>
      <c r="B180" s="118">
        <v>19</v>
      </c>
      <c r="C180" s="135">
        <v>83.6801</v>
      </c>
      <c r="D180" s="135">
        <v>83.6866</v>
      </c>
      <c r="E180" s="153">
        <f t="shared" si="16"/>
        <v>0.006500000000002615</v>
      </c>
      <c r="F180" s="154">
        <f t="shared" si="17"/>
        <v>21.812080536921528</v>
      </c>
      <c r="G180" s="155">
        <f t="shared" si="18"/>
        <v>298</v>
      </c>
      <c r="H180" s="118">
        <v>76</v>
      </c>
      <c r="I180" s="127">
        <v>800.1</v>
      </c>
      <c r="J180" s="127">
        <v>502.1</v>
      </c>
    </row>
    <row r="181" spans="1:10" ht="23.25">
      <c r="A181" s="116"/>
      <c r="B181" s="118">
        <v>20</v>
      </c>
      <c r="C181" s="135">
        <v>85.0199</v>
      </c>
      <c r="D181" s="135">
        <v>85.0247</v>
      </c>
      <c r="E181" s="153">
        <f t="shared" si="16"/>
        <v>0.004799999999988813</v>
      </c>
      <c r="F181" s="154">
        <f t="shared" si="17"/>
        <v>15.99466844381477</v>
      </c>
      <c r="G181" s="155">
        <f t="shared" si="18"/>
        <v>300.1</v>
      </c>
      <c r="H181" s="165">
        <v>77</v>
      </c>
      <c r="I181" s="127">
        <v>897.99</v>
      </c>
      <c r="J181" s="127">
        <v>597.89</v>
      </c>
    </row>
    <row r="182" spans="1:10" ht="23.25">
      <c r="A182" s="116"/>
      <c r="B182" s="118">
        <v>21</v>
      </c>
      <c r="C182" s="135">
        <v>84.565</v>
      </c>
      <c r="D182" s="135">
        <v>84.5724</v>
      </c>
      <c r="E182" s="153">
        <f t="shared" si="16"/>
        <v>0.00740000000000407</v>
      </c>
      <c r="F182" s="154">
        <f t="shared" si="17"/>
        <v>25.649913344901456</v>
      </c>
      <c r="G182" s="155">
        <f t="shared" si="18"/>
        <v>288.5</v>
      </c>
      <c r="H182" s="118">
        <v>78</v>
      </c>
      <c r="I182" s="127">
        <v>900.1</v>
      </c>
      <c r="J182" s="127">
        <v>611.6</v>
      </c>
    </row>
    <row r="183" spans="1:10" ht="23.25">
      <c r="A183" s="116">
        <v>21576</v>
      </c>
      <c r="B183" s="118">
        <v>22</v>
      </c>
      <c r="C183" s="135">
        <v>85.754</v>
      </c>
      <c r="D183" s="135">
        <v>85.7606</v>
      </c>
      <c r="E183" s="153">
        <f t="shared" si="16"/>
        <v>0.006599999999991724</v>
      </c>
      <c r="F183" s="154">
        <f t="shared" si="17"/>
        <v>22.06619859575969</v>
      </c>
      <c r="G183" s="155">
        <f t="shared" si="18"/>
        <v>299.1</v>
      </c>
      <c r="H183" s="165">
        <v>79</v>
      </c>
      <c r="I183" s="127">
        <v>800.1</v>
      </c>
      <c r="J183" s="127">
        <v>501</v>
      </c>
    </row>
    <row r="184" spans="1:10" ht="23.25">
      <c r="A184" s="116"/>
      <c r="B184" s="118">
        <v>23</v>
      </c>
      <c r="C184" s="135">
        <v>85.036</v>
      </c>
      <c r="D184" s="135">
        <v>85.0434</v>
      </c>
      <c r="E184" s="153">
        <f t="shared" si="16"/>
        <v>0.00740000000000407</v>
      </c>
      <c r="F184" s="154">
        <f t="shared" si="17"/>
        <v>24.625623960080098</v>
      </c>
      <c r="G184" s="155">
        <f t="shared" si="18"/>
        <v>300.5</v>
      </c>
      <c r="H184" s="118">
        <v>80</v>
      </c>
      <c r="I184" s="127">
        <v>879.99</v>
      </c>
      <c r="J184" s="127">
        <v>579.49</v>
      </c>
    </row>
    <row r="185" spans="1:10" ht="23.25">
      <c r="A185" s="116"/>
      <c r="B185" s="118">
        <v>24</v>
      </c>
      <c r="C185" s="135">
        <v>84.5916</v>
      </c>
      <c r="D185" s="135">
        <v>84.5976</v>
      </c>
      <c r="E185" s="153">
        <f t="shared" si="16"/>
        <v>0.006000000000000227</v>
      </c>
      <c r="F185" s="154">
        <f t="shared" si="17"/>
        <v>19.326783701079815</v>
      </c>
      <c r="G185" s="155">
        <f t="shared" si="18"/>
        <v>310.44999999999993</v>
      </c>
      <c r="H185" s="165">
        <v>81</v>
      </c>
      <c r="I185" s="127">
        <v>840.79</v>
      </c>
      <c r="J185" s="127">
        <v>530.34</v>
      </c>
    </row>
    <row r="186" spans="1:10" ht="23.25">
      <c r="A186" s="116">
        <v>21597</v>
      </c>
      <c r="B186" s="118">
        <v>25</v>
      </c>
      <c r="C186" s="135">
        <v>87.0515</v>
      </c>
      <c r="D186" s="135">
        <v>87.0562</v>
      </c>
      <c r="E186" s="153">
        <f t="shared" si="16"/>
        <v>0.004699999999999704</v>
      </c>
      <c r="F186" s="154">
        <f t="shared" si="17"/>
        <v>15.422477440524048</v>
      </c>
      <c r="G186" s="155">
        <f t="shared" si="18"/>
        <v>304.75000000000006</v>
      </c>
      <c r="H186" s="118">
        <v>82</v>
      </c>
      <c r="I186" s="127">
        <v>690.71</v>
      </c>
      <c r="J186" s="127">
        <v>385.96</v>
      </c>
    </row>
    <row r="187" spans="1:10" ht="23.25">
      <c r="A187" s="116"/>
      <c r="B187" s="118">
        <v>26</v>
      </c>
      <c r="C187" s="135">
        <v>85.834</v>
      </c>
      <c r="D187" s="135">
        <v>85.8412</v>
      </c>
      <c r="E187" s="153">
        <f t="shared" si="16"/>
        <v>0.007199999999997431</v>
      </c>
      <c r="F187" s="154">
        <f t="shared" si="17"/>
        <v>23.37282908617897</v>
      </c>
      <c r="G187" s="155">
        <f t="shared" si="18"/>
        <v>308.04999999999995</v>
      </c>
      <c r="H187" s="165">
        <v>83</v>
      </c>
      <c r="I187" s="127">
        <v>747.04</v>
      </c>
      <c r="J187" s="127">
        <v>438.99</v>
      </c>
    </row>
    <row r="188" spans="1:10" ht="23.25">
      <c r="A188" s="116"/>
      <c r="B188" s="118">
        <v>27</v>
      </c>
      <c r="C188" s="135">
        <v>86.323</v>
      </c>
      <c r="D188" s="135">
        <v>86.3264</v>
      </c>
      <c r="E188" s="153">
        <f t="shared" si="16"/>
        <v>0.0034000000000133923</v>
      </c>
      <c r="F188" s="154">
        <f t="shared" si="17"/>
        <v>11.43895299940582</v>
      </c>
      <c r="G188" s="155">
        <f t="shared" si="18"/>
        <v>297.23</v>
      </c>
      <c r="H188" s="118">
        <v>84</v>
      </c>
      <c r="I188" s="127">
        <v>805.63</v>
      </c>
      <c r="J188" s="127">
        <v>508.4</v>
      </c>
    </row>
    <row r="189" spans="1:10" ht="23.25">
      <c r="A189" s="116">
        <v>21606</v>
      </c>
      <c r="B189" s="118">
        <v>28</v>
      </c>
      <c r="C189" s="135">
        <v>87.222</v>
      </c>
      <c r="D189" s="135">
        <v>87.2238</v>
      </c>
      <c r="E189" s="153">
        <f t="shared" si="16"/>
        <v>0.0018000000000029104</v>
      </c>
      <c r="F189" s="154">
        <f t="shared" si="17"/>
        <v>6.249566002371052</v>
      </c>
      <c r="G189" s="155">
        <f t="shared" si="18"/>
        <v>288.02</v>
      </c>
      <c r="H189" s="165">
        <v>85</v>
      </c>
      <c r="I189" s="127">
        <v>810.8</v>
      </c>
      <c r="J189" s="127">
        <v>522.78</v>
      </c>
    </row>
    <row r="190" spans="1:10" ht="23.25">
      <c r="A190" s="116"/>
      <c r="B190" s="118">
        <v>29</v>
      </c>
      <c r="C190" s="135">
        <v>85.237</v>
      </c>
      <c r="D190" s="135">
        <v>85.2401</v>
      </c>
      <c r="E190" s="153">
        <f t="shared" si="16"/>
        <v>0.0031000000000034333</v>
      </c>
      <c r="F190" s="154">
        <f t="shared" si="17"/>
        <v>10.381086330464916</v>
      </c>
      <c r="G190" s="155">
        <f t="shared" si="18"/>
        <v>298.62</v>
      </c>
      <c r="H190" s="118">
        <v>86</v>
      </c>
      <c r="I190" s="127">
        <v>832.5</v>
      </c>
      <c r="J190" s="127">
        <v>533.88</v>
      </c>
    </row>
    <row r="191" spans="1:10" ht="23.25">
      <c r="A191" s="116"/>
      <c r="B191" s="118">
        <v>30</v>
      </c>
      <c r="C191" s="135">
        <v>84.9655</v>
      </c>
      <c r="D191" s="135">
        <v>84.9718</v>
      </c>
      <c r="E191" s="153">
        <f t="shared" si="16"/>
        <v>0.0062999999999959755</v>
      </c>
      <c r="F191" s="154">
        <f t="shared" si="17"/>
        <v>21.603456553034686</v>
      </c>
      <c r="G191" s="155">
        <f t="shared" si="18"/>
        <v>291.62</v>
      </c>
      <c r="H191" s="165">
        <v>87</v>
      </c>
      <c r="I191" s="127">
        <v>784.35</v>
      </c>
      <c r="J191" s="127">
        <v>492.73</v>
      </c>
    </row>
    <row r="192" spans="1:10" ht="23.25">
      <c r="A192" s="116">
        <v>21617</v>
      </c>
      <c r="B192" s="118">
        <v>13</v>
      </c>
      <c r="C192" s="135">
        <v>86.7545</v>
      </c>
      <c r="D192" s="135">
        <v>86.7606</v>
      </c>
      <c r="E192" s="153">
        <f t="shared" si="16"/>
        <v>0.006100000000003547</v>
      </c>
      <c r="F192" s="154">
        <f t="shared" si="17"/>
        <v>22.565013132110934</v>
      </c>
      <c r="G192" s="155">
        <f t="shared" si="18"/>
        <v>270.3299999999999</v>
      </c>
      <c r="H192" s="118">
        <v>88</v>
      </c>
      <c r="I192" s="127">
        <v>810.67</v>
      </c>
      <c r="J192" s="127">
        <v>540.34</v>
      </c>
    </row>
    <row r="193" spans="1:10" ht="23.25">
      <c r="A193" s="116"/>
      <c r="B193" s="118">
        <v>14</v>
      </c>
      <c r="C193" s="135">
        <v>85.9721</v>
      </c>
      <c r="D193" s="135">
        <v>85.9768</v>
      </c>
      <c r="E193" s="153">
        <f t="shared" si="16"/>
        <v>0.004699999999999704</v>
      </c>
      <c r="F193" s="154">
        <f t="shared" si="17"/>
        <v>15.372538758421218</v>
      </c>
      <c r="G193" s="155">
        <f t="shared" si="18"/>
        <v>305.74000000000007</v>
      </c>
      <c r="H193" s="165">
        <v>89</v>
      </c>
      <c r="I193" s="127">
        <v>693.45</v>
      </c>
      <c r="J193" s="127">
        <v>387.71</v>
      </c>
    </row>
    <row r="194" spans="1:10" ht="23.25">
      <c r="A194" s="116"/>
      <c r="B194" s="118">
        <v>15</v>
      </c>
      <c r="C194" s="135">
        <v>87.0165</v>
      </c>
      <c r="D194" s="135">
        <v>87.0201</v>
      </c>
      <c r="E194" s="153">
        <f t="shared" si="16"/>
        <v>0.0036000000000058208</v>
      </c>
      <c r="F194" s="154">
        <f t="shared" si="17"/>
        <v>12.306430109752235</v>
      </c>
      <c r="G194" s="155">
        <f t="shared" si="18"/>
        <v>292.53</v>
      </c>
      <c r="H194" s="118">
        <v>90</v>
      </c>
      <c r="I194" s="127">
        <v>837.39</v>
      </c>
      <c r="J194" s="127">
        <v>544.86</v>
      </c>
    </row>
    <row r="195" spans="1:10" ht="23.25">
      <c r="A195" s="116">
        <v>21639</v>
      </c>
      <c r="B195" s="118">
        <v>16</v>
      </c>
      <c r="C195" s="135">
        <v>86.1467</v>
      </c>
      <c r="D195" s="135">
        <v>86.1505</v>
      </c>
      <c r="E195" s="153">
        <f t="shared" si="16"/>
        <v>0.0037999999999982492</v>
      </c>
      <c r="F195" s="154">
        <f t="shared" si="17"/>
        <v>12.033313277805659</v>
      </c>
      <c r="G195" s="155">
        <f t="shared" si="18"/>
        <v>315.79</v>
      </c>
      <c r="H195" s="165">
        <v>91</v>
      </c>
      <c r="I195" s="127">
        <v>708.45</v>
      </c>
      <c r="J195" s="127">
        <v>392.66</v>
      </c>
    </row>
    <row r="196" spans="1:10" ht="23.25">
      <c r="A196" s="116"/>
      <c r="B196" s="118">
        <v>17</v>
      </c>
      <c r="C196" s="135">
        <v>87.2316</v>
      </c>
      <c r="D196" s="135">
        <v>87.2336</v>
      </c>
      <c r="E196" s="153">
        <f t="shared" si="16"/>
        <v>0.001999999999995339</v>
      </c>
      <c r="F196" s="154">
        <f t="shared" si="17"/>
        <v>7.125806106799227</v>
      </c>
      <c r="G196" s="155">
        <f t="shared" si="18"/>
        <v>280.66999999999996</v>
      </c>
      <c r="H196" s="118">
        <v>92</v>
      </c>
      <c r="I196" s="127">
        <v>799.11</v>
      </c>
      <c r="J196" s="127">
        <v>518.44</v>
      </c>
    </row>
    <row r="197" spans="1:10" ht="23.25">
      <c r="A197" s="171"/>
      <c r="B197" s="172">
        <v>18</v>
      </c>
      <c r="C197" s="173">
        <v>85.1521</v>
      </c>
      <c r="D197" s="173">
        <v>85.1556</v>
      </c>
      <c r="E197" s="174">
        <f t="shared" si="16"/>
        <v>0.003500000000002501</v>
      </c>
      <c r="F197" s="175">
        <f t="shared" si="17"/>
        <v>11.71391278156063</v>
      </c>
      <c r="G197" s="176">
        <f t="shared" si="18"/>
        <v>298.79</v>
      </c>
      <c r="H197" s="172">
        <v>93</v>
      </c>
      <c r="I197" s="177">
        <v>700.83</v>
      </c>
      <c r="J197" s="177">
        <v>402.04</v>
      </c>
    </row>
    <row r="198" spans="1:10" ht="23.25">
      <c r="A198" s="164">
        <v>21647</v>
      </c>
      <c r="B198" s="165">
        <v>31</v>
      </c>
      <c r="C198" s="166">
        <v>84.868</v>
      </c>
      <c r="D198" s="166">
        <v>84.8721</v>
      </c>
      <c r="E198" s="167">
        <f aca="true" t="shared" si="19" ref="E198:E260">D198-C198</f>
        <v>0.004100000000008208</v>
      </c>
      <c r="F198" s="168">
        <f aca="true" t="shared" si="20" ref="F198:F260">((10^6)*E198/G198)</f>
        <v>14.636061828466099</v>
      </c>
      <c r="G198" s="169">
        <f aca="true" t="shared" si="21" ref="G198:G260">I198-J198</f>
        <v>280.13</v>
      </c>
      <c r="H198" s="165">
        <v>1</v>
      </c>
      <c r="I198" s="170">
        <v>834.84</v>
      </c>
      <c r="J198" s="170">
        <v>554.71</v>
      </c>
    </row>
    <row r="199" spans="1:10" ht="23.25">
      <c r="A199" s="116"/>
      <c r="B199" s="118">
        <v>32</v>
      </c>
      <c r="C199" s="135">
        <v>85.025</v>
      </c>
      <c r="D199" s="135">
        <v>85.0259</v>
      </c>
      <c r="E199" s="153">
        <f t="shared" si="19"/>
        <v>0.0008999999999872443</v>
      </c>
      <c r="F199" s="154">
        <f t="shared" si="20"/>
        <v>3.3594624859546265</v>
      </c>
      <c r="G199" s="155">
        <f t="shared" si="21"/>
        <v>267.9</v>
      </c>
      <c r="H199" s="165">
        <v>2</v>
      </c>
      <c r="I199" s="127">
        <v>835.54</v>
      </c>
      <c r="J199" s="127">
        <v>567.64</v>
      </c>
    </row>
    <row r="200" spans="1:10" ht="23.25">
      <c r="A200" s="116"/>
      <c r="B200" s="165">
        <v>33</v>
      </c>
      <c r="C200" s="135">
        <v>85.986</v>
      </c>
      <c r="D200" s="135">
        <v>85.994</v>
      </c>
      <c r="E200" s="153">
        <f t="shared" si="19"/>
        <v>0.007999999999995566</v>
      </c>
      <c r="F200" s="154">
        <f t="shared" si="20"/>
        <v>27.232188446728962</v>
      </c>
      <c r="G200" s="155">
        <f t="shared" si="21"/>
        <v>293.77</v>
      </c>
      <c r="H200" s="165">
        <v>3</v>
      </c>
      <c r="I200" s="127">
        <v>645.62</v>
      </c>
      <c r="J200" s="127">
        <v>351.85</v>
      </c>
    </row>
    <row r="201" spans="1:10" ht="23.25">
      <c r="A201" s="116">
        <v>21660</v>
      </c>
      <c r="B201" s="118">
        <v>34</v>
      </c>
      <c r="C201" s="135">
        <v>83.7269</v>
      </c>
      <c r="D201" s="135">
        <v>83.7352</v>
      </c>
      <c r="E201" s="153">
        <f t="shared" si="19"/>
        <v>0.008300000000005525</v>
      </c>
      <c r="F201" s="154">
        <f t="shared" si="20"/>
        <v>29.84430620979298</v>
      </c>
      <c r="G201" s="155">
        <f t="shared" si="21"/>
        <v>278.11</v>
      </c>
      <c r="H201" s="165">
        <v>4</v>
      </c>
      <c r="I201" s="127">
        <v>845.73</v>
      </c>
      <c r="J201" s="127">
        <v>567.62</v>
      </c>
    </row>
    <row r="202" spans="1:10" ht="23.25">
      <c r="A202" s="116"/>
      <c r="B202" s="165">
        <v>35</v>
      </c>
      <c r="C202" s="135">
        <v>85.0071</v>
      </c>
      <c r="D202" s="135">
        <v>85.0085</v>
      </c>
      <c r="E202" s="153">
        <f t="shared" si="19"/>
        <v>0.0014000000000038426</v>
      </c>
      <c r="F202" s="154">
        <f t="shared" si="20"/>
        <v>5.049412104176017</v>
      </c>
      <c r="G202" s="155">
        <f t="shared" si="21"/>
        <v>277.26</v>
      </c>
      <c r="H202" s="165">
        <v>5</v>
      </c>
      <c r="I202" s="127">
        <v>849.48</v>
      </c>
      <c r="J202" s="127">
        <v>572.22</v>
      </c>
    </row>
    <row r="203" spans="1:10" ht="23.25">
      <c r="A203" s="116"/>
      <c r="B203" s="118">
        <v>36</v>
      </c>
      <c r="C203" s="135">
        <v>84.5712</v>
      </c>
      <c r="D203" s="135">
        <v>84.5791</v>
      </c>
      <c r="E203" s="153">
        <f t="shared" si="19"/>
        <v>0.007899999999992247</v>
      </c>
      <c r="F203" s="154">
        <f t="shared" si="20"/>
        <v>27.85220702295955</v>
      </c>
      <c r="G203" s="155">
        <f t="shared" si="21"/>
        <v>283.64</v>
      </c>
      <c r="H203" s="165">
        <v>6</v>
      </c>
      <c r="I203" s="127">
        <v>768.61</v>
      </c>
      <c r="J203" s="178">
        <v>484.97</v>
      </c>
    </row>
    <row r="204" spans="1:10" ht="23.25">
      <c r="A204" s="116">
        <v>21707</v>
      </c>
      <c r="B204" s="118">
        <v>31</v>
      </c>
      <c r="C204" s="135">
        <v>84.8956</v>
      </c>
      <c r="D204" s="135">
        <v>84.9766</v>
      </c>
      <c r="E204" s="153">
        <f t="shared" si="19"/>
        <v>0.08100000000000307</v>
      </c>
      <c r="F204" s="154">
        <f t="shared" si="20"/>
        <v>271.8941962337722</v>
      </c>
      <c r="G204" s="155">
        <f t="shared" si="21"/>
        <v>297.90999999999997</v>
      </c>
      <c r="H204" s="165">
        <v>7</v>
      </c>
      <c r="I204" s="127">
        <v>828.51</v>
      </c>
      <c r="J204" s="127">
        <v>530.6</v>
      </c>
    </row>
    <row r="205" spans="1:10" ht="23.25">
      <c r="A205" s="116"/>
      <c r="B205" s="118">
        <v>32</v>
      </c>
      <c r="C205" s="135">
        <v>85.025</v>
      </c>
      <c r="D205" s="135">
        <v>85.1024</v>
      </c>
      <c r="E205" s="153">
        <f t="shared" si="19"/>
        <v>0.07739999999999725</v>
      </c>
      <c r="F205" s="154">
        <f t="shared" si="20"/>
        <v>227.73413363932454</v>
      </c>
      <c r="G205" s="155">
        <f t="shared" si="21"/>
        <v>339.87000000000006</v>
      </c>
      <c r="H205" s="165">
        <v>8</v>
      </c>
      <c r="I205" s="127">
        <v>681.45</v>
      </c>
      <c r="J205" s="127">
        <v>341.58</v>
      </c>
    </row>
    <row r="206" spans="1:10" ht="23.25">
      <c r="A206" s="116"/>
      <c r="B206" s="118">
        <v>33</v>
      </c>
      <c r="C206" s="135">
        <v>85.998</v>
      </c>
      <c r="D206" s="135">
        <v>86.0672</v>
      </c>
      <c r="E206" s="153">
        <f t="shared" si="19"/>
        <v>0.06919999999999504</v>
      </c>
      <c r="F206" s="154">
        <f t="shared" si="20"/>
        <v>235.84744896218618</v>
      </c>
      <c r="G206" s="155">
        <f t="shared" si="21"/>
        <v>293.40999999999997</v>
      </c>
      <c r="H206" s="165">
        <v>9</v>
      </c>
      <c r="I206" s="127">
        <v>881.87</v>
      </c>
      <c r="J206" s="127">
        <v>588.46</v>
      </c>
    </row>
    <row r="207" spans="1:10" ht="23.25">
      <c r="A207" s="116">
        <v>21731</v>
      </c>
      <c r="B207" s="118">
        <v>34</v>
      </c>
      <c r="C207" s="135">
        <v>83.716</v>
      </c>
      <c r="D207" s="135">
        <v>84.043</v>
      </c>
      <c r="E207" s="153">
        <f t="shared" si="19"/>
        <v>0.3270000000000124</v>
      </c>
      <c r="F207" s="154">
        <f t="shared" si="20"/>
        <v>1100.8618367896997</v>
      </c>
      <c r="G207" s="155">
        <f t="shared" si="21"/>
        <v>297.03999999999996</v>
      </c>
      <c r="H207" s="165">
        <v>10</v>
      </c>
      <c r="I207" s="127">
        <v>853.24</v>
      </c>
      <c r="J207" s="127">
        <v>556.2</v>
      </c>
    </row>
    <row r="208" spans="1:10" ht="23.25">
      <c r="A208" s="116"/>
      <c r="B208" s="118">
        <v>35</v>
      </c>
      <c r="C208" s="135">
        <v>84.9975</v>
      </c>
      <c r="D208" s="135">
        <v>85.3348</v>
      </c>
      <c r="E208" s="153">
        <f t="shared" si="19"/>
        <v>0.33729999999999905</v>
      </c>
      <c r="F208" s="154">
        <f t="shared" si="20"/>
        <v>1040.3108904172936</v>
      </c>
      <c r="G208" s="155">
        <f t="shared" si="21"/>
        <v>324.22999999999996</v>
      </c>
      <c r="H208" s="165">
        <v>11</v>
      </c>
      <c r="I208" s="127">
        <v>815.4</v>
      </c>
      <c r="J208" s="127">
        <v>491.17</v>
      </c>
    </row>
    <row r="209" spans="1:10" ht="23.25">
      <c r="A209" s="116"/>
      <c r="B209" s="118">
        <v>36</v>
      </c>
      <c r="C209" s="135">
        <v>84.568</v>
      </c>
      <c r="D209" s="135">
        <v>84.9539</v>
      </c>
      <c r="E209" s="153">
        <f t="shared" si="19"/>
        <v>0.38590000000000657</v>
      </c>
      <c r="F209" s="154">
        <f t="shared" si="20"/>
        <v>1204.544745138454</v>
      </c>
      <c r="G209" s="155">
        <f t="shared" si="21"/>
        <v>320.37000000000006</v>
      </c>
      <c r="H209" s="165">
        <v>12</v>
      </c>
      <c r="I209" s="127">
        <v>811.96</v>
      </c>
      <c r="J209" s="127">
        <v>491.59</v>
      </c>
    </row>
    <row r="210" spans="1:10" ht="23.25">
      <c r="A210" s="116">
        <v>21731</v>
      </c>
      <c r="B210" s="118">
        <v>28</v>
      </c>
      <c r="C210" s="135">
        <v>87.1773</v>
      </c>
      <c r="D210" s="135">
        <v>87.4968</v>
      </c>
      <c r="E210" s="153">
        <f t="shared" si="19"/>
        <v>0.3194999999999908</v>
      </c>
      <c r="F210" s="154">
        <f t="shared" si="20"/>
        <v>903.8700916600397</v>
      </c>
      <c r="G210" s="155">
        <f t="shared" si="21"/>
        <v>353.47999999999996</v>
      </c>
      <c r="H210" s="165">
        <v>13</v>
      </c>
      <c r="I210" s="127">
        <v>700.15</v>
      </c>
      <c r="J210" s="127">
        <v>346.67</v>
      </c>
    </row>
    <row r="211" spans="1:10" ht="23.25">
      <c r="A211" s="116"/>
      <c r="B211" s="118">
        <v>29</v>
      </c>
      <c r="C211" s="135">
        <v>85.2375</v>
      </c>
      <c r="D211" s="135">
        <v>85.6431</v>
      </c>
      <c r="E211" s="153">
        <f t="shared" si="19"/>
        <v>0.40560000000000684</v>
      </c>
      <c r="F211" s="154">
        <f t="shared" si="20"/>
        <v>1476.8424118846735</v>
      </c>
      <c r="G211" s="155">
        <f t="shared" si="21"/>
        <v>274.6400000000001</v>
      </c>
      <c r="H211" s="165">
        <v>14</v>
      </c>
      <c r="I211" s="127">
        <v>825.2</v>
      </c>
      <c r="J211" s="127">
        <v>550.56</v>
      </c>
    </row>
    <row r="212" spans="1:10" ht="23.25">
      <c r="A212" s="116"/>
      <c r="B212" s="118">
        <v>30</v>
      </c>
      <c r="C212" s="135">
        <v>84.9592</v>
      </c>
      <c r="D212" s="135">
        <v>85.3569</v>
      </c>
      <c r="E212" s="153">
        <f t="shared" si="19"/>
        <v>0.3977000000000004</v>
      </c>
      <c r="F212" s="154">
        <f t="shared" si="20"/>
        <v>1200.277660409249</v>
      </c>
      <c r="G212" s="155">
        <f t="shared" si="21"/>
        <v>331.3399999999999</v>
      </c>
      <c r="H212" s="165">
        <v>15</v>
      </c>
      <c r="I212" s="127">
        <v>834.31</v>
      </c>
      <c r="J212" s="127">
        <v>502.97</v>
      </c>
    </row>
    <row r="213" spans="1:10" ht="23.25">
      <c r="A213" s="116">
        <v>21731</v>
      </c>
      <c r="B213" s="118">
        <v>31</v>
      </c>
      <c r="C213" s="135">
        <v>84.8832</v>
      </c>
      <c r="D213" s="135">
        <v>85.5768</v>
      </c>
      <c r="E213" s="153">
        <f t="shared" si="19"/>
        <v>0.6936000000000035</v>
      </c>
      <c r="F213" s="154">
        <f t="shared" si="20"/>
        <v>2244.7328392504724</v>
      </c>
      <c r="G213" s="155">
        <f t="shared" si="21"/>
        <v>308.99</v>
      </c>
      <c r="H213" s="165">
        <v>16</v>
      </c>
      <c r="I213" s="127">
        <v>850.28</v>
      </c>
      <c r="J213" s="127">
        <v>541.29</v>
      </c>
    </row>
    <row r="214" spans="1:10" ht="23.25">
      <c r="A214" s="116"/>
      <c r="B214" s="118">
        <v>32</v>
      </c>
      <c r="C214" s="135">
        <v>85.0282</v>
      </c>
      <c r="D214" s="135">
        <v>85.8629</v>
      </c>
      <c r="E214" s="153">
        <f t="shared" si="19"/>
        <v>0.834699999999998</v>
      </c>
      <c r="F214" s="154">
        <f t="shared" si="20"/>
        <v>2485.483726885621</v>
      </c>
      <c r="G214" s="155">
        <f t="shared" si="21"/>
        <v>335.83</v>
      </c>
      <c r="H214" s="165">
        <v>17</v>
      </c>
      <c r="I214" s="127">
        <v>704.51</v>
      </c>
      <c r="J214" s="127">
        <v>368.68</v>
      </c>
    </row>
    <row r="215" spans="1:10" ht="23.25">
      <c r="A215" s="116"/>
      <c r="B215" s="118">
        <v>33</v>
      </c>
      <c r="C215" s="135">
        <v>85.9893</v>
      </c>
      <c r="D215" s="135">
        <v>86.3836</v>
      </c>
      <c r="E215" s="153">
        <f t="shared" si="19"/>
        <v>0.3943000000000012</v>
      </c>
      <c r="F215" s="154">
        <f t="shared" si="20"/>
        <v>1437.4248113448336</v>
      </c>
      <c r="G215" s="155">
        <f t="shared" si="21"/>
        <v>274.30999999999995</v>
      </c>
      <c r="H215" s="165">
        <v>18</v>
      </c>
      <c r="I215" s="127">
        <v>826.03</v>
      </c>
      <c r="J215" s="127">
        <v>551.72</v>
      </c>
    </row>
    <row r="216" spans="1:10" ht="23.25">
      <c r="A216" s="116">
        <v>21738</v>
      </c>
      <c r="B216" s="118">
        <v>28</v>
      </c>
      <c r="C216" s="135">
        <v>87.1682</v>
      </c>
      <c r="D216" s="135">
        <v>87.1878</v>
      </c>
      <c r="E216" s="153">
        <f t="shared" si="19"/>
        <v>0.019599999999996953</v>
      </c>
      <c r="F216" s="154">
        <f t="shared" si="20"/>
        <v>55.07783959983407</v>
      </c>
      <c r="G216" s="155">
        <f t="shared" si="21"/>
        <v>355.85999999999996</v>
      </c>
      <c r="H216" s="165">
        <v>19</v>
      </c>
      <c r="I216" s="127">
        <v>731.16</v>
      </c>
      <c r="J216" s="127">
        <v>375.3</v>
      </c>
    </row>
    <row r="217" spans="1:10" ht="23.25">
      <c r="A217" s="116"/>
      <c r="B217" s="118">
        <v>29</v>
      </c>
      <c r="C217" s="135">
        <v>85.224</v>
      </c>
      <c r="D217" s="135">
        <v>85.2415</v>
      </c>
      <c r="E217" s="153">
        <f t="shared" si="19"/>
        <v>0.017499999999998295</v>
      </c>
      <c r="F217" s="154">
        <f t="shared" si="20"/>
        <v>51.12175741995295</v>
      </c>
      <c r="G217" s="155">
        <f t="shared" si="21"/>
        <v>342.32</v>
      </c>
      <c r="H217" s="165">
        <v>20</v>
      </c>
      <c r="I217" s="127">
        <v>779.88</v>
      </c>
      <c r="J217" s="127">
        <v>437.56</v>
      </c>
    </row>
    <row r="218" spans="1:10" ht="23.25">
      <c r="A218" s="116"/>
      <c r="B218" s="118">
        <v>30</v>
      </c>
      <c r="C218" s="135">
        <v>84.944</v>
      </c>
      <c r="D218" s="135">
        <v>84.9564</v>
      </c>
      <c r="E218" s="153">
        <f t="shared" si="19"/>
        <v>0.012399999999999523</v>
      </c>
      <c r="F218" s="154">
        <f t="shared" si="20"/>
        <v>41.27005258603315</v>
      </c>
      <c r="G218" s="155">
        <f t="shared" si="21"/>
        <v>300.46000000000004</v>
      </c>
      <c r="H218" s="165">
        <v>21</v>
      </c>
      <c r="I218" s="127">
        <v>826.46</v>
      </c>
      <c r="J218" s="127">
        <v>526</v>
      </c>
    </row>
    <row r="219" spans="1:10" ht="23.25">
      <c r="A219" s="116">
        <v>21745</v>
      </c>
      <c r="B219" s="118">
        <v>31</v>
      </c>
      <c r="C219" s="135">
        <v>84.8662</v>
      </c>
      <c r="D219" s="135">
        <v>84.886</v>
      </c>
      <c r="E219" s="153">
        <f t="shared" si="19"/>
        <v>0.01979999999998938</v>
      </c>
      <c r="F219" s="154">
        <f t="shared" si="20"/>
        <v>68.64036608191562</v>
      </c>
      <c r="G219" s="155">
        <f t="shared" si="21"/>
        <v>288.46000000000004</v>
      </c>
      <c r="H219" s="165">
        <v>22</v>
      </c>
      <c r="I219" s="127">
        <v>828.32</v>
      </c>
      <c r="J219" s="127">
        <v>539.86</v>
      </c>
    </row>
    <row r="220" spans="1:10" ht="23.25">
      <c r="A220" s="116"/>
      <c r="B220" s="118">
        <v>32</v>
      </c>
      <c r="C220" s="135">
        <v>84.9972</v>
      </c>
      <c r="D220" s="135">
        <v>85.0182</v>
      </c>
      <c r="E220" s="153">
        <f t="shared" si="19"/>
        <v>0.020999999999986585</v>
      </c>
      <c r="F220" s="154">
        <f t="shared" si="20"/>
        <v>58.993735427105044</v>
      </c>
      <c r="G220" s="155">
        <f t="shared" si="21"/>
        <v>355.97</v>
      </c>
      <c r="H220" s="165">
        <v>23</v>
      </c>
      <c r="I220" s="127">
        <v>748.08</v>
      </c>
      <c r="J220" s="127">
        <v>392.11</v>
      </c>
    </row>
    <row r="221" spans="1:10" ht="23.25">
      <c r="A221" s="116"/>
      <c r="B221" s="118">
        <v>33</v>
      </c>
      <c r="C221" s="135">
        <v>85.9569</v>
      </c>
      <c r="D221" s="135">
        <v>85.9715</v>
      </c>
      <c r="E221" s="153">
        <f t="shared" si="19"/>
        <v>0.0146000000000015</v>
      </c>
      <c r="F221" s="154">
        <f t="shared" si="20"/>
        <v>44.77978162189148</v>
      </c>
      <c r="G221" s="155">
        <f t="shared" si="21"/>
        <v>326.0400000000001</v>
      </c>
      <c r="H221" s="165">
        <v>24</v>
      </c>
      <c r="I221" s="127">
        <v>844.47</v>
      </c>
      <c r="J221" s="127">
        <v>518.43</v>
      </c>
    </row>
    <row r="222" spans="1:10" ht="23.25">
      <c r="A222" s="116">
        <v>21758</v>
      </c>
      <c r="B222" s="118">
        <v>34</v>
      </c>
      <c r="C222" s="135">
        <v>83.7126</v>
      </c>
      <c r="D222" s="135">
        <v>83.7673</v>
      </c>
      <c r="E222" s="153">
        <f t="shared" si="19"/>
        <v>0.05470000000001107</v>
      </c>
      <c r="F222" s="154">
        <f t="shared" si="20"/>
        <v>178.68225917097666</v>
      </c>
      <c r="G222" s="155">
        <f t="shared" si="21"/>
        <v>306.12999999999994</v>
      </c>
      <c r="H222" s="165">
        <v>25</v>
      </c>
      <c r="I222" s="127">
        <v>653.43</v>
      </c>
      <c r="J222" s="127">
        <v>347.3</v>
      </c>
    </row>
    <row r="223" spans="1:10" ht="23.25">
      <c r="A223" s="116"/>
      <c r="B223" s="118">
        <v>35</v>
      </c>
      <c r="C223" s="135">
        <v>84.9896</v>
      </c>
      <c r="D223" s="135">
        <v>85.0482</v>
      </c>
      <c r="E223" s="153">
        <f t="shared" si="19"/>
        <v>0.05859999999999843</v>
      </c>
      <c r="F223" s="154">
        <f t="shared" si="20"/>
        <v>191.60971781708275</v>
      </c>
      <c r="G223" s="155">
        <f t="shared" si="21"/>
        <v>305.83000000000004</v>
      </c>
      <c r="H223" s="165">
        <v>26</v>
      </c>
      <c r="I223" s="127">
        <v>809.84</v>
      </c>
      <c r="J223" s="127">
        <v>504.01</v>
      </c>
    </row>
    <row r="224" spans="1:10" ht="23.25">
      <c r="A224" s="116"/>
      <c r="B224" s="118">
        <v>36</v>
      </c>
      <c r="C224" s="135">
        <v>84.5554</v>
      </c>
      <c r="D224" s="135">
        <v>84.6233</v>
      </c>
      <c r="E224" s="153">
        <f t="shared" si="19"/>
        <v>0.06789999999999452</v>
      </c>
      <c r="F224" s="154">
        <f t="shared" si="20"/>
        <v>216.9051878354029</v>
      </c>
      <c r="G224" s="155">
        <f t="shared" si="21"/>
        <v>313.03999999999996</v>
      </c>
      <c r="H224" s="165">
        <v>27</v>
      </c>
      <c r="I224" s="127">
        <v>820.41</v>
      </c>
      <c r="J224" s="127">
        <v>507.37</v>
      </c>
    </row>
    <row r="225" spans="1:10" ht="23.25">
      <c r="A225" s="116">
        <v>21764</v>
      </c>
      <c r="B225" s="118">
        <v>19</v>
      </c>
      <c r="C225" s="135">
        <v>88.9531</v>
      </c>
      <c r="D225" s="135">
        <v>88.9739</v>
      </c>
      <c r="E225" s="153">
        <f t="shared" si="19"/>
        <v>0.020799999999994156</v>
      </c>
      <c r="F225" s="154">
        <f t="shared" si="20"/>
        <v>59.22551252845717</v>
      </c>
      <c r="G225" s="155">
        <f t="shared" si="21"/>
        <v>351.2</v>
      </c>
      <c r="H225" s="165">
        <v>28</v>
      </c>
      <c r="I225" s="127">
        <v>718.89</v>
      </c>
      <c r="J225" s="127">
        <v>367.69</v>
      </c>
    </row>
    <row r="226" spans="1:10" ht="23.25">
      <c r="A226" s="116"/>
      <c r="B226" s="118">
        <v>20</v>
      </c>
      <c r="C226" s="135">
        <v>84.6493</v>
      </c>
      <c r="D226" s="135">
        <v>84.6606</v>
      </c>
      <c r="E226" s="153">
        <f t="shared" si="19"/>
        <v>0.011300000000005639</v>
      </c>
      <c r="F226" s="154">
        <f t="shared" si="20"/>
        <v>36.7527483250037</v>
      </c>
      <c r="G226" s="155">
        <f t="shared" si="21"/>
        <v>307.46000000000004</v>
      </c>
      <c r="H226" s="165">
        <v>29</v>
      </c>
      <c r="I226" s="127">
        <v>808.11</v>
      </c>
      <c r="J226" s="127">
        <v>500.65</v>
      </c>
    </row>
    <row r="227" spans="1:10" ht="23.25">
      <c r="A227" s="116"/>
      <c r="B227" s="118">
        <v>21</v>
      </c>
      <c r="C227" s="135">
        <v>86.3456</v>
      </c>
      <c r="D227" s="135">
        <v>86.3544</v>
      </c>
      <c r="E227" s="153">
        <f t="shared" si="19"/>
        <v>0.008799999999993702</v>
      </c>
      <c r="F227" s="154">
        <f t="shared" si="20"/>
        <v>29.682598576563233</v>
      </c>
      <c r="G227" s="155">
        <f t="shared" si="21"/>
        <v>296.47</v>
      </c>
      <c r="H227" s="165">
        <v>30</v>
      </c>
      <c r="I227" s="127">
        <v>841.72</v>
      </c>
      <c r="J227" s="127">
        <v>545.25</v>
      </c>
    </row>
    <row r="228" spans="1:10" ht="23.25">
      <c r="A228" s="116">
        <v>21780</v>
      </c>
      <c r="B228" s="118">
        <v>22</v>
      </c>
      <c r="C228" s="135">
        <v>85.0977</v>
      </c>
      <c r="D228" s="135">
        <v>85.1138</v>
      </c>
      <c r="E228" s="153">
        <f t="shared" si="19"/>
        <v>0.016099999999994452</v>
      </c>
      <c r="F228" s="154">
        <f t="shared" si="20"/>
        <v>45.380235638971904</v>
      </c>
      <c r="G228" s="155">
        <f t="shared" si="21"/>
        <v>354.78000000000003</v>
      </c>
      <c r="H228" s="165">
        <v>31</v>
      </c>
      <c r="I228" s="127">
        <v>721.99</v>
      </c>
      <c r="J228" s="127">
        <v>367.21</v>
      </c>
    </row>
    <row r="229" spans="1:10" ht="23.25">
      <c r="A229" s="116"/>
      <c r="B229" s="118">
        <v>23</v>
      </c>
      <c r="C229" s="135">
        <v>87.6468</v>
      </c>
      <c r="D229" s="135">
        <v>87.6649</v>
      </c>
      <c r="E229" s="153">
        <f t="shared" si="19"/>
        <v>0.018100000000004002</v>
      </c>
      <c r="F229" s="154">
        <f t="shared" si="20"/>
        <v>55.278990929371176</v>
      </c>
      <c r="G229" s="155">
        <f t="shared" si="21"/>
        <v>327.42999999999995</v>
      </c>
      <c r="H229" s="165">
        <v>32</v>
      </c>
      <c r="I229" s="127">
        <v>828.42</v>
      </c>
      <c r="J229" s="127">
        <v>500.99</v>
      </c>
    </row>
    <row r="230" spans="1:10" ht="23.25">
      <c r="A230" s="116"/>
      <c r="B230" s="118">
        <v>24</v>
      </c>
      <c r="C230" s="135">
        <v>88.0281</v>
      </c>
      <c r="D230" s="135">
        <v>88.0488</v>
      </c>
      <c r="E230" s="153">
        <f t="shared" si="19"/>
        <v>0.020700000000005048</v>
      </c>
      <c r="F230" s="154">
        <f t="shared" si="20"/>
        <v>56.10364267130597</v>
      </c>
      <c r="G230" s="155">
        <f t="shared" si="21"/>
        <v>368.96</v>
      </c>
      <c r="H230" s="165">
        <v>33</v>
      </c>
      <c r="I230" s="127">
        <v>734.12</v>
      </c>
      <c r="J230" s="127">
        <v>365.16</v>
      </c>
    </row>
    <row r="231" spans="1:10" ht="23.25">
      <c r="A231" s="116">
        <v>21787</v>
      </c>
      <c r="B231" s="118">
        <v>25</v>
      </c>
      <c r="C231" s="135">
        <v>87.0296</v>
      </c>
      <c r="D231" s="135">
        <v>87.0494</v>
      </c>
      <c r="E231" s="153">
        <f t="shared" si="19"/>
        <v>0.019800000000003593</v>
      </c>
      <c r="F231" s="154">
        <f t="shared" si="20"/>
        <v>61.26806324845622</v>
      </c>
      <c r="G231" s="155">
        <f t="shared" si="21"/>
        <v>323.16999999999996</v>
      </c>
      <c r="H231" s="165">
        <v>34</v>
      </c>
      <c r="I231" s="127">
        <v>843.17</v>
      </c>
      <c r="J231" s="127">
        <v>520</v>
      </c>
    </row>
    <row r="232" spans="1:10" ht="23.25">
      <c r="A232" s="116"/>
      <c r="B232" s="118">
        <v>26</v>
      </c>
      <c r="C232" s="135">
        <v>85.7662</v>
      </c>
      <c r="D232" s="135">
        <v>85.7848</v>
      </c>
      <c r="E232" s="153">
        <f t="shared" si="19"/>
        <v>0.01860000000000639</v>
      </c>
      <c r="F232" s="154">
        <f t="shared" si="20"/>
        <v>60.33671781232812</v>
      </c>
      <c r="G232" s="155">
        <f t="shared" si="21"/>
        <v>308.27</v>
      </c>
      <c r="H232" s="165">
        <v>35</v>
      </c>
      <c r="I232" s="127">
        <v>710.15</v>
      </c>
      <c r="J232" s="127">
        <v>401.88</v>
      </c>
    </row>
    <row r="233" spans="1:10" ht="23.25">
      <c r="A233" s="116"/>
      <c r="B233" s="118">
        <v>27</v>
      </c>
      <c r="C233" s="135">
        <v>86.3147</v>
      </c>
      <c r="D233" s="135">
        <v>86.3349</v>
      </c>
      <c r="E233" s="153">
        <f t="shared" si="19"/>
        <v>0.02020000000000266</v>
      </c>
      <c r="F233" s="154">
        <f t="shared" si="20"/>
        <v>51.90667077809296</v>
      </c>
      <c r="G233" s="155">
        <f t="shared" si="21"/>
        <v>389.1600000000001</v>
      </c>
      <c r="H233" s="165">
        <v>36</v>
      </c>
      <c r="I233" s="127">
        <v>758.94</v>
      </c>
      <c r="J233" s="127">
        <v>369.78</v>
      </c>
    </row>
    <row r="234" spans="1:10" ht="23.25">
      <c r="A234" s="116">
        <v>21795</v>
      </c>
      <c r="B234" s="118">
        <v>28</v>
      </c>
      <c r="C234" s="135">
        <v>87.1847</v>
      </c>
      <c r="D234" s="135">
        <v>87.5727</v>
      </c>
      <c r="E234" s="153">
        <f t="shared" si="19"/>
        <v>0.387999999999991</v>
      </c>
      <c r="F234" s="154">
        <f t="shared" si="20"/>
        <v>1107.780157030667</v>
      </c>
      <c r="G234" s="155">
        <f t="shared" si="21"/>
        <v>350.24999999999994</v>
      </c>
      <c r="H234" s="165">
        <v>37</v>
      </c>
      <c r="I234" s="127">
        <v>693.8</v>
      </c>
      <c r="J234" s="127">
        <v>343.55</v>
      </c>
    </row>
    <row r="235" spans="1:10" ht="23.25">
      <c r="A235" s="116"/>
      <c r="B235" s="118">
        <v>29</v>
      </c>
      <c r="C235" s="135">
        <v>85.2292</v>
      </c>
      <c r="D235" s="135">
        <v>85.5262</v>
      </c>
      <c r="E235" s="153">
        <f t="shared" si="19"/>
        <v>0.29699999999999704</v>
      </c>
      <c r="F235" s="154">
        <f t="shared" si="20"/>
        <v>1053.6398467432846</v>
      </c>
      <c r="G235" s="155">
        <f t="shared" si="21"/>
        <v>281.88</v>
      </c>
      <c r="H235" s="165">
        <v>38</v>
      </c>
      <c r="I235" s="127">
        <v>833.39</v>
      </c>
      <c r="J235" s="127">
        <v>551.51</v>
      </c>
    </row>
    <row r="236" spans="1:10" ht="23.25">
      <c r="A236" s="116"/>
      <c r="B236" s="118">
        <v>30</v>
      </c>
      <c r="C236" s="135">
        <v>84.9554</v>
      </c>
      <c r="D236" s="135">
        <v>85.2887</v>
      </c>
      <c r="E236" s="153">
        <f t="shared" si="19"/>
        <v>0.33330000000000837</v>
      </c>
      <c r="F236" s="154">
        <f t="shared" si="20"/>
        <v>1031.281908474917</v>
      </c>
      <c r="G236" s="155">
        <f t="shared" si="21"/>
        <v>323.19</v>
      </c>
      <c r="H236" s="165">
        <v>39</v>
      </c>
      <c r="I236" s="127">
        <v>670.39</v>
      </c>
      <c r="J236" s="127">
        <v>347.2</v>
      </c>
    </row>
    <row r="237" spans="1:10" ht="23.25">
      <c r="A237" s="116">
        <v>21805</v>
      </c>
      <c r="B237" s="118">
        <v>31</v>
      </c>
      <c r="C237" s="135">
        <v>84.8726</v>
      </c>
      <c r="D237" s="135">
        <v>85.2779</v>
      </c>
      <c r="E237" s="153">
        <f t="shared" si="19"/>
        <v>0.4052999999999969</v>
      </c>
      <c r="F237" s="154">
        <f t="shared" si="20"/>
        <v>1379.1343405471514</v>
      </c>
      <c r="G237" s="155">
        <f t="shared" si="21"/>
        <v>293.88</v>
      </c>
      <c r="H237" s="165">
        <v>40</v>
      </c>
      <c r="I237" s="127">
        <v>825.32</v>
      </c>
      <c r="J237" s="127">
        <v>531.44</v>
      </c>
    </row>
    <row r="238" spans="1:10" ht="23.25">
      <c r="A238" s="116"/>
      <c r="B238" s="118">
        <v>32</v>
      </c>
      <c r="C238" s="135">
        <v>85.0022</v>
      </c>
      <c r="D238" s="135">
        <v>85.3062</v>
      </c>
      <c r="E238" s="153">
        <f t="shared" si="19"/>
        <v>0.30400000000000205</v>
      </c>
      <c r="F238" s="154">
        <f t="shared" si="20"/>
        <v>1119.7465836679141</v>
      </c>
      <c r="G238" s="155">
        <f t="shared" si="21"/>
        <v>271.49</v>
      </c>
      <c r="H238" s="165">
        <v>41</v>
      </c>
      <c r="I238" s="127">
        <v>811.25</v>
      </c>
      <c r="J238" s="127">
        <v>539.76</v>
      </c>
    </row>
    <row r="239" spans="1:10" ht="23.25">
      <c r="A239" s="116"/>
      <c r="B239" s="118">
        <v>33</v>
      </c>
      <c r="C239" s="135">
        <v>85.9636</v>
      </c>
      <c r="D239" s="135">
        <v>86.297</v>
      </c>
      <c r="E239" s="153">
        <f t="shared" si="19"/>
        <v>0.3333999999999975</v>
      </c>
      <c r="F239" s="154">
        <f t="shared" si="20"/>
        <v>1161.1465189983544</v>
      </c>
      <c r="G239" s="155">
        <f t="shared" si="21"/>
        <v>287.13</v>
      </c>
      <c r="H239" s="165">
        <v>42</v>
      </c>
      <c r="I239" s="127">
        <v>664.52</v>
      </c>
      <c r="J239" s="127">
        <v>377.39</v>
      </c>
    </row>
    <row r="240" spans="1:10" ht="23.25">
      <c r="A240" s="116">
        <v>21821</v>
      </c>
      <c r="B240" s="118">
        <v>34</v>
      </c>
      <c r="C240" s="135">
        <v>83.7086</v>
      </c>
      <c r="D240" s="135">
        <v>83.7199</v>
      </c>
      <c r="E240" s="153">
        <f t="shared" si="19"/>
        <v>0.011299999999991428</v>
      </c>
      <c r="F240" s="154">
        <f t="shared" si="20"/>
        <v>36.270261595222046</v>
      </c>
      <c r="G240" s="155">
        <f t="shared" si="21"/>
        <v>311.55</v>
      </c>
      <c r="H240" s="165">
        <v>43</v>
      </c>
      <c r="I240" s="127">
        <v>712.46</v>
      </c>
      <c r="J240" s="127">
        <v>400.91</v>
      </c>
    </row>
    <row r="241" spans="1:10" ht="23.25">
      <c r="A241" s="116"/>
      <c r="B241" s="118">
        <v>35</v>
      </c>
      <c r="C241" s="135">
        <v>84.9933</v>
      </c>
      <c r="D241" s="135">
        <v>85.0095</v>
      </c>
      <c r="E241" s="153">
        <f t="shared" si="19"/>
        <v>0.016199999999997772</v>
      </c>
      <c r="F241" s="154">
        <f t="shared" si="20"/>
        <v>52.13361652828014</v>
      </c>
      <c r="G241" s="155">
        <f t="shared" si="21"/>
        <v>310.74</v>
      </c>
      <c r="H241" s="165">
        <v>44</v>
      </c>
      <c r="I241" s="127">
        <v>851.09</v>
      </c>
      <c r="J241" s="127">
        <v>540.35</v>
      </c>
    </row>
    <row r="242" spans="1:10" ht="23.25">
      <c r="A242" s="116"/>
      <c r="B242" s="118">
        <v>36</v>
      </c>
      <c r="C242" s="135">
        <v>84.575</v>
      </c>
      <c r="D242" s="135">
        <v>84.5892</v>
      </c>
      <c r="E242" s="153">
        <f t="shared" si="19"/>
        <v>0.014200000000002433</v>
      </c>
      <c r="F242" s="154">
        <f t="shared" si="20"/>
        <v>43.21494872029712</v>
      </c>
      <c r="G242" s="155">
        <f t="shared" si="21"/>
        <v>328.59000000000003</v>
      </c>
      <c r="H242" s="165">
        <v>45</v>
      </c>
      <c r="I242" s="127">
        <v>678.61</v>
      </c>
      <c r="J242" s="127">
        <v>350.02</v>
      </c>
    </row>
    <row r="243" spans="1:10" ht="23.25">
      <c r="A243" s="116">
        <v>21830</v>
      </c>
      <c r="B243" s="118">
        <v>10</v>
      </c>
      <c r="C243" s="135">
        <v>85.0779</v>
      </c>
      <c r="D243" s="135">
        <v>85.0836</v>
      </c>
      <c r="E243" s="153">
        <f t="shared" si="19"/>
        <v>0.005700000000004479</v>
      </c>
      <c r="F243" s="154">
        <f t="shared" si="20"/>
        <v>20.942023660829154</v>
      </c>
      <c r="G243" s="155">
        <f t="shared" si="21"/>
        <v>272.18</v>
      </c>
      <c r="H243" s="165">
        <v>46</v>
      </c>
      <c r="I243" s="127">
        <v>783.36</v>
      </c>
      <c r="J243" s="127">
        <v>511.18</v>
      </c>
    </row>
    <row r="244" spans="1:10" ht="23.25">
      <c r="A244" s="116"/>
      <c r="B244" s="118">
        <v>11</v>
      </c>
      <c r="C244" s="135">
        <v>86.0889</v>
      </c>
      <c r="D244" s="135">
        <v>86.0933</v>
      </c>
      <c r="E244" s="153">
        <f t="shared" si="19"/>
        <v>0.004400000000003956</v>
      </c>
      <c r="F244" s="154">
        <f t="shared" si="20"/>
        <v>14.775016789805088</v>
      </c>
      <c r="G244" s="155">
        <f t="shared" si="21"/>
        <v>297.80000000000007</v>
      </c>
      <c r="H244" s="165">
        <v>47</v>
      </c>
      <c r="I244" s="127">
        <v>690.57</v>
      </c>
      <c r="J244" s="127">
        <v>392.77</v>
      </c>
    </row>
    <row r="245" spans="1:10" ht="23.25">
      <c r="A245" s="116"/>
      <c r="B245" s="118">
        <v>12</v>
      </c>
      <c r="C245" s="135">
        <v>84.8229</v>
      </c>
      <c r="D245" s="135">
        <v>84.828</v>
      </c>
      <c r="E245" s="153">
        <f t="shared" si="19"/>
        <v>0.005099999999998772</v>
      </c>
      <c r="F245" s="154">
        <f t="shared" si="20"/>
        <v>16.539110131011718</v>
      </c>
      <c r="G245" s="155">
        <f t="shared" si="21"/>
        <v>308.35999999999996</v>
      </c>
      <c r="H245" s="165">
        <v>48</v>
      </c>
      <c r="I245" s="127">
        <v>677.31</v>
      </c>
      <c r="J245" s="127">
        <v>368.95</v>
      </c>
    </row>
    <row r="246" spans="1:10" ht="23.25">
      <c r="A246" s="116">
        <v>21842</v>
      </c>
      <c r="B246" s="118">
        <v>13</v>
      </c>
      <c r="C246" s="135">
        <v>86.7152</v>
      </c>
      <c r="D246" s="135">
        <v>86.7204</v>
      </c>
      <c r="E246" s="153">
        <f t="shared" si="19"/>
        <v>0.005200000000002092</v>
      </c>
      <c r="F246" s="154">
        <f t="shared" si="20"/>
        <v>18.652701054602527</v>
      </c>
      <c r="G246" s="155">
        <f t="shared" si="21"/>
        <v>278.78</v>
      </c>
      <c r="H246" s="165">
        <v>49</v>
      </c>
      <c r="I246" s="127">
        <v>608.29</v>
      </c>
      <c r="J246" s="127">
        <v>329.51</v>
      </c>
    </row>
    <row r="247" spans="1:10" ht="23.25">
      <c r="A247" s="116"/>
      <c r="B247" s="118">
        <v>14</v>
      </c>
      <c r="C247" s="135">
        <v>85.9287</v>
      </c>
      <c r="D247" s="135">
        <v>85.9335</v>
      </c>
      <c r="E247" s="153">
        <f t="shared" si="19"/>
        <v>0.004799999999988813</v>
      </c>
      <c r="F247" s="154">
        <f t="shared" si="20"/>
        <v>16.89664883127574</v>
      </c>
      <c r="G247" s="155">
        <f t="shared" si="21"/>
        <v>284.08000000000004</v>
      </c>
      <c r="H247" s="165">
        <v>50</v>
      </c>
      <c r="I247" s="127">
        <v>831.34</v>
      </c>
      <c r="J247" s="127">
        <v>547.26</v>
      </c>
    </row>
    <row r="248" spans="1:10" ht="23.25">
      <c r="A248" s="116"/>
      <c r="B248" s="118">
        <v>15</v>
      </c>
      <c r="C248" s="135">
        <v>86.9862</v>
      </c>
      <c r="D248" s="135">
        <v>86.9906</v>
      </c>
      <c r="E248" s="153">
        <f t="shared" si="19"/>
        <v>0.004400000000003956</v>
      </c>
      <c r="F248" s="154">
        <f t="shared" si="20"/>
        <v>17.069480544686957</v>
      </c>
      <c r="G248" s="155">
        <f t="shared" si="21"/>
        <v>257.77</v>
      </c>
      <c r="H248" s="165">
        <v>51</v>
      </c>
      <c r="I248" s="127">
        <v>810.18</v>
      </c>
      <c r="J248" s="127">
        <v>552.41</v>
      </c>
    </row>
    <row r="249" spans="1:10" ht="23.25">
      <c r="A249" s="116">
        <v>21854</v>
      </c>
      <c r="B249" s="118">
        <v>16</v>
      </c>
      <c r="C249" s="135">
        <v>86.1614</v>
      </c>
      <c r="D249" s="135">
        <v>86.1623</v>
      </c>
      <c r="E249" s="153">
        <f t="shared" si="19"/>
        <v>0.0009000000000014552</v>
      </c>
      <c r="F249" s="154">
        <f t="shared" si="20"/>
        <v>3.0846214484061254</v>
      </c>
      <c r="G249" s="155">
        <f t="shared" si="21"/>
        <v>291.77</v>
      </c>
      <c r="H249" s="165">
        <v>52</v>
      </c>
      <c r="I249" s="127">
        <v>667.99</v>
      </c>
      <c r="J249" s="127">
        <v>376.22</v>
      </c>
    </row>
    <row r="250" spans="1:10" ht="23.25">
      <c r="A250" s="116"/>
      <c r="B250" s="118">
        <v>17</v>
      </c>
      <c r="C250" s="135">
        <v>87.234</v>
      </c>
      <c r="D250" s="135">
        <v>87.2355</v>
      </c>
      <c r="E250" s="153">
        <f t="shared" si="19"/>
        <v>0.0015000000000071623</v>
      </c>
      <c r="F250" s="154">
        <f t="shared" si="20"/>
        <v>5.206525511999868</v>
      </c>
      <c r="G250" s="155">
        <f t="shared" si="21"/>
        <v>288.1</v>
      </c>
      <c r="H250" s="165">
        <v>53</v>
      </c>
      <c r="I250" s="127">
        <v>702.48</v>
      </c>
      <c r="J250" s="127">
        <v>414.38</v>
      </c>
    </row>
    <row r="251" spans="1:10" ht="23.25">
      <c r="A251" s="116"/>
      <c r="B251" s="118">
        <v>18</v>
      </c>
      <c r="C251" s="135">
        <v>85.1375</v>
      </c>
      <c r="D251" s="135">
        <v>85.1379</v>
      </c>
      <c r="E251" s="153">
        <f t="shared" si="19"/>
        <v>0.00039999999999906777</v>
      </c>
      <c r="F251" s="154">
        <f t="shared" si="20"/>
        <v>1.3895643715662744</v>
      </c>
      <c r="G251" s="155">
        <f t="shared" si="21"/>
        <v>287.86</v>
      </c>
      <c r="H251" s="165">
        <v>54</v>
      </c>
      <c r="I251" s="127">
        <v>658.12</v>
      </c>
      <c r="J251" s="127">
        <v>370.26</v>
      </c>
    </row>
    <row r="252" spans="1:10" ht="23.25">
      <c r="A252" s="116">
        <v>21861</v>
      </c>
      <c r="B252" s="118">
        <v>28</v>
      </c>
      <c r="C252" s="135">
        <v>87.192</v>
      </c>
      <c r="D252" s="135">
        <v>87.1957</v>
      </c>
      <c r="E252" s="153">
        <f t="shared" si="19"/>
        <v>0.0037000000000091404</v>
      </c>
      <c r="F252" s="154">
        <f t="shared" si="20"/>
        <v>12.934349437212962</v>
      </c>
      <c r="G252" s="155">
        <f t="shared" si="21"/>
        <v>286.06000000000006</v>
      </c>
      <c r="H252" s="165">
        <v>55</v>
      </c>
      <c r="I252" s="127">
        <v>823.58</v>
      </c>
      <c r="J252" s="127">
        <v>537.52</v>
      </c>
    </row>
    <row r="253" spans="1:10" ht="23.25">
      <c r="A253" s="116"/>
      <c r="B253" s="118">
        <v>29</v>
      </c>
      <c r="C253" s="135">
        <v>85.234</v>
      </c>
      <c r="D253" s="135">
        <v>85.2495</v>
      </c>
      <c r="E253" s="153">
        <f t="shared" si="19"/>
        <v>0.015500000000002956</v>
      </c>
      <c r="F253" s="154">
        <f t="shared" si="20"/>
        <v>52.20437169513642</v>
      </c>
      <c r="G253" s="155">
        <f t="shared" si="21"/>
        <v>296.91</v>
      </c>
      <c r="H253" s="165">
        <v>56</v>
      </c>
      <c r="I253" s="127">
        <v>787.96</v>
      </c>
      <c r="J253" s="127">
        <v>491.05</v>
      </c>
    </row>
    <row r="254" spans="1:10" ht="23.25">
      <c r="A254" s="116"/>
      <c r="B254" s="118">
        <v>30</v>
      </c>
      <c r="C254" s="135">
        <v>84.9873</v>
      </c>
      <c r="D254" s="135">
        <v>84.9875</v>
      </c>
      <c r="E254" s="153">
        <f t="shared" si="19"/>
        <v>0.00019999999999242846</v>
      </c>
      <c r="F254" s="154">
        <f t="shared" si="20"/>
        <v>0.7153075822332919</v>
      </c>
      <c r="G254" s="155">
        <f t="shared" si="21"/>
        <v>279.6</v>
      </c>
      <c r="H254" s="165">
        <v>57</v>
      </c>
      <c r="I254" s="127">
        <v>810.25</v>
      </c>
      <c r="J254" s="127">
        <v>530.65</v>
      </c>
    </row>
    <row r="255" spans="1:10" ht="23.25">
      <c r="A255" s="116">
        <v>21870</v>
      </c>
      <c r="B255" s="118">
        <v>31</v>
      </c>
      <c r="C255" s="135">
        <v>84.837</v>
      </c>
      <c r="D255" s="135">
        <v>84.8497</v>
      </c>
      <c r="E255" s="153">
        <f t="shared" si="19"/>
        <v>0.01269999999999527</v>
      </c>
      <c r="F255" s="154">
        <f t="shared" si="20"/>
        <v>40.18351526655679</v>
      </c>
      <c r="G255" s="155">
        <f t="shared" si="21"/>
        <v>316.04999999999995</v>
      </c>
      <c r="H255" s="165">
        <v>58</v>
      </c>
      <c r="I255" s="127">
        <v>655.4</v>
      </c>
      <c r="J255" s="127">
        <v>339.35</v>
      </c>
    </row>
    <row r="256" spans="1:10" ht="23.25">
      <c r="A256" s="116"/>
      <c r="B256" s="118">
        <v>32</v>
      </c>
      <c r="C256" s="135">
        <v>84.9877</v>
      </c>
      <c r="D256" s="135">
        <v>85.003</v>
      </c>
      <c r="E256" s="153">
        <f t="shared" si="19"/>
        <v>0.015299999999996317</v>
      </c>
      <c r="F256" s="154">
        <f t="shared" si="20"/>
        <v>41.68369431956496</v>
      </c>
      <c r="G256" s="155">
        <f t="shared" si="21"/>
        <v>367.05</v>
      </c>
      <c r="H256" s="165">
        <v>59</v>
      </c>
      <c r="I256" s="127">
        <v>640.72</v>
      </c>
      <c r="J256" s="127">
        <v>273.67</v>
      </c>
    </row>
    <row r="257" spans="1:10" ht="23.25">
      <c r="A257" s="116"/>
      <c r="B257" s="118">
        <v>33</v>
      </c>
      <c r="C257" s="135">
        <v>85.9828</v>
      </c>
      <c r="D257" s="135">
        <v>85.9895</v>
      </c>
      <c r="E257" s="153">
        <f t="shared" si="19"/>
        <v>0.006700000000009254</v>
      </c>
      <c r="F257" s="154">
        <f t="shared" si="20"/>
        <v>23.114607051712046</v>
      </c>
      <c r="G257" s="155">
        <f t="shared" si="21"/>
        <v>289.86</v>
      </c>
      <c r="H257" s="165">
        <v>60</v>
      </c>
      <c r="I257" s="127">
        <v>819.45</v>
      </c>
      <c r="J257" s="127">
        <v>529.59</v>
      </c>
    </row>
    <row r="258" spans="1:10" ht="23.25">
      <c r="A258" s="116">
        <v>21882</v>
      </c>
      <c r="B258" s="118">
        <v>34</v>
      </c>
      <c r="C258" s="135">
        <v>83.7216</v>
      </c>
      <c r="D258" s="135">
        <v>83.7292</v>
      </c>
      <c r="E258" s="153">
        <f t="shared" si="19"/>
        <v>0.007600000000010709</v>
      </c>
      <c r="F258" s="154">
        <f t="shared" si="20"/>
        <v>23.727014454780402</v>
      </c>
      <c r="G258" s="155">
        <f t="shared" si="21"/>
        <v>320.30999999999995</v>
      </c>
      <c r="H258" s="165">
        <v>61</v>
      </c>
      <c r="I258" s="127">
        <v>682.29</v>
      </c>
      <c r="J258" s="127">
        <v>361.98</v>
      </c>
    </row>
    <row r="259" spans="1:10" ht="23.25">
      <c r="A259" s="116"/>
      <c r="B259" s="118">
        <v>35</v>
      </c>
      <c r="C259" s="135">
        <v>85.0022</v>
      </c>
      <c r="D259" s="135">
        <v>85.0061</v>
      </c>
      <c r="E259" s="153">
        <f t="shared" si="19"/>
        <v>0.003900000000001569</v>
      </c>
      <c r="F259" s="154">
        <f t="shared" si="20"/>
        <v>12.225322090221526</v>
      </c>
      <c r="G259" s="155">
        <f t="shared" si="21"/>
        <v>319.01</v>
      </c>
      <c r="H259" s="165">
        <v>62</v>
      </c>
      <c r="I259" s="127">
        <v>728.88</v>
      </c>
      <c r="J259" s="127">
        <v>409.87</v>
      </c>
    </row>
    <row r="260" spans="1:10" ht="23.25">
      <c r="A260" s="116"/>
      <c r="B260" s="118">
        <v>36</v>
      </c>
      <c r="C260" s="135">
        <v>84.5696</v>
      </c>
      <c r="D260" s="135">
        <v>84.5766</v>
      </c>
      <c r="E260" s="153">
        <f t="shared" si="19"/>
        <v>0.007000000000005002</v>
      </c>
      <c r="F260" s="154">
        <f t="shared" si="20"/>
        <v>24.300492952874404</v>
      </c>
      <c r="G260" s="155">
        <f t="shared" si="21"/>
        <v>288.06000000000006</v>
      </c>
      <c r="H260" s="118">
        <v>63</v>
      </c>
      <c r="I260" s="127">
        <v>839.85</v>
      </c>
      <c r="J260" s="127">
        <v>551.79</v>
      </c>
    </row>
    <row r="261" spans="1:10" ht="23.25">
      <c r="A261" s="116">
        <v>21906</v>
      </c>
      <c r="B261" s="118">
        <v>31</v>
      </c>
      <c r="C261" s="135">
        <v>84.8573</v>
      </c>
      <c r="D261" s="135">
        <v>84.8666</v>
      </c>
      <c r="E261" s="153">
        <f aca="true" t="shared" si="22" ref="E261:E516">D261-C261</f>
        <v>0.0093000000000103</v>
      </c>
      <c r="F261" s="154">
        <f aca="true" t="shared" si="23" ref="F261:F301">((10^6)*E261/G261)</f>
        <v>31.867868279513065</v>
      </c>
      <c r="G261" s="155">
        <f aca="true" t="shared" si="24" ref="G261:G401">I261-J261</f>
        <v>291.83000000000004</v>
      </c>
      <c r="H261" s="118">
        <v>64</v>
      </c>
      <c r="I261" s="127">
        <v>849.85</v>
      </c>
      <c r="J261" s="127">
        <v>558.02</v>
      </c>
    </row>
    <row r="262" spans="1:10" ht="23.25">
      <c r="A262" s="116"/>
      <c r="B262" s="118">
        <v>32</v>
      </c>
      <c r="C262" s="135">
        <v>85.016</v>
      </c>
      <c r="D262" s="135">
        <v>85.0245</v>
      </c>
      <c r="E262" s="153">
        <f t="shared" si="22"/>
        <v>0.008499999999997954</v>
      </c>
      <c r="F262" s="154">
        <f t="shared" si="23"/>
        <v>28.563747563673473</v>
      </c>
      <c r="G262" s="155">
        <f t="shared" si="24"/>
        <v>297.58000000000004</v>
      </c>
      <c r="H262" s="118">
        <v>65</v>
      </c>
      <c r="I262" s="127">
        <v>820.33</v>
      </c>
      <c r="J262" s="127">
        <v>522.75</v>
      </c>
    </row>
    <row r="263" spans="1:10" ht="23.25">
      <c r="A263" s="116"/>
      <c r="B263" s="118">
        <v>33</v>
      </c>
      <c r="C263" s="135">
        <v>85.9582</v>
      </c>
      <c r="D263" s="135">
        <v>85.9642</v>
      </c>
      <c r="E263" s="153">
        <f t="shared" si="22"/>
        <v>0.006000000000000227</v>
      </c>
      <c r="F263" s="154">
        <f t="shared" si="23"/>
        <v>20.215633423181362</v>
      </c>
      <c r="G263" s="155">
        <f t="shared" si="24"/>
        <v>296.79999999999995</v>
      </c>
      <c r="H263" s="118">
        <v>66</v>
      </c>
      <c r="I263" s="127">
        <v>830.12</v>
      </c>
      <c r="J263" s="127">
        <v>533.32</v>
      </c>
    </row>
    <row r="264" spans="1:10" ht="23.25">
      <c r="A264" s="116">
        <v>21911</v>
      </c>
      <c r="B264" s="118">
        <v>34</v>
      </c>
      <c r="C264" s="135">
        <v>83.7056</v>
      </c>
      <c r="D264" s="135">
        <v>83.719</v>
      </c>
      <c r="E264" s="153">
        <f t="shared" si="22"/>
        <v>0.013399999999990087</v>
      </c>
      <c r="F264" s="154">
        <f t="shared" si="23"/>
        <v>38.27587191862118</v>
      </c>
      <c r="G264" s="155">
        <f t="shared" si="24"/>
        <v>350.09</v>
      </c>
      <c r="H264" s="118">
        <v>67</v>
      </c>
      <c r="I264" s="127">
        <v>716.3</v>
      </c>
      <c r="J264" s="127">
        <v>366.21</v>
      </c>
    </row>
    <row r="265" spans="1:10" ht="23.25">
      <c r="A265" s="116"/>
      <c r="B265" s="118">
        <v>35</v>
      </c>
      <c r="C265" s="135">
        <v>85.0059</v>
      </c>
      <c r="D265" s="135">
        <v>85.0159</v>
      </c>
      <c r="E265" s="153">
        <f t="shared" si="22"/>
        <v>0.010000000000005116</v>
      </c>
      <c r="F265" s="154">
        <f t="shared" si="23"/>
        <v>29.352197011961362</v>
      </c>
      <c r="G265" s="155">
        <f t="shared" si="24"/>
        <v>340.68999999999994</v>
      </c>
      <c r="H265" s="118">
        <v>68</v>
      </c>
      <c r="I265" s="127">
        <v>691.79</v>
      </c>
      <c r="J265" s="127">
        <v>351.1</v>
      </c>
    </row>
    <row r="266" spans="1:10" ht="23.25">
      <c r="A266" s="116"/>
      <c r="B266" s="118">
        <v>36</v>
      </c>
      <c r="C266" s="135">
        <v>84.539</v>
      </c>
      <c r="D266" s="135">
        <v>84.5454</v>
      </c>
      <c r="E266" s="153">
        <f t="shared" si="22"/>
        <v>0.006399999999999295</v>
      </c>
      <c r="F266" s="154">
        <f t="shared" si="23"/>
        <v>19.36225570278724</v>
      </c>
      <c r="G266" s="155">
        <f t="shared" si="24"/>
        <v>330.54</v>
      </c>
      <c r="H266" s="118">
        <v>69</v>
      </c>
      <c r="I266" s="127">
        <v>722.33</v>
      </c>
      <c r="J266" s="127">
        <v>391.79</v>
      </c>
    </row>
    <row r="267" spans="1:10" ht="23.25">
      <c r="A267" s="116">
        <v>21926</v>
      </c>
      <c r="B267" s="118">
        <v>28</v>
      </c>
      <c r="C267" s="135">
        <v>87.196</v>
      </c>
      <c r="D267" s="135">
        <v>87.2072</v>
      </c>
      <c r="E267" s="153">
        <f t="shared" si="22"/>
        <v>0.01120000000000232</v>
      </c>
      <c r="F267" s="154">
        <f t="shared" si="23"/>
        <v>37.70662896004552</v>
      </c>
      <c r="G267" s="155">
        <f t="shared" si="24"/>
        <v>297.03</v>
      </c>
      <c r="H267" s="118">
        <v>70</v>
      </c>
      <c r="I267" s="127">
        <v>769.28</v>
      </c>
      <c r="J267" s="127">
        <v>472.25</v>
      </c>
    </row>
    <row r="268" spans="1:10" ht="23.25">
      <c r="A268" s="116"/>
      <c r="B268" s="118">
        <v>29</v>
      </c>
      <c r="C268" s="135">
        <v>85.2268</v>
      </c>
      <c r="D268" s="135">
        <v>85.239</v>
      </c>
      <c r="E268" s="153">
        <f t="shared" si="22"/>
        <v>0.012200000000007094</v>
      </c>
      <c r="F268" s="154">
        <f t="shared" si="23"/>
        <v>45.703154266903034</v>
      </c>
      <c r="G268" s="155">
        <f t="shared" si="24"/>
        <v>266.93999999999994</v>
      </c>
      <c r="H268" s="118">
        <v>71</v>
      </c>
      <c r="I268" s="127">
        <v>848.3</v>
      </c>
      <c r="J268" s="127">
        <v>581.36</v>
      </c>
    </row>
    <row r="269" spans="1:10" ht="23.25">
      <c r="A269" s="116"/>
      <c r="B269" s="118">
        <v>30</v>
      </c>
      <c r="C269" s="135">
        <v>84.9885</v>
      </c>
      <c r="D269" s="135">
        <v>85.0067</v>
      </c>
      <c r="E269" s="153">
        <f t="shared" si="22"/>
        <v>0.01819999999999311</v>
      </c>
      <c r="F269" s="154">
        <f t="shared" si="23"/>
        <v>52.9855308742412</v>
      </c>
      <c r="G269" s="155">
        <f t="shared" si="24"/>
        <v>343.49</v>
      </c>
      <c r="H269" s="118">
        <v>72</v>
      </c>
      <c r="I269" s="127">
        <v>710.86</v>
      </c>
      <c r="J269" s="127">
        <v>367.37</v>
      </c>
    </row>
    <row r="270" spans="1:10" ht="23.25">
      <c r="A270" s="116">
        <v>21933</v>
      </c>
      <c r="B270" s="118">
        <v>31</v>
      </c>
      <c r="C270" s="135">
        <v>84.8762</v>
      </c>
      <c r="D270" s="135">
        <v>84.8876</v>
      </c>
      <c r="E270" s="153">
        <f t="shared" si="22"/>
        <v>0.011400000000008959</v>
      </c>
      <c r="F270" s="154">
        <f t="shared" si="23"/>
        <v>35.39493293594436</v>
      </c>
      <c r="G270" s="155">
        <f t="shared" si="24"/>
        <v>322.08</v>
      </c>
      <c r="H270" s="118">
        <v>73</v>
      </c>
      <c r="I270" s="127">
        <v>779.53</v>
      </c>
      <c r="J270" s="127">
        <v>457.45</v>
      </c>
    </row>
    <row r="271" spans="1:10" ht="23.25">
      <c r="A271" s="116"/>
      <c r="B271" s="118">
        <v>32</v>
      </c>
      <c r="C271" s="135">
        <v>85.0164</v>
      </c>
      <c r="D271" s="135">
        <v>85.0229</v>
      </c>
      <c r="E271" s="153">
        <f t="shared" si="22"/>
        <v>0.006500000000002615</v>
      </c>
      <c r="F271" s="154">
        <f t="shared" si="23"/>
        <v>18.244589777423343</v>
      </c>
      <c r="G271" s="155">
        <f t="shared" si="24"/>
        <v>356.27000000000004</v>
      </c>
      <c r="H271" s="118">
        <v>74</v>
      </c>
      <c r="I271" s="127">
        <v>726.22</v>
      </c>
      <c r="J271" s="127">
        <v>369.95</v>
      </c>
    </row>
    <row r="272" spans="1:10" ht="23.25">
      <c r="A272" s="116"/>
      <c r="B272" s="118">
        <v>33</v>
      </c>
      <c r="C272" s="135">
        <v>85.9887</v>
      </c>
      <c r="D272" s="135">
        <v>85.9936</v>
      </c>
      <c r="E272" s="153">
        <f t="shared" si="22"/>
        <v>0.004900000000006344</v>
      </c>
      <c r="F272" s="154">
        <f t="shared" si="23"/>
        <v>16.860505126991754</v>
      </c>
      <c r="G272" s="155">
        <f t="shared" si="24"/>
        <v>290.62</v>
      </c>
      <c r="H272" s="118">
        <v>75</v>
      </c>
      <c r="I272" s="127">
        <v>827.16</v>
      </c>
      <c r="J272" s="127">
        <v>536.54</v>
      </c>
    </row>
    <row r="273" spans="1:10" ht="23.25">
      <c r="A273" s="116">
        <v>21940</v>
      </c>
      <c r="B273" s="118">
        <v>34</v>
      </c>
      <c r="C273" s="135">
        <v>83.7671</v>
      </c>
      <c r="D273" s="135">
        <v>83.7716</v>
      </c>
      <c r="E273" s="153">
        <f t="shared" si="22"/>
        <v>0.004500000000007276</v>
      </c>
      <c r="F273" s="154">
        <f t="shared" si="23"/>
        <v>15.292078703256452</v>
      </c>
      <c r="G273" s="155">
        <f t="shared" si="24"/>
        <v>294.27</v>
      </c>
      <c r="H273" s="118">
        <v>76</v>
      </c>
      <c r="I273" s="127">
        <v>822.46</v>
      </c>
      <c r="J273" s="127">
        <v>528.19</v>
      </c>
    </row>
    <row r="274" spans="1:10" ht="23.25">
      <c r="A274" s="116"/>
      <c r="B274" s="118">
        <v>35</v>
      </c>
      <c r="C274" s="135">
        <v>85.021</v>
      </c>
      <c r="D274" s="135">
        <v>85.0313</v>
      </c>
      <c r="E274" s="153">
        <f t="shared" si="22"/>
        <v>0.010300000000000864</v>
      </c>
      <c r="F274" s="154">
        <f t="shared" si="23"/>
        <v>30.628326741802795</v>
      </c>
      <c r="G274" s="155">
        <f t="shared" si="24"/>
        <v>336.2900000000001</v>
      </c>
      <c r="H274" s="118">
        <v>77</v>
      </c>
      <c r="I274" s="127">
        <v>851.2</v>
      </c>
      <c r="J274" s="127">
        <v>514.91</v>
      </c>
    </row>
    <row r="275" spans="1:10" ht="23.25">
      <c r="A275" s="116"/>
      <c r="B275" s="118">
        <v>36</v>
      </c>
      <c r="C275" s="135">
        <v>84.5927</v>
      </c>
      <c r="D275" s="135">
        <v>84.6007</v>
      </c>
      <c r="E275" s="153">
        <f t="shared" si="22"/>
        <v>0.008000000000009777</v>
      </c>
      <c r="F275" s="154">
        <f t="shared" si="23"/>
        <v>25.432349949166387</v>
      </c>
      <c r="G275" s="155">
        <f t="shared" si="24"/>
        <v>314.55999999999995</v>
      </c>
      <c r="H275" s="118">
        <v>78</v>
      </c>
      <c r="I275" s="127">
        <v>644.16</v>
      </c>
      <c r="J275" s="127">
        <v>329.6</v>
      </c>
    </row>
    <row r="276" spans="1:10" ht="23.25">
      <c r="A276" s="116">
        <v>21954</v>
      </c>
      <c r="B276" s="118">
        <v>28</v>
      </c>
      <c r="C276" s="135">
        <v>87.1978</v>
      </c>
      <c r="D276" s="135">
        <v>87.2057</v>
      </c>
      <c r="E276" s="153">
        <f t="shared" si="22"/>
        <v>0.007899999999992247</v>
      </c>
      <c r="F276" s="154">
        <f t="shared" si="23"/>
        <v>21.813563066026745</v>
      </c>
      <c r="G276" s="155">
        <f t="shared" si="24"/>
        <v>362.16</v>
      </c>
      <c r="H276" s="118">
        <v>79</v>
      </c>
      <c r="I276" s="127">
        <v>662.37</v>
      </c>
      <c r="J276" s="127">
        <v>300.21</v>
      </c>
    </row>
    <row r="277" spans="1:10" ht="23.25">
      <c r="A277" s="116"/>
      <c r="B277" s="118">
        <v>29</v>
      </c>
      <c r="C277" s="135">
        <v>85.2194</v>
      </c>
      <c r="D277" s="135">
        <v>85.2296</v>
      </c>
      <c r="E277" s="153">
        <f t="shared" si="22"/>
        <v>0.010200000000011755</v>
      </c>
      <c r="F277" s="154">
        <f t="shared" si="23"/>
        <v>32.384036574949214</v>
      </c>
      <c r="G277" s="155">
        <f t="shared" si="24"/>
        <v>314.97</v>
      </c>
      <c r="H277" s="118">
        <v>80</v>
      </c>
      <c r="I277" s="127">
        <v>815</v>
      </c>
      <c r="J277" s="127">
        <v>500.03</v>
      </c>
    </row>
    <row r="278" spans="1:10" ht="23.25">
      <c r="A278" s="116"/>
      <c r="B278" s="118">
        <v>30</v>
      </c>
      <c r="C278" s="135">
        <v>84.9418</v>
      </c>
      <c r="D278" s="135">
        <v>84.9496</v>
      </c>
      <c r="E278" s="153">
        <f t="shared" si="22"/>
        <v>0.007800000000003138</v>
      </c>
      <c r="F278" s="154">
        <f t="shared" si="23"/>
        <v>27.076752178300897</v>
      </c>
      <c r="G278" s="155">
        <f t="shared" si="24"/>
        <v>288.06999999999994</v>
      </c>
      <c r="H278" s="118">
        <v>81</v>
      </c>
      <c r="I278" s="127">
        <v>847.81</v>
      </c>
      <c r="J278" s="127">
        <v>559.74</v>
      </c>
    </row>
    <row r="279" spans="1:10" ht="23.25">
      <c r="A279" s="116">
        <v>21962</v>
      </c>
      <c r="B279" s="118">
        <v>31</v>
      </c>
      <c r="C279" s="135">
        <v>84.854</v>
      </c>
      <c r="D279" s="135">
        <v>84.8613</v>
      </c>
      <c r="E279" s="153">
        <f t="shared" si="22"/>
        <v>0.00730000000000075</v>
      </c>
      <c r="F279" s="154">
        <f t="shared" si="23"/>
        <v>22.266280311120177</v>
      </c>
      <c r="G279" s="155">
        <f t="shared" si="24"/>
        <v>327.85</v>
      </c>
      <c r="H279" s="118">
        <v>82</v>
      </c>
      <c r="I279" s="127">
        <v>742.13</v>
      </c>
      <c r="J279" s="127">
        <v>414.28</v>
      </c>
    </row>
    <row r="280" spans="1:10" ht="23.25">
      <c r="A280" s="116"/>
      <c r="B280" s="118">
        <v>32</v>
      </c>
      <c r="C280" s="135">
        <v>84.988</v>
      </c>
      <c r="D280" s="135">
        <v>84.998</v>
      </c>
      <c r="E280" s="153">
        <f t="shared" si="22"/>
        <v>0.010000000000005116</v>
      </c>
      <c r="F280" s="154">
        <f t="shared" si="23"/>
        <v>29.764562312126422</v>
      </c>
      <c r="G280" s="155">
        <f t="shared" si="24"/>
        <v>335.97</v>
      </c>
      <c r="H280" s="118">
        <v>83</v>
      </c>
      <c r="I280" s="127">
        <v>618.49</v>
      </c>
      <c r="J280" s="127">
        <v>282.52</v>
      </c>
    </row>
    <row r="281" spans="1:10" ht="23.25">
      <c r="A281" s="116"/>
      <c r="B281" s="118">
        <v>33</v>
      </c>
      <c r="C281" s="135">
        <v>85.9778</v>
      </c>
      <c r="D281" s="135">
        <v>85.9889</v>
      </c>
      <c r="E281" s="153">
        <f t="shared" si="22"/>
        <v>0.011099999999999</v>
      </c>
      <c r="F281" s="154">
        <f t="shared" si="23"/>
        <v>34.07102734890267</v>
      </c>
      <c r="G281" s="155">
        <f t="shared" si="24"/>
        <v>325.78999999999996</v>
      </c>
      <c r="H281" s="118">
        <v>84</v>
      </c>
      <c r="I281" s="127">
        <v>698.64</v>
      </c>
      <c r="J281" s="127">
        <v>372.85</v>
      </c>
    </row>
    <row r="282" spans="1:10" ht="23.25">
      <c r="A282" s="116">
        <v>21974</v>
      </c>
      <c r="B282" s="118">
        <v>34</v>
      </c>
      <c r="C282" s="135">
        <v>83.7077</v>
      </c>
      <c r="D282" s="135">
        <v>83.7163</v>
      </c>
      <c r="E282" s="153">
        <f t="shared" si="22"/>
        <v>0.008600000000001273</v>
      </c>
      <c r="F282" s="154">
        <f t="shared" si="23"/>
        <v>27.47691619540967</v>
      </c>
      <c r="G282" s="155">
        <f t="shared" si="24"/>
        <v>312.99</v>
      </c>
      <c r="H282" s="118">
        <v>85</v>
      </c>
      <c r="I282" s="127">
        <v>831.29</v>
      </c>
      <c r="J282" s="127">
        <v>518.3</v>
      </c>
    </row>
    <row r="283" spans="1:10" ht="23.25">
      <c r="A283" s="116"/>
      <c r="B283" s="118">
        <v>35</v>
      </c>
      <c r="C283" s="135">
        <v>85.0004</v>
      </c>
      <c r="D283" s="135">
        <v>85.0101</v>
      </c>
      <c r="E283" s="153">
        <f t="shared" si="22"/>
        <v>0.009699999999995157</v>
      </c>
      <c r="F283" s="154">
        <f t="shared" si="23"/>
        <v>28.46077108149509</v>
      </c>
      <c r="G283" s="155">
        <f t="shared" si="24"/>
        <v>340.82000000000005</v>
      </c>
      <c r="H283" s="118">
        <v>86</v>
      </c>
      <c r="I283" s="127">
        <v>698.85</v>
      </c>
      <c r="J283" s="127">
        <v>358.03</v>
      </c>
    </row>
    <row r="284" spans="1:10" ht="23.25">
      <c r="A284" s="116"/>
      <c r="B284" s="118">
        <v>36</v>
      </c>
      <c r="C284" s="135">
        <v>84.5697</v>
      </c>
      <c r="D284" s="135">
        <v>84.5782</v>
      </c>
      <c r="E284" s="153">
        <f t="shared" si="22"/>
        <v>0.008499999999997954</v>
      </c>
      <c r="F284" s="154">
        <f t="shared" si="23"/>
        <v>26.39505636120223</v>
      </c>
      <c r="G284" s="155">
        <f t="shared" si="24"/>
        <v>322.03</v>
      </c>
      <c r="H284" s="118">
        <v>87</v>
      </c>
      <c r="I284" s="127">
        <v>798.89</v>
      </c>
      <c r="J284" s="127">
        <v>476.86</v>
      </c>
    </row>
    <row r="285" spans="1:10" ht="23.25">
      <c r="A285" s="116">
        <v>21981</v>
      </c>
      <c r="B285" s="118">
        <v>10</v>
      </c>
      <c r="C285" s="135">
        <v>85.0832</v>
      </c>
      <c r="D285" s="135">
        <v>85.0968</v>
      </c>
      <c r="E285" s="153">
        <f t="shared" si="22"/>
        <v>0.013599999999996726</v>
      </c>
      <c r="F285" s="154">
        <f t="shared" si="23"/>
        <v>43.218507690341696</v>
      </c>
      <c r="G285" s="155">
        <f t="shared" si="24"/>
        <v>314.68</v>
      </c>
      <c r="H285" s="118">
        <v>88</v>
      </c>
      <c r="I285" s="127">
        <v>689.01</v>
      </c>
      <c r="J285" s="127">
        <v>374.33</v>
      </c>
    </row>
    <row r="286" spans="1:10" ht="23.25">
      <c r="A286" s="116"/>
      <c r="B286" s="118">
        <v>11</v>
      </c>
      <c r="C286" s="135">
        <v>86.0911</v>
      </c>
      <c r="D286" s="135">
        <v>86.1028</v>
      </c>
      <c r="E286" s="153">
        <f t="shared" si="22"/>
        <v>0.011700000000004707</v>
      </c>
      <c r="F286" s="154">
        <f t="shared" si="23"/>
        <v>91.57079126559215</v>
      </c>
      <c r="G286" s="155">
        <f t="shared" si="24"/>
        <v>127.76999999999998</v>
      </c>
      <c r="H286" s="118">
        <v>89</v>
      </c>
      <c r="I286" s="127">
        <v>686.64</v>
      </c>
      <c r="J286" s="127">
        <v>558.87</v>
      </c>
    </row>
    <row r="287" spans="1:10" ht="23.25">
      <c r="A287" s="116"/>
      <c r="B287" s="118">
        <v>12</v>
      </c>
      <c r="C287" s="135">
        <v>84.8437</v>
      </c>
      <c r="D287" s="135">
        <v>84.8587</v>
      </c>
      <c r="E287" s="153">
        <f t="shared" si="22"/>
        <v>0.015000000000000568</v>
      </c>
      <c r="F287" s="154">
        <f t="shared" si="23"/>
        <v>46.55348995996575</v>
      </c>
      <c r="G287" s="155">
        <f t="shared" si="24"/>
        <v>322.21000000000004</v>
      </c>
      <c r="H287" s="118">
        <v>90</v>
      </c>
      <c r="I287" s="127">
        <v>758.44</v>
      </c>
      <c r="J287" s="127">
        <v>436.23</v>
      </c>
    </row>
    <row r="288" spans="1:10" ht="23.25">
      <c r="A288" s="116">
        <v>21991</v>
      </c>
      <c r="B288" s="118">
        <v>13</v>
      </c>
      <c r="C288" s="135">
        <v>86.723</v>
      </c>
      <c r="D288" s="135">
        <v>86.7377</v>
      </c>
      <c r="E288" s="153">
        <f t="shared" si="22"/>
        <v>0.01470000000000482</v>
      </c>
      <c r="F288" s="154">
        <f t="shared" si="23"/>
        <v>46.97536190203823</v>
      </c>
      <c r="G288" s="155">
        <f t="shared" si="24"/>
        <v>312.92999999999995</v>
      </c>
      <c r="H288" s="118">
        <v>91</v>
      </c>
      <c r="I288" s="127">
        <v>866.04</v>
      </c>
      <c r="J288" s="127">
        <v>553.11</v>
      </c>
    </row>
    <row r="289" spans="1:10" ht="23.25">
      <c r="A289" s="116"/>
      <c r="B289" s="118">
        <v>14</v>
      </c>
      <c r="C289" s="135">
        <v>85.9572</v>
      </c>
      <c r="D289" s="135">
        <v>85.9761</v>
      </c>
      <c r="E289" s="153">
        <f t="shared" si="22"/>
        <v>0.018900000000002137</v>
      </c>
      <c r="F289" s="154">
        <f t="shared" si="23"/>
        <v>51.95876288660383</v>
      </c>
      <c r="G289" s="155">
        <f t="shared" si="24"/>
        <v>363.74999999999994</v>
      </c>
      <c r="H289" s="118">
        <v>92</v>
      </c>
      <c r="I289" s="127">
        <v>731.79</v>
      </c>
      <c r="J289" s="127">
        <v>368.04</v>
      </c>
    </row>
    <row r="290" spans="1:10" ht="23.25">
      <c r="A290" s="116"/>
      <c r="B290" s="118">
        <v>15</v>
      </c>
      <c r="C290" s="135">
        <v>86.9771</v>
      </c>
      <c r="D290" s="135">
        <v>86.9988</v>
      </c>
      <c r="E290" s="153">
        <f t="shared" si="22"/>
        <v>0.021700000000009823</v>
      </c>
      <c r="F290" s="154">
        <f t="shared" si="23"/>
        <v>71.49210951144804</v>
      </c>
      <c r="G290" s="155">
        <f t="shared" si="24"/>
        <v>303.53000000000003</v>
      </c>
      <c r="H290" s="118">
        <v>93</v>
      </c>
      <c r="I290" s="127">
        <v>811.37</v>
      </c>
      <c r="J290" s="127">
        <v>507.84</v>
      </c>
    </row>
    <row r="291" spans="1:10" ht="23.25">
      <c r="A291" s="116">
        <v>22004</v>
      </c>
      <c r="B291" s="118">
        <v>16</v>
      </c>
      <c r="C291" s="135">
        <v>86.1365</v>
      </c>
      <c r="D291" s="135">
        <v>86.1502</v>
      </c>
      <c r="E291" s="153">
        <f t="shared" si="22"/>
        <v>0.013700000000000045</v>
      </c>
      <c r="F291" s="154">
        <f t="shared" si="23"/>
        <v>46.74332116414768</v>
      </c>
      <c r="G291" s="155">
        <f t="shared" si="24"/>
        <v>293.09000000000003</v>
      </c>
      <c r="H291" s="118">
        <v>94</v>
      </c>
      <c r="I291" s="127">
        <v>855.46</v>
      </c>
      <c r="J291" s="127">
        <v>562.37</v>
      </c>
    </row>
    <row r="292" spans="1:10" ht="23.25">
      <c r="A292" s="116"/>
      <c r="B292" s="118">
        <v>17</v>
      </c>
      <c r="C292" s="135">
        <v>87.2361</v>
      </c>
      <c r="D292" s="135">
        <v>87.2465</v>
      </c>
      <c r="E292" s="153">
        <f t="shared" si="22"/>
        <v>0.010400000000004184</v>
      </c>
      <c r="F292" s="154">
        <f t="shared" si="23"/>
        <v>34.938018611227804</v>
      </c>
      <c r="G292" s="155">
        <f t="shared" si="24"/>
        <v>297.6700000000001</v>
      </c>
      <c r="H292" s="118">
        <v>95</v>
      </c>
      <c r="I292" s="127">
        <v>861.58</v>
      </c>
      <c r="J292" s="127">
        <v>563.91</v>
      </c>
    </row>
    <row r="293" spans="1:10" ht="23.25">
      <c r="A293" s="116"/>
      <c r="B293" s="118">
        <v>18</v>
      </c>
      <c r="C293" s="135">
        <v>85.1702</v>
      </c>
      <c r="D293" s="135">
        <v>85.188</v>
      </c>
      <c r="E293" s="153">
        <f t="shared" si="22"/>
        <v>0.017800000000008254</v>
      </c>
      <c r="F293" s="154">
        <f t="shared" si="23"/>
        <v>60.63289845695492</v>
      </c>
      <c r="G293" s="155">
        <f t="shared" si="24"/>
        <v>293.57</v>
      </c>
      <c r="H293" s="118">
        <v>96</v>
      </c>
      <c r="I293" s="127">
        <v>805.03</v>
      </c>
      <c r="J293" s="127">
        <v>511.46</v>
      </c>
    </row>
    <row r="294" spans="1:10" ht="23.25">
      <c r="A294" s="116">
        <v>22013</v>
      </c>
      <c r="B294" s="118">
        <v>31</v>
      </c>
      <c r="C294" s="135">
        <v>84.863</v>
      </c>
      <c r="D294" s="135">
        <v>84.8646</v>
      </c>
      <c r="E294" s="153">
        <f t="shared" si="22"/>
        <v>0.001599999999996271</v>
      </c>
      <c r="F294" s="154">
        <f t="shared" si="23"/>
        <v>6.350718425007028</v>
      </c>
      <c r="G294" s="155">
        <f t="shared" si="24"/>
        <v>251.94000000000005</v>
      </c>
      <c r="H294" s="118">
        <v>1</v>
      </c>
      <c r="I294" s="127">
        <v>809.95</v>
      </c>
      <c r="J294" s="127">
        <v>558.01</v>
      </c>
    </row>
    <row r="295" spans="1:10" ht="23.25">
      <c r="A295" s="116"/>
      <c r="B295" s="118">
        <v>32</v>
      </c>
      <c r="C295" s="135">
        <v>85.0176</v>
      </c>
      <c r="D295" s="135">
        <v>85.0193</v>
      </c>
      <c r="E295" s="153">
        <f t="shared" si="22"/>
        <v>0.0016999999999995907</v>
      </c>
      <c r="F295" s="154">
        <f t="shared" si="23"/>
        <v>6.871185481587611</v>
      </c>
      <c r="G295" s="155">
        <f t="shared" si="24"/>
        <v>247.40999999999997</v>
      </c>
      <c r="H295" s="118">
        <v>2</v>
      </c>
      <c r="I295" s="127">
        <v>762.31</v>
      </c>
      <c r="J295" s="127">
        <v>514.9</v>
      </c>
    </row>
    <row r="296" spans="1:10" ht="23.25">
      <c r="A296" s="116"/>
      <c r="B296" s="118">
        <v>33</v>
      </c>
      <c r="C296" s="135">
        <v>85.9873</v>
      </c>
      <c r="D296" s="135">
        <v>85.9882</v>
      </c>
      <c r="E296" s="153">
        <f t="shared" si="22"/>
        <v>0.0009000000000014552</v>
      </c>
      <c r="F296" s="154">
        <f t="shared" si="23"/>
        <v>3.668378576675043</v>
      </c>
      <c r="G296" s="155">
        <f t="shared" si="24"/>
        <v>245.34000000000003</v>
      </c>
      <c r="H296" s="118">
        <v>3</v>
      </c>
      <c r="I296" s="127">
        <v>756.44</v>
      </c>
      <c r="J296" s="127">
        <v>511.1</v>
      </c>
    </row>
    <row r="297" spans="1:10" ht="23.25">
      <c r="A297" s="116">
        <v>22034</v>
      </c>
      <c r="B297" s="118">
        <v>34</v>
      </c>
      <c r="C297" s="135">
        <v>83.7162</v>
      </c>
      <c r="D297" s="135">
        <v>83.7178</v>
      </c>
      <c r="E297" s="153">
        <f t="shared" si="22"/>
        <v>0.001599999999996271</v>
      </c>
      <c r="F297" s="154">
        <f t="shared" si="23"/>
        <v>5.338315761364845</v>
      </c>
      <c r="G297" s="155">
        <f t="shared" si="24"/>
        <v>299.71999999999997</v>
      </c>
      <c r="H297" s="118">
        <v>4</v>
      </c>
      <c r="I297" s="127">
        <v>675.79</v>
      </c>
      <c r="J297" s="127">
        <v>376.07</v>
      </c>
    </row>
    <row r="298" spans="1:10" ht="23.25">
      <c r="A298" s="116"/>
      <c r="B298" s="118">
        <v>35</v>
      </c>
      <c r="C298" s="135">
        <v>84.9901</v>
      </c>
      <c r="D298" s="135">
        <v>84.994</v>
      </c>
      <c r="E298" s="153">
        <f t="shared" si="22"/>
        <v>0.003900000000001569</v>
      </c>
      <c r="F298" s="154">
        <f t="shared" si="23"/>
        <v>16.286644951146613</v>
      </c>
      <c r="G298" s="155">
        <f t="shared" si="24"/>
        <v>239.46000000000004</v>
      </c>
      <c r="H298" s="118">
        <v>5</v>
      </c>
      <c r="I298" s="127">
        <v>775.7</v>
      </c>
      <c r="J298" s="127">
        <v>536.24</v>
      </c>
    </row>
    <row r="299" spans="1:10" ht="23.25">
      <c r="A299" s="116"/>
      <c r="B299" s="118">
        <v>36</v>
      </c>
      <c r="C299" s="135">
        <v>84.5763</v>
      </c>
      <c r="D299" s="135">
        <v>84.5789</v>
      </c>
      <c r="E299" s="153">
        <f t="shared" si="22"/>
        <v>0.002600000000001046</v>
      </c>
      <c r="F299" s="154">
        <f t="shared" si="23"/>
        <v>9.241158699132919</v>
      </c>
      <c r="G299" s="155">
        <f t="shared" si="24"/>
        <v>281.3499999999999</v>
      </c>
      <c r="H299" s="118">
        <v>6</v>
      </c>
      <c r="I299" s="127">
        <v>796.04</v>
      </c>
      <c r="J299" s="127">
        <v>514.69</v>
      </c>
    </row>
    <row r="300" spans="1:10" ht="23.25">
      <c r="A300" s="116">
        <v>22045</v>
      </c>
      <c r="B300" s="118">
        <v>10</v>
      </c>
      <c r="C300" s="135">
        <v>85.064</v>
      </c>
      <c r="D300" s="135">
        <v>85.0932</v>
      </c>
      <c r="E300" s="153">
        <f t="shared" si="22"/>
        <v>0.029200000000003</v>
      </c>
      <c r="F300" s="154">
        <f t="shared" si="23"/>
        <v>78.79327558758466</v>
      </c>
      <c r="G300" s="155">
        <f t="shared" si="24"/>
        <v>370.59000000000003</v>
      </c>
      <c r="H300" s="118">
        <v>7</v>
      </c>
      <c r="I300" s="127">
        <v>736.32</v>
      </c>
      <c r="J300" s="127">
        <v>365.73</v>
      </c>
    </row>
    <row r="301" spans="1:10" ht="23.25">
      <c r="A301" s="116"/>
      <c r="B301" s="118">
        <v>11</v>
      </c>
      <c r="C301" s="135">
        <v>86.0791</v>
      </c>
      <c r="D301" s="135">
        <v>86.107</v>
      </c>
      <c r="E301" s="153">
        <f t="shared" si="22"/>
        <v>0.02790000000000248</v>
      </c>
      <c r="F301" s="154">
        <f t="shared" si="23"/>
        <v>79.0569833668711</v>
      </c>
      <c r="G301" s="155">
        <f t="shared" si="24"/>
        <v>352.91</v>
      </c>
      <c r="H301" s="118">
        <v>8</v>
      </c>
      <c r="I301" s="127">
        <v>702.83</v>
      </c>
      <c r="J301" s="127">
        <v>349.92</v>
      </c>
    </row>
    <row r="302" spans="1:10" ht="23.25">
      <c r="A302" s="116"/>
      <c r="B302" s="118">
        <v>12</v>
      </c>
      <c r="C302" s="135">
        <v>84.8431</v>
      </c>
      <c r="D302" s="180">
        <v>84.8678</v>
      </c>
      <c r="E302" s="153">
        <f>D302-C302</f>
        <v>0.024699999999995725</v>
      </c>
      <c r="F302" s="154">
        <f aca="true" t="shared" si="25" ref="F302:F401">((10^6)*E302/G302)</f>
        <v>84.8534817410276</v>
      </c>
      <c r="G302" s="155">
        <f>I302-J302</f>
        <v>291.09000000000003</v>
      </c>
      <c r="H302" s="118">
        <v>9</v>
      </c>
      <c r="I302" s="127">
        <v>827.37</v>
      </c>
      <c r="J302" s="127">
        <v>536.28</v>
      </c>
    </row>
    <row r="303" spans="1:10" ht="23.25">
      <c r="A303" s="116">
        <v>22053</v>
      </c>
      <c r="B303" s="118">
        <v>13</v>
      </c>
      <c r="C303" s="135">
        <v>86.6972</v>
      </c>
      <c r="D303" s="135">
        <v>86.9846</v>
      </c>
      <c r="E303" s="179">
        <f t="shared" si="22"/>
        <v>0.2874000000000052</v>
      </c>
      <c r="F303" s="154">
        <f t="shared" si="25"/>
        <v>987.1539465549399</v>
      </c>
      <c r="G303" s="179">
        <f t="shared" si="24"/>
        <v>291.14</v>
      </c>
      <c r="H303" s="118">
        <v>10</v>
      </c>
      <c r="I303" s="127">
        <v>700.24</v>
      </c>
      <c r="J303" s="127">
        <v>409.1</v>
      </c>
    </row>
    <row r="304" spans="1:10" ht="23.25">
      <c r="A304" s="116"/>
      <c r="B304" s="118">
        <v>14</v>
      </c>
      <c r="C304" s="135">
        <v>85.9191</v>
      </c>
      <c r="D304" s="135">
        <v>86.2219</v>
      </c>
      <c r="E304" s="179">
        <f t="shared" si="22"/>
        <v>0.30280000000000484</v>
      </c>
      <c r="F304" s="154">
        <f t="shared" si="25"/>
        <v>986.2870916256957</v>
      </c>
      <c r="G304" s="179">
        <f t="shared" si="24"/>
        <v>307.01</v>
      </c>
      <c r="H304" s="118">
        <v>11</v>
      </c>
      <c r="I304" s="127">
        <v>698.73</v>
      </c>
      <c r="J304" s="127">
        <v>391.72</v>
      </c>
    </row>
    <row r="305" spans="1:10" ht="23.25">
      <c r="A305" s="116"/>
      <c r="B305" s="118">
        <v>15</v>
      </c>
      <c r="C305" s="135">
        <v>86.9916</v>
      </c>
      <c r="D305" s="135">
        <v>87.3032</v>
      </c>
      <c r="E305" s="179">
        <f t="shared" si="22"/>
        <v>0.31159999999999854</v>
      </c>
      <c r="F305" s="154">
        <f t="shared" si="25"/>
        <v>1125.8038875641253</v>
      </c>
      <c r="G305" s="179">
        <f t="shared" si="24"/>
        <v>276.78</v>
      </c>
      <c r="H305" s="118">
        <v>12</v>
      </c>
      <c r="I305" s="127">
        <v>755.64</v>
      </c>
      <c r="J305" s="127">
        <v>478.86</v>
      </c>
    </row>
    <row r="306" spans="1:10" ht="23.25">
      <c r="A306" s="116">
        <v>22060</v>
      </c>
      <c r="B306" s="118">
        <v>16</v>
      </c>
      <c r="C306" s="135">
        <v>86.1368</v>
      </c>
      <c r="D306" s="135">
        <v>86.161</v>
      </c>
      <c r="E306" s="179">
        <f t="shared" si="22"/>
        <v>0.02420000000000755</v>
      </c>
      <c r="F306" s="154">
        <f t="shared" si="25"/>
        <v>75.23705891499316</v>
      </c>
      <c r="G306" s="179">
        <f t="shared" si="24"/>
        <v>321.65</v>
      </c>
      <c r="H306" s="118">
        <v>13</v>
      </c>
      <c r="I306" s="127">
        <v>741.4</v>
      </c>
      <c r="J306" s="127">
        <v>419.75</v>
      </c>
    </row>
    <row r="307" spans="1:10" ht="23.25">
      <c r="A307" s="116"/>
      <c r="B307" s="118">
        <v>17</v>
      </c>
      <c r="C307" s="135">
        <v>87.2087</v>
      </c>
      <c r="D307" s="135">
        <v>87.2334</v>
      </c>
      <c r="E307" s="179">
        <f t="shared" si="22"/>
        <v>0.024700000000009936</v>
      </c>
      <c r="F307" s="154">
        <f t="shared" si="25"/>
        <v>71.97808602404108</v>
      </c>
      <c r="G307" s="179">
        <f t="shared" si="24"/>
        <v>343.15999999999997</v>
      </c>
      <c r="H307" s="118">
        <v>14</v>
      </c>
      <c r="I307" s="127">
        <v>777.8</v>
      </c>
      <c r="J307" s="127">
        <v>434.64</v>
      </c>
    </row>
    <row r="308" spans="1:10" ht="23.25">
      <c r="A308" s="116"/>
      <c r="B308" s="118">
        <v>18</v>
      </c>
      <c r="C308" s="135">
        <v>85.1275</v>
      </c>
      <c r="D308" s="135">
        <v>85.1505</v>
      </c>
      <c r="E308" s="179">
        <f t="shared" si="22"/>
        <v>0.022999999999996135</v>
      </c>
      <c r="F308" s="154">
        <f t="shared" si="25"/>
        <v>77.44368497254499</v>
      </c>
      <c r="G308" s="179">
        <f t="shared" si="24"/>
        <v>296.99</v>
      </c>
      <c r="H308" s="118">
        <v>15</v>
      </c>
      <c r="I308" s="127">
        <v>855.07</v>
      </c>
      <c r="J308" s="127">
        <v>558.08</v>
      </c>
    </row>
    <row r="309" spans="1:10" ht="23.25">
      <c r="A309" s="116">
        <v>22074</v>
      </c>
      <c r="B309" s="118">
        <v>10</v>
      </c>
      <c r="C309" s="135">
        <v>85.1366</v>
      </c>
      <c r="D309" s="135">
        <v>85.1701</v>
      </c>
      <c r="E309" s="179">
        <f t="shared" si="22"/>
        <v>0.03350000000000364</v>
      </c>
      <c r="F309" s="154">
        <f t="shared" si="25"/>
        <v>123.22972227332586</v>
      </c>
      <c r="G309" s="179">
        <f t="shared" si="24"/>
        <v>271.85</v>
      </c>
      <c r="H309" s="118">
        <v>16</v>
      </c>
      <c r="I309" s="127">
        <v>828.15</v>
      </c>
      <c r="J309" s="127">
        <v>556.3</v>
      </c>
    </row>
    <row r="310" spans="1:10" ht="23.25">
      <c r="A310" s="116"/>
      <c r="B310" s="118">
        <v>11</v>
      </c>
      <c r="C310" s="135">
        <v>86.1329</v>
      </c>
      <c r="D310" s="135">
        <v>86.1731</v>
      </c>
      <c r="E310" s="179">
        <f t="shared" si="22"/>
        <v>0.04019999999999868</v>
      </c>
      <c r="F310" s="154">
        <f t="shared" si="25"/>
        <v>140.5741861034328</v>
      </c>
      <c r="G310" s="179">
        <f t="shared" si="24"/>
        <v>285.97</v>
      </c>
      <c r="H310" s="118">
        <v>17</v>
      </c>
      <c r="I310" s="127">
        <v>787.2</v>
      </c>
      <c r="J310" s="127">
        <v>501.23</v>
      </c>
    </row>
    <row r="311" spans="1:10" ht="23.25">
      <c r="A311" s="116"/>
      <c r="B311" s="118">
        <v>12</v>
      </c>
      <c r="C311" s="135">
        <v>84.8777</v>
      </c>
      <c r="D311" s="135">
        <v>84.9243</v>
      </c>
      <c r="E311" s="179">
        <f t="shared" si="22"/>
        <v>0.046599999999997976</v>
      </c>
      <c r="F311" s="154">
        <f t="shared" si="25"/>
        <v>149.03892282597621</v>
      </c>
      <c r="G311" s="179">
        <f t="shared" si="24"/>
        <v>312.66999999999996</v>
      </c>
      <c r="H311" s="118">
        <v>18</v>
      </c>
      <c r="I311" s="127">
        <v>645.43</v>
      </c>
      <c r="J311" s="127">
        <v>332.76</v>
      </c>
    </row>
    <row r="312" spans="1:10" ht="23.25">
      <c r="A312" s="116">
        <v>22082</v>
      </c>
      <c r="B312" s="118">
        <v>13</v>
      </c>
      <c r="C312" s="135">
        <v>86.7644</v>
      </c>
      <c r="D312" s="135">
        <v>86.9124</v>
      </c>
      <c r="E312" s="179">
        <f t="shared" si="22"/>
        <v>0.14800000000001035</v>
      </c>
      <c r="F312" s="154">
        <f t="shared" si="25"/>
        <v>445.1261692081275</v>
      </c>
      <c r="G312" s="179">
        <f t="shared" si="24"/>
        <v>332.49</v>
      </c>
      <c r="H312" s="118">
        <v>19</v>
      </c>
      <c r="I312" s="127">
        <v>700.35</v>
      </c>
      <c r="J312" s="127">
        <v>367.86</v>
      </c>
    </row>
    <row r="313" spans="1:10" ht="23.25">
      <c r="A313" s="116"/>
      <c r="B313" s="118">
        <v>14</v>
      </c>
      <c r="C313" s="135">
        <v>86.0155</v>
      </c>
      <c r="D313" s="135">
        <v>86.0528</v>
      </c>
      <c r="E313" s="179">
        <f t="shared" si="22"/>
        <v>0.03730000000000189</v>
      </c>
      <c r="F313" s="154">
        <f t="shared" si="25"/>
        <v>133.0337399243951</v>
      </c>
      <c r="G313" s="179">
        <f t="shared" si="24"/>
        <v>280.37999999999994</v>
      </c>
      <c r="H313" s="118">
        <v>20</v>
      </c>
      <c r="I313" s="127">
        <v>635.31</v>
      </c>
      <c r="J313" s="127">
        <v>354.93</v>
      </c>
    </row>
    <row r="314" spans="1:10" ht="23.25">
      <c r="A314" s="116"/>
      <c r="B314" s="118">
        <v>15</v>
      </c>
      <c r="C314" s="135">
        <v>87.0079</v>
      </c>
      <c r="D314" s="135">
        <v>87.0417</v>
      </c>
      <c r="E314" s="179">
        <f t="shared" si="22"/>
        <v>0.033799999999999386</v>
      </c>
      <c r="F314" s="154">
        <f t="shared" si="25"/>
        <v>119.45573422866015</v>
      </c>
      <c r="G314" s="179">
        <f t="shared" si="24"/>
        <v>282.95</v>
      </c>
      <c r="H314" s="118">
        <v>21</v>
      </c>
      <c r="I314" s="127">
        <v>792.62</v>
      </c>
      <c r="J314" s="127">
        <v>509.67</v>
      </c>
    </row>
    <row r="315" spans="1:10" ht="23.25">
      <c r="A315" s="116">
        <v>22090</v>
      </c>
      <c r="B315" s="118">
        <v>16</v>
      </c>
      <c r="C315" s="135">
        <v>86.1707</v>
      </c>
      <c r="D315" s="135">
        <v>86.2164</v>
      </c>
      <c r="E315" s="179">
        <f t="shared" si="22"/>
        <v>0.04569999999999652</v>
      </c>
      <c r="F315" s="154">
        <f t="shared" si="25"/>
        <v>184.25190501147654</v>
      </c>
      <c r="G315" s="179">
        <f t="shared" si="24"/>
        <v>248.02999999999997</v>
      </c>
      <c r="H315" s="118">
        <v>22</v>
      </c>
      <c r="I315" s="127">
        <v>547.55</v>
      </c>
      <c r="J315" s="127">
        <v>299.52</v>
      </c>
    </row>
    <row r="316" spans="1:10" ht="23.25">
      <c r="A316" s="116"/>
      <c r="B316" s="118">
        <v>17</v>
      </c>
      <c r="C316" s="135">
        <v>87.3067</v>
      </c>
      <c r="D316" s="135">
        <v>87.3443</v>
      </c>
      <c r="E316" s="179">
        <f t="shared" si="22"/>
        <v>0.037599999999997635</v>
      </c>
      <c r="F316" s="154">
        <f t="shared" si="25"/>
        <v>122.08188577550452</v>
      </c>
      <c r="G316" s="179">
        <f t="shared" si="24"/>
        <v>307.99</v>
      </c>
      <c r="H316" s="118">
        <v>23</v>
      </c>
      <c r="I316" s="127">
        <v>842.84</v>
      </c>
      <c r="J316" s="127">
        <v>534.85</v>
      </c>
    </row>
    <row r="317" spans="1:10" ht="23.25">
      <c r="A317" s="116"/>
      <c r="B317" s="118">
        <v>18</v>
      </c>
      <c r="C317" s="135">
        <v>85.1877</v>
      </c>
      <c r="D317" s="135">
        <v>85.232</v>
      </c>
      <c r="E317" s="179">
        <f t="shared" si="22"/>
        <v>0.04429999999999268</v>
      </c>
      <c r="F317" s="154">
        <f t="shared" si="25"/>
        <v>132.2664437344898</v>
      </c>
      <c r="G317" s="179">
        <f t="shared" si="24"/>
        <v>334.93000000000006</v>
      </c>
      <c r="H317" s="118">
        <v>24</v>
      </c>
      <c r="I317" s="127">
        <v>686.07</v>
      </c>
      <c r="J317" s="127">
        <v>351.14</v>
      </c>
    </row>
    <row r="318" spans="1:10" ht="23.25">
      <c r="A318" s="116">
        <v>22102</v>
      </c>
      <c r="B318" s="118">
        <v>28</v>
      </c>
      <c r="C318" s="135">
        <v>87.2139</v>
      </c>
      <c r="D318" s="135">
        <v>87.2936</v>
      </c>
      <c r="E318" s="179">
        <f t="shared" si="22"/>
        <v>0.07970000000000255</v>
      </c>
      <c r="F318" s="154">
        <f t="shared" si="25"/>
        <v>244.69620214301844</v>
      </c>
      <c r="G318" s="179">
        <f t="shared" si="24"/>
        <v>325.71000000000004</v>
      </c>
      <c r="H318" s="118">
        <v>25</v>
      </c>
      <c r="I318" s="127">
        <v>637.86</v>
      </c>
      <c r="J318" s="127">
        <v>312.15</v>
      </c>
    </row>
    <row r="319" spans="1:10" ht="23.25">
      <c r="A319" s="116"/>
      <c r="B319" s="118">
        <v>29</v>
      </c>
      <c r="C319" s="135">
        <v>85.249</v>
      </c>
      <c r="D319" s="135">
        <v>85.3367</v>
      </c>
      <c r="E319" s="179">
        <f t="shared" si="22"/>
        <v>0.08769999999999811</v>
      </c>
      <c r="F319" s="154">
        <f t="shared" si="25"/>
        <v>266.07202451381363</v>
      </c>
      <c r="G319" s="179">
        <f t="shared" si="24"/>
        <v>329.61</v>
      </c>
      <c r="H319" s="118">
        <v>26</v>
      </c>
      <c r="I319" s="127">
        <v>699.12</v>
      </c>
      <c r="J319" s="127">
        <v>369.51</v>
      </c>
    </row>
    <row r="320" spans="1:10" ht="23.25">
      <c r="A320" s="116"/>
      <c r="B320" s="118">
        <v>30</v>
      </c>
      <c r="C320" s="135">
        <v>84.9688</v>
      </c>
      <c r="D320" s="135">
        <v>85.0646</v>
      </c>
      <c r="E320" s="179">
        <f t="shared" si="22"/>
        <v>0.095799999999997</v>
      </c>
      <c r="F320" s="154">
        <f t="shared" si="25"/>
        <v>292.5637501908597</v>
      </c>
      <c r="G320" s="179">
        <f t="shared" si="24"/>
        <v>327.45</v>
      </c>
      <c r="H320" s="118">
        <v>27</v>
      </c>
      <c r="I320" s="127">
        <v>702.64</v>
      </c>
      <c r="J320" s="127">
        <v>375.19</v>
      </c>
    </row>
    <row r="321" spans="1:10" ht="23.25">
      <c r="A321" s="116">
        <v>22110</v>
      </c>
      <c r="B321" s="118">
        <v>31</v>
      </c>
      <c r="C321" s="135">
        <v>84.8907</v>
      </c>
      <c r="D321" s="135">
        <v>84.9822</v>
      </c>
      <c r="E321" s="179">
        <f t="shared" si="22"/>
        <v>0.09150000000001057</v>
      </c>
      <c r="F321" s="154">
        <f t="shared" si="25"/>
        <v>319.7064989518189</v>
      </c>
      <c r="G321" s="179">
        <f t="shared" si="24"/>
        <v>286.20000000000005</v>
      </c>
      <c r="H321" s="118">
        <v>28</v>
      </c>
      <c r="I321" s="127">
        <v>816.83</v>
      </c>
      <c r="J321" s="127">
        <v>530.63</v>
      </c>
    </row>
    <row r="322" spans="1:10" ht="23.25">
      <c r="A322" s="116"/>
      <c r="B322" s="118">
        <v>32</v>
      </c>
      <c r="C322" s="135">
        <v>85.034</v>
      </c>
      <c r="D322" s="135">
        <v>85.1437</v>
      </c>
      <c r="E322" s="179">
        <f t="shared" si="22"/>
        <v>0.10969999999998947</v>
      </c>
      <c r="F322" s="154">
        <f t="shared" si="25"/>
        <v>359.35401447895146</v>
      </c>
      <c r="G322" s="179">
        <f t="shared" si="24"/>
        <v>305.2699999999999</v>
      </c>
      <c r="H322" s="118">
        <v>29</v>
      </c>
      <c r="I322" s="127">
        <v>811.31</v>
      </c>
      <c r="J322" s="127">
        <v>506.04</v>
      </c>
    </row>
    <row r="323" spans="1:10" ht="23.25">
      <c r="A323" s="116"/>
      <c r="B323" s="118">
        <v>33</v>
      </c>
      <c r="C323" s="135">
        <v>85.9889</v>
      </c>
      <c r="D323" s="135">
        <v>86.0878</v>
      </c>
      <c r="E323" s="179">
        <f t="shared" si="22"/>
        <v>0.09890000000000043</v>
      </c>
      <c r="F323" s="154">
        <f t="shared" si="25"/>
        <v>316.4698729640665</v>
      </c>
      <c r="G323" s="179">
        <f t="shared" si="24"/>
        <v>312.51000000000005</v>
      </c>
      <c r="H323" s="118">
        <v>30</v>
      </c>
      <c r="I323" s="127">
        <v>795.45</v>
      </c>
      <c r="J323" s="127">
        <v>482.94</v>
      </c>
    </row>
    <row r="324" spans="1:10" ht="23.25">
      <c r="A324" s="116">
        <v>22122</v>
      </c>
      <c r="B324" s="118">
        <v>34</v>
      </c>
      <c r="C324" s="135">
        <v>83.7591</v>
      </c>
      <c r="D324" s="135">
        <v>83.8874</v>
      </c>
      <c r="E324" s="179">
        <f t="shared" si="22"/>
        <v>0.12829999999999586</v>
      </c>
      <c r="F324" s="154">
        <f t="shared" si="25"/>
        <v>386.4574234163555</v>
      </c>
      <c r="G324" s="179">
        <f t="shared" si="24"/>
        <v>331.99</v>
      </c>
      <c r="H324" s="118">
        <v>31</v>
      </c>
      <c r="I324" s="127">
        <v>671.38</v>
      </c>
      <c r="J324" s="127">
        <v>339.39</v>
      </c>
    </row>
    <row r="325" spans="1:10" ht="23.25">
      <c r="A325" s="116"/>
      <c r="B325" s="118">
        <v>35</v>
      </c>
      <c r="C325" s="135">
        <v>85.0216</v>
      </c>
      <c r="D325" s="135">
        <v>85.163</v>
      </c>
      <c r="E325" s="179">
        <f t="shared" si="22"/>
        <v>0.1413999999999902</v>
      </c>
      <c r="F325" s="154">
        <f t="shared" si="25"/>
        <v>398.30985915490203</v>
      </c>
      <c r="G325" s="179">
        <f t="shared" si="24"/>
        <v>354.99999999999994</v>
      </c>
      <c r="H325" s="118">
        <v>32</v>
      </c>
      <c r="I325" s="127">
        <v>724.31</v>
      </c>
      <c r="J325" s="127">
        <v>369.31</v>
      </c>
    </row>
    <row r="326" spans="1:10" ht="23.25">
      <c r="A326" s="116"/>
      <c r="B326" s="118">
        <v>36</v>
      </c>
      <c r="C326" s="135">
        <v>84.6111</v>
      </c>
      <c r="D326" s="135">
        <v>84.7173</v>
      </c>
      <c r="E326" s="179">
        <f t="shared" si="22"/>
        <v>0.10620000000000118</v>
      </c>
      <c r="F326" s="154">
        <f t="shared" si="25"/>
        <v>372.29194419126827</v>
      </c>
      <c r="G326" s="179">
        <f t="shared" si="24"/>
        <v>285.26</v>
      </c>
      <c r="H326" s="118">
        <v>33</v>
      </c>
      <c r="I326" s="127">
        <v>832.73</v>
      </c>
      <c r="J326" s="127">
        <v>547.47</v>
      </c>
    </row>
    <row r="327" spans="1:10" ht="23.25">
      <c r="A327" s="116">
        <v>22136</v>
      </c>
      <c r="B327" s="118">
        <v>28</v>
      </c>
      <c r="C327" s="135">
        <v>87.237</v>
      </c>
      <c r="D327" s="135">
        <v>87.262</v>
      </c>
      <c r="E327" s="179">
        <f t="shared" si="22"/>
        <v>0.025000000000005684</v>
      </c>
      <c r="F327" s="154">
        <f t="shared" si="25"/>
        <v>87.70391159447706</v>
      </c>
      <c r="G327" s="179">
        <f t="shared" si="24"/>
        <v>285.04999999999995</v>
      </c>
      <c r="H327" s="118">
        <v>34</v>
      </c>
      <c r="I327" s="127">
        <v>814.39</v>
      </c>
      <c r="J327" s="127">
        <v>529.34</v>
      </c>
    </row>
    <row r="328" spans="1:10" ht="23.25">
      <c r="A328" s="116"/>
      <c r="B328" s="118">
        <v>29</v>
      </c>
      <c r="C328" s="135">
        <v>85.2845</v>
      </c>
      <c r="D328" s="135">
        <v>85.3015</v>
      </c>
      <c r="E328" s="179">
        <f t="shared" si="22"/>
        <v>0.017000000000010118</v>
      </c>
      <c r="F328" s="154">
        <f t="shared" si="25"/>
        <v>62.550592390941624</v>
      </c>
      <c r="G328" s="179">
        <f t="shared" si="24"/>
        <v>271.78000000000003</v>
      </c>
      <c r="H328" s="118">
        <v>35</v>
      </c>
      <c r="I328" s="127">
        <v>741.1</v>
      </c>
      <c r="J328" s="127">
        <v>469.32</v>
      </c>
    </row>
    <row r="329" spans="1:10" ht="23.25">
      <c r="A329" s="116"/>
      <c r="B329" s="118">
        <v>30</v>
      </c>
      <c r="C329" s="135">
        <v>84.9868</v>
      </c>
      <c r="D329" s="135">
        <v>85.0039</v>
      </c>
      <c r="E329" s="179">
        <f t="shared" si="22"/>
        <v>0.017099999999999227</v>
      </c>
      <c r="F329" s="154">
        <f t="shared" si="25"/>
        <v>57.537012113052576</v>
      </c>
      <c r="G329" s="179">
        <f t="shared" si="24"/>
        <v>297.20000000000005</v>
      </c>
      <c r="H329" s="118">
        <v>36</v>
      </c>
      <c r="I329" s="127">
        <v>816.09</v>
      </c>
      <c r="J329" s="127">
        <v>518.89</v>
      </c>
    </row>
    <row r="330" spans="1:10" ht="23.25">
      <c r="A330" s="181">
        <v>22149</v>
      </c>
      <c r="B330" s="118">
        <v>31</v>
      </c>
      <c r="C330" s="135">
        <v>84.9066</v>
      </c>
      <c r="D330" s="135">
        <v>84.9277</v>
      </c>
      <c r="E330" s="179">
        <f t="shared" si="22"/>
        <v>0.021100000000004115</v>
      </c>
      <c r="F330" s="154">
        <f t="shared" si="25"/>
        <v>62.853738456967875</v>
      </c>
      <c r="G330" s="179">
        <f t="shared" si="24"/>
        <v>335.7</v>
      </c>
      <c r="H330" s="118">
        <v>37</v>
      </c>
      <c r="I330" s="127">
        <v>846.04</v>
      </c>
      <c r="J330" s="127">
        <v>510.34</v>
      </c>
    </row>
    <row r="331" spans="1:10" ht="23.25">
      <c r="A331" s="116"/>
      <c r="B331" s="118">
        <v>32</v>
      </c>
      <c r="C331" s="135">
        <v>85.067</v>
      </c>
      <c r="D331" s="135">
        <v>85.0837</v>
      </c>
      <c r="E331" s="179">
        <f t="shared" si="22"/>
        <v>0.01670000000000016</v>
      </c>
      <c r="F331" s="154">
        <f t="shared" si="25"/>
        <v>58.01028206197082</v>
      </c>
      <c r="G331" s="179">
        <f t="shared" si="24"/>
        <v>287.88</v>
      </c>
      <c r="H331" s="118">
        <v>38</v>
      </c>
      <c r="I331" s="127">
        <v>818.31</v>
      </c>
      <c r="J331" s="127">
        <v>530.43</v>
      </c>
    </row>
    <row r="332" spans="1:10" ht="23.25">
      <c r="A332" s="116"/>
      <c r="B332" s="118">
        <v>33</v>
      </c>
      <c r="C332" s="135">
        <v>86.0212</v>
      </c>
      <c r="D332" s="135">
        <v>86.0414</v>
      </c>
      <c r="E332" s="179">
        <f t="shared" si="22"/>
        <v>0.02020000000000266</v>
      </c>
      <c r="F332" s="154">
        <f t="shared" si="25"/>
        <v>59.55715422945031</v>
      </c>
      <c r="G332" s="179">
        <f t="shared" si="24"/>
        <v>339.16999999999996</v>
      </c>
      <c r="H332" s="118">
        <v>39</v>
      </c>
      <c r="I332" s="127">
        <v>673.3</v>
      </c>
      <c r="J332" s="127">
        <v>334.13</v>
      </c>
    </row>
    <row r="333" spans="1:10" ht="23.25">
      <c r="A333" s="116">
        <v>22157</v>
      </c>
      <c r="B333" s="118">
        <v>34</v>
      </c>
      <c r="C333" s="135">
        <v>83.7763</v>
      </c>
      <c r="D333" s="135">
        <v>83.7974</v>
      </c>
      <c r="E333" s="179">
        <f t="shared" si="22"/>
        <v>0.021099999999989905</v>
      </c>
      <c r="F333" s="154">
        <f t="shared" si="25"/>
        <v>73.12424189911596</v>
      </c>
      <c r="G333" s="179">
        <f t="shared" si="24"/>
        <v>288.54999999999995</v>
      </c>
      <c r="H333" s="118">
        <v>40</v>
      </c>
      <c r="I333" s="127">
        <v>807.63</v>
      </c>
      <c r="J333" s="127">
        <v>519.08</v>
      </c>
    </row>
    <row r="334" spans="1:10" ht="23.25">
      <c r="A334" s="116"/>
      <c r="B334" s="118">
        <v>35</v>
      </c>
      <c r="C334" s="135">
        <v>85.0487</v>
      </c>
      <c r="D334" s="135">
        <v>85.0787</v>
      </c>
      <c r="E334" s="179">
        <f t="shared" si="22"/>
        <v>0.030000000000001137</v>
      </c>
      <c r="F334" s="154">
        <f t="shared" si="25"/>
        <v>86.81560365783403</v>
      </c>
      <c r="G334" s="179">
        <f t="shared" si="24"/>
        <v>345.56000000000006</v>
      </c>
      <c r="H334" s="118">
        <v>41</v>
      </c>
      <c r="I334" s="127">
        <v>665.71</v>
      </c>
      <c r="J334" s="127">
        <v>320.15</v>
      </c>
    </row>
    <row r="335" spans="1:10" ht="23.25">
      <c r="A335" s="116"/>
      <c r="B335" s="118">
        <v>36</v>
      </c>
      <c r="C335" s="135">
        <v>84.5792</v>
      </c>
      <c r="D335" s="135">
        <v>84.6011</v>
      </c>
      <c r="E335" s="179">
        <f t="shared" si="22"/>
        <v>0.02190000000000225</v>
      </c>
      <c r="F335" s="154">
        <f t="shared" si="25"/>
        <v>67.5550620025981</v>
      </c>
      <c r="G335" s="179">
        <f t="shared" si="24"/>
        <v>324.17999999999995</v>
      </c>
      <c r="H335" s="118">
        <v>42</v>
      </c>
      <c r="I335" s="127">
        <v>772.15</v>
      </c>
      <c r="J335" s="127">
        <v>447.97</v>
      </c>
    </row>
    <row r="336" spans="1:10" ht="23.25">
      <c r="A336" s="116">
        <v>22166</v>
      </c>
      <c r="B336" s="118">
        <v>25</v>
      </c>
      <c r="C336" s="135">
        <v>87.1547</v>
      </c>
      <c r="D336" s="135">
        <v>87.1918</v>
      </c>
      <c r="E336" s="179">
        <f t="shared" si="22"/>
        <v>0.03709999999999525</v>
      </c>
      <c r="F336" s="154">
        <f t="shared" si="25"/>
        <v>160.9335010627478</v>
      </c>
      <c r="G336" s="179">
        <f t="shared" si="24"/>
        <v>230.52999999999997</v>
      </c>
      <c r="H336" s="118">
        <v>43</v>
      </c>
      <c r="I336" s="127">
        <v>782.9</v>
      </c>
      <c r="J336" s="127">
        <v>552.37</v>
      </c>
    </row>
    <row r="337" spans="1:10" ht="23.25">
      <c r="A337" s="116"/>
      <c r="B337" s="118">
        <v>26</v>
      </c>
      <c r="C337" s="135">
        <v>85.8605</v>
      </c>
      <c r="D337" s="135">
        <v>85.8864</v>
      </c>
      <c r="E337" s="179">
        <f t="shared" si="22"/>
        <v>0.02589999999999293</v>
      </c>
      <c r="F337" s="154">
        <f t="shared" si="25"/>
        <v>86.33333333330975</v>
      </c>
      <c r="G337" s="179">
        <f t="shared" si="24"/>
        <v>300</v>
      </c>
      <c r="H337" s="118">
        <v>44</v>
      </c>
      <c r="I337" s="127">
        <v>816.97</v>
      </c>
      <c r="J337" s="127">
        <v>516.97</v>
      </c>
    </row>
    <row r="338" spans="1:10" ht="23.25">
      <c r="A338" s="116"/>
      <c r="B338" s="118">
        <v>27</v>
      </c>
      <c r="C338" s="135">
        <v>86.383</v>
      </c>
      <c r="D338" s="135">
        <v>86.4072</v>
      </c>
      <c r="E338" s="179">
        <f t="shared" si="22"/>
        <v>0.02420000000000755</v>
      </c>
      <c r="F338" s="154">
        <f t="shared" si="25"/>
        <v>75.99547795505448</v>
      </c>
      <c r="G338" s="179">
        <f t="shared" si="24"/>
        <v>318.44</v>
      </c>
      <c r="H338" s="118">
        <v>45</v>
      </c>
      <c r="I338" s="127">
        <v>792.4</v>
      </c>
      <c r="J338" s="127">
        <v>473.96</v>
      </c>
    </row>
    <row r="339" spans="1:10" ht="23.25">
      <c r="A339" s="116">
        <v>22170</v>
      </c>
      <c r="B339" s="118">
        <v>28</v>
      </c>
      <c r="C339" s="135">
        <v>87.2815</v>
      </c>
      <c r="D339" s="135">
        <v>87.4554</v>
      </c>
      <c r="E339" s="179">
        <f t="shared" si="22"/>
        <v>0.17390000000000327</v>
      </c>
      <c r="F339" s="154">
        <f t="shared" si="25"/>
        <v>654.5468232460227</v>
      </c>
      <c r="G339" s="179">
        <f t="shared" si="24"/>
        <v>265.67999999999995</v>
      </c>
      <c r="H339" s="118">
        <v>46</v>
      </c>
      <c r="I339" s="127">
        <v>795.41</v>
      </c>
      <c r="J339" s="127">
        <v>529.73</v>
      </c>
    </row>
    <row r="340" spans="1:10" ht="23.25">
      <c r="A340" s="116"/>
      <c r="B340" s="118">
        <v>29</v>
      </c>
      <c r="C340" s="135">
        <v>85.2828</v>
      </c>
      <c r="D340" s="135">
        <v>85.4613</v>
      </c>
      <c r="E340" s="179">
        <f t="shared" si="22"/>
        <v>0.17849999999999966</v>
      </c>
      <c r="F340" s="154">
        <f t="shared" si="25"/>
        <v>649.3978971877602</v>
      </c>
      <c r="G340" s="179">
        <f t="shared" si="24"/>
        <v>274.87</v>
      </c>
      <c r="H340" s="118">
        <v>47</v>
      </c>
      <c r="I340" s="127">
        <v>815.25</v>
      </c>
      <c r="J340" s="127">
        <v>540.38</v>
      </c>
    </row>
    <row r="341" spans="1:10" ht="23.25">
      <c r="A341" s="116"/>
      <c r="B341" s="118">
        <v>30</v>
      </c>
      <c r="C341" s="135">
        <v>85.0455</v>
      </c>
      <c r="D341" s="135">
        <v>85.24</v>
      </c>
      <c r="E341" s="179">
        <f t="shared" si="22"/>
        <v>0.1944999999999908</v>
      </c>
      <c r="F341" s="154">
        <f t="shared" si="25"/>
        <v>732.4972696116853</v>
      </c>
      <c r="G341" s="179">
        <f t="shared" si="24"/>
        <v>265.53000000000003</v>
      </c>
      <c r="H341" s="118">
        <v>48</v>
      </c>
      <c r="I341" s="127">
        <v>625.32</v>
      </c>
      <c r="J341" s="127">
        <v>359.79</v>
      </c>
    </row>
    <row r="342" spans="1:10" ht="23.25">
      <c r="A342" s="116">
        <v>22184</v>
      </c>
      <c r="B342" s="118">
        <v>31</v>
      </c>
      <c r="C342" s="135">
        <v>84.9563</v>
      </c>
      <c r="D342" s="135">
        <v>85.143</v>
      </c>
      <c r="E342" s="179">
        <f t="shared" si="22"/>
        <v>0.18670000000000186</v>
      </c>
      <c r="F342" s="154">
        <f t="shared" si="25"/>
        <v>696.0963424182613</v>
      </c>
      <c r="G342" s="179">
        <f t="shared" si="24"/>
        <v>268.21</v>
      </c>
      <c r="H342" s="118">
        <v>49</v>
      </c>
      <c r="I342" s="127">
        <v>690.39</v>
      </c>
      <c r="J342" s="127">
        <v>422.18</v>
      </c>
    </row>
    <row r="343" spans="1:10" ht="23.25">
      <c r="A343" s="116"/>
      <c r="B343" s="118">
        <v>32</v>
      </c>
      <c r="C343" s="135">
        <v>85.0588</v>
      </c>
      <c r="D343" s="135">
        <v>85.1476</v>
      </c>
      <c r="E343" s="179">
        <f t="shared" si="22"/>
        <v>0.088799999999992</v>
      </c>
      <c r="F343" s="154">
        <f t="shared" si="25"/>
        <v>367.51924509557153</v>
      </c>
      <c r="G343" s="179">
        <f t="shared" si="24"/>
        <v>241.62</v>
      </c>
      <c r="H343" s="118">
        <v>50</v>
      </c>
      <c r="I343" s="127">
        <v>627.63</v>
      </c>
      <c r="J343" s="127">
        <v>386.01</v>
      </c>
    </row>
    <row r="344" spans="1:10" ht="23.25">
      <c r="A344" s="116"/>
      <c r="B344" s="118">
        <v>33</v>
      </c>
      <c r="C344" s="135">
        <v>86.0527</v>
      </c>
      <c r="D344" s="135">
        <v>86.1622</v>
      </c>
      <c r="E344" s="179">
        <f t="shared" si="22"/>
        <v>0.10949999999999704</v>
      </c>
      <c r="F344" s="154">
        <f t="shared" si="25"/>
        <v>359.46425054164877</v>
      </c>
      <c r="G344" s="179">
        <f t="shared" si="24"/>
        <v>304.62</v>
      </c>
      <c r="H344" s="118">
        <v>51</v>
      </c>
      <c r="I344" s="127">
        <v>632.51</v>
      </c>
      <c r="J344" s="127">
        <v>327.89</v>
      </c>
    </row>
    <row r="345" spans="1:10" ht="23.25">
      <c r="A345" s="116">
        <v>22194</v>
      </c>
      <c r="B345" s="118">
        <v>28</v>
      </c>
      <c r="C345" s="135">
        <v>87.236</v>
      </c>
      <c r="D345" s="135">
        <v>87.2446</v>
      </c>
      <c r="E345" s="179">
        <f t="shared" si="22"/>
        <v>0.008600000000001273</v>
      </c>
      <c r="F345" s="154">
        <f t="shared" si="25"/>
        <v>26.917900403772485</v>
      </c>
      <c r="G345" s="179">
        <f t="shared" si="24"/>
        <v>319.49000000000007</v>
      </c>
      <c r="H345" s="118">
        <v>52</v>
      </c>
      <c r="I345" s="127">
        <v>804.08</v>
      </c>
      <c r="J345" s="127">
        <v>484.59</v>
      </c>
    </row>
    <row r="346" spans="1:10" ht="23.25">
      <c r="A346" s="116"/>
      <c r="B346" s="118">
        <v>29</v>
      </c>
      <c r="C346" s="135">
        <v>85.3336</v>
      </c>
      <c r="D346" s="135">
        <v>85.3446</v>
      </c>
      <c r="E346" s="179">
        <f t="shared" si="22"/>
        <v>0.01099999999999568</v>
      </c>
      <c r="F346" s="154">
        <f t="shared" si="25"/>
        <v>39.84929720328821</v>
      </c>
      <c r="G346" s="179">
        <f t="shared" si="24"/>
        <v>276.0400000000001</v>
      </c>
      <c r="H346" s="118">
        <v>53</v>
      </c>
      <c r="I346" s="127">
        <v>806.6</v>
      </c>
      <c r="J346" s="127">
        <v>530.56</v>
      </c>
    </row>
    <row r="347" spans="1:10" ht="23.25">
      <c r="A347" s="116"/>
      <c r="B347" s="118">
        <v>30</v>
      </c>
      <c r="C347" s="135">
        <v>85.0226</v>
      </c>
      <c r="D347" s="135">
        <v>85.0366</v>
      </c>
      <c r="E347" s="179">
        <f t="shared" si="22"/>
        <v>0.014000000000010004</v>
      </c>
      <c r="F347" s="154">
        <f t="shared" si="25"/>
        <v>49.1970341216924</v>
      </c>
      <c r="G347" s="179">
        <f t="shared" si="24"/>
        <v>284.57</v>
      </c>
      <c r="H347" s="118">
        <v>54</v>
      </c>
      <c r="I347" s="127">
        <v>795.86</v>
      </c>
      <c r="J347" s="127">
        <v>511.29</v>
      </c>
    </row>
    <row r="348" spans="1:10" ht="23.25">
      <c r="A348" s="116">
        <v>22200</v>
      </c>
      <c r="B348" s="118">
        <v>31</v>
      </c>
      <c r="C348" s="135">
        <v>84.8694</v>
      </c>
      <c r="D348" s="135">
        <v>85.4222</v>
      </c>
      <c r="E348" s="179">
        <f t="shared" si="22"/>
        <v>0.5528000000000048</v>
      </c>
      <c r="F348" s="154">
        <f t="shared" si="25"/>
        <v>1621.732625341053</v>
      </c>
      <c r="G348" s="179">
        <f t="shared" si="24"/>
        <v>340.87000000000006</v>
      </c>
      <c r="H348" s="118">
        <v>55</v>
      </c>
      <c r="I348" s="127">
        <v>741.82</v>
      </c>
      <c r="J348" s="127">
        <v>400.95</v>
      </c>
    </row>
    <row r="349" spans="1:10" ht="23.25">
      <c r="A349" s="116"/>
      <c r="B349" s="118">
        <v>32</v>
      </c>
      <c r="C349" s="135">
        <v>85.0235</v>
      </c>
      <c r="D349" s="135">
        <v>85.6321</v>
      </c>
      <c r="E349" s="179">
        <f t="shared" si="22"/>
        <v>0.6085999999999956</v>
      </c>
      <c r="F349" s="154">
        <f t="shared" si="25"/>
        <v>1674.369979090997</v>
      </c>
      <c r="G349" s="179">
        <f t="shared" si="24"/>
        <v>363.47999999999996</v>
      </c>
      <c r="H349" s="118">
        <v>56</v>
      </c>
      <c r="I349" s="127">
        <v>733.9</v>
      </c>
      <c r="J349" s="127">
        <v>370.42</v>
      </c>
    </row>
    <row r="350" spans="1:10" ht="23.25">
      <c r="A350" s="116"/>
      <c r="B350" s="118">
        <v>33</v>
      </c>
      <c r="C350" s="135">
        <v>86.0536</v>
      </c>
      <c r="D350" s="135">
        <v>86.7006</v>
      </c>
      <c r="E350" s="179">
        <f t="shared" si="22"/>
        <v>0.6469999999999914</v>
      </c>
      <c r="F350" s="154">
        <f t="shared" si="25"/>
        <v>1912.5602293889606</v>
      </c>
      <c r="G350" s="179">
        <f t="shared" si="24"/>
        <v>338.28999999999996</v>
      </c>
      <c r="H350" s="118">
        <v>57</v>
      </c>
      <c r="I350" s="127">
        <v>856.03</v>
      </c>
      <c r="J350" s="127">
        <v>517.74</v>
      </c>
    </row>
    <row r="351" spans="1:10" ht="23.25">
      <c r="A351" s="116">
        <v>22200</v>
      </c>
      <c r="B351" s="118">
        <v>34</v>
      </c>
      <c r="C351" s="135">
        <v>83.7952</v>
      </c>
      <c r="D351" s="135">
        <v>84.4714</v>
      </c>
      <c r="E351" s="179">
        <f t="shared" si="22"/>
        <v>0.6762000000000086</v>
      </c>
      <c r="F351" s="154">
        <f t="shared" si="25"/>
        <v>2097.329487298808</v>
      </c>
      <c r="G351" s="179">
        <f t="shared" si="24"/>
        <v>322.40999999999997</v>
      </c>
      <c r="H351" s="118">
        <v>58</v>
      </c>
      <c r="I351" s="127">
        <v>843.26</v>
      </c>
      <c r="J351" s="127">
        <v>520.85</v>
      </c>
    </row>
    <row r="352" spans="1:10" ht="23.25">
      <c r="A352" s="116"/>
      <c r="B352" s="118">
        <v>35</v>
      </c>
      <c r="C352" s="135">
        <v>85.096</v>
      </c>
      <c r="D352" s="135">
        <v>85.5427</v>
      </c>
      <c r="E352" s="179">
        <f t="shared" si="22"/>
        <v>0.44669999999999277</v>
      </c>
      <c r="F352" s="154">
        <f t="shared" si="25"/>
        <v>1245.2609277430665</v>
      </c>
      <c r="G352" s="179">
        <f t="shared" si="24"/>
        <v>358.71999999999997</v>
      </c>
      <c r="H352" s="118">
        <v>59</v>
      </c>
      <c r="I352" s="127">
        <v>720.77</v>
      </c>
      <c r="J352" s="127">
        <v>362.05</v>
      </c>
    </row>
    <row r="353" spans="1:10" ht="23.25">
      <c r="A353" s="116"/>
      <c r="B353" s="118">
        <v>36</v>
      </c>
      <c r="C353" s="135">
        <v>84.5633</v>
      </c>
      <c r="D353" s="135">
        <v>85.1996</v>
      </c>
      <c r="E353" s="179">
        <f t="shared" si="22"/>
        <v>0.6363000000000056</v>
      </c>
      <c r="F353" s="154">
        <f t="shared" si="25"/>
        <v>1819.09145487294</v>
      </c>
      <c r="G353" s="179">
        <f t="shared" si="24"/>
        <v>349.78999999999996</v>
      </c>
      <c r="H353" s="118">
        <v>60</v>
      </c>
      <c r="I353" s="127">
        <v>691.42</v>
      </c>
      <c r="J353" s="127">
        <v>341.63</v>
      </c>
    </row>
    <row r="354" spans="1:10" ht="23.25">
      <c r="A354" s="116">
        <v>22200</v>
      </c>
      <c r="B354" s="118">
        <v>1</v>
      </c>
      <c r="C354" s="135">
        <v>85.3827</v>
      </c>
      <c r="D354" s="135">
        <v>85.8181</v>
      </c>
      <c r="E354" s="179">
        <f t="shared" si="22"/>
        <v>0.43540000000000134</v>
      </c>
      <c r="F354" s="154">
        <f t="shared" si="25"/>
        <v>1328.086871644709</v>
      </c>
      <c r="G354" s="179">
        <f t="shared" si="24"/>
        <v>327.84</v>
      </c>
      <c r="H354" s="118">
        <v>61</v>
      </c>
      <c r="I354" s="127">
        <v>667.28</v>
      </c>
      <c r="J354" s="127">
        <v>339.44</v>
      </c>
    </row>
    <row r="355" spans="1:10" ht="23.25">
      <c r="A355" s="116"/>
      <c r="B355" s="118">
        <v>2</v>
      </c>
      <c r="C355" s="135">
        <v>87.5286</v>
      </c>
      <c r="D355" s="135">
        <v>88.1121</v>
      </c>
      <c r="E355" s="179">
        <f t="shared" si="22"/>
        <v>0.5835000000000008</v>
      </c>
      <c r="F355" s="154">
        <f t="shared" si="25"/>
        <v>1791.6359616801794</v>
      </c>
      <c r="G355" s="179">
        <f t="shared" si="24"/>
        <v>325.68</v>
      </c>
      <c r="H355" s="118">
        <v>62</v>
      </c>
      <c r="I355" s="127">
        <v>797.6</v>
      </c>
      <c r="J355" s="127">
        <v>471.92</v>
      </c>
    </row>
    <row r="356" spans="1:10" ht="23.25">
      <c r="A356" s="116"/>
      <c r="B356" s="118">
        <v>3</v>
      </c>
      <c r="C356" s="135">
        <v>85.8621</v>
      </c>
      <c r="D356" s="135">
        <v>86.6036</v>
      </c>
      <c r="E356" s="179">
        <f t="shared" si="22"/>
        <v>0.741500000000002</v>
      </c>
      <c r="F356" s="154">
        <f t="shared" si="25"/>
        <v>2172.7027660572026</v>
      </c>
      <c r="G356" s="179">
        <f t="shared" si="24"/>
        <v>341.28</v>
      </c>
      <c r="H356" s="118">
        <v>63</v>
      </c>
      <c r="I356" s="127">
        <v>707.76</v>
      </c>
      <c r="J356" s="127">
        <v>366.48</v>
      </c>
    </row>
    <row r="357" spans="1:10" ht="23.25">
      <c r="A357" s="116">
        <v>22219</v>
      </c>
      <c r="B357" s="118">
        <v>4</v>
      </c>
      <c r="C357" s="135">
        <v>85.067</v>
      </c>
      <c r="D357" s="135">
        <v>85.0925</v>
      </c>
      <c r="E357" s="179">
        <f t="shared" si="22"/>
        <v>0.025500000000008072</v>
      </c>
      <c r="F357" s="154">
        <f t="shared" si="25"/>
        <v>84.14175410812406</v>
      </c>
      <c r="G357" s="179">
        <f t="shared" si="24"/>
        <v>303.05999999999995</v>
      </c>
      <c r="H357" s="118">
        <v>64</v>
      </c>
      <c r="I357" s="127">
        <v>821.41</v>
      </c>
      <c r="J357" s="127">
        <v>518.35</v>
      </c>
    </row>
    <row r="358" spans="1:10" ht="23.25">
      <c r="A358" s="116"/>
      <c r="B358" s="118">
        <v>5</v>
      </c>
      <c r="C358" s="135">
        <v>85.0167</v>
      </c>
      <c r="D358" s="135">
        <v>85.039</v>
      </c>
      <c r="E358" s="179">
        <f t="shared" si="22"/>
        <v>0.02230000000000132</v>
      </c>
      <c r="F358" s="154">
        <f t="shared" si="25"/>
        <v>75.28696826469046</v>
      </c>
      <c r="G358" s="179">
        <f t="shared" si="24"/>
        <v>296.20000000000005</v>
      </c>
      <c r="H358" s="118">
        <v>65</v>
      </c>
      <c r="I358" s="127">
        <v>861.12</v>
      </c>
      <c r="J358" s="127">
        <v>564.92</v>
      </c>
    </row>
    <row r="359" spans="1:10" ht="23.25">
      <c r="A359" s="116"/>
      <c r="B359" s="118">
        <v>6</v>
      </c>
      <c r="C359" s="135">
        <v>87.432</v>
      </c>
      <c r="D359" s="135">
        <v>87.4558</v>
      </c>
      <c r="E359" s="179">
        <f t="shared" si="22"/>
        <v>0.02379999999999427</v>
      </c>
      <c r="F359" s="154">
        <f t="shared" si="25"/>
        <v>67.93982472665431</v>
      </c>
      <c r="G359" s="179">
        <f t="shared" si="24"/>
        <v>350.31</v>
      </c>
      <c r="H359" s="118">
        <v>66</v>
      </c>
      <c r="I359" s="127">
        <v>719.73</v>
      </c>
      <c r="J359" s="127">
        <v>369.42</v>
      </c>
    </row>
    <row r="360" spans="1:10" ht="23.25">
      <c r="A360" s="116">
        <v>22227</v>
      </c>
      <c r="B360" s="118">
        <v>10</v>
      </c>
      <c r="C360" s="135">
        <v>85.0447</v>
      </c>
      <c r="D360" s="135">
        <v>85.0538</v>
      </c>
      <c r="E360" s="179">
        <f t="shared" si="22"/>
        <v>0.00909999999998945</v>
      </c>
      <c r="F360" s="154">
        <f t="shared" si="25"/>
        <v>49.3813761666456</v>
      </c>
      <c r="G360" s="179">
        <f t="shared" si="24"/>
        <v>184.27999999999997</v>
      </c>
      <c r="H360" s="118">
        <v>67</v>
      </c>
      <c r="I360" s="127">
        <v>826.41</v>
      </c>
      <c r="J360" s="127">
        <v>642.13</v>
      </c>
    </row>
    <row r="361" spans="1:10" ht="23.25">
      <c r="A361" s="116"/>
      <c r="B361" s="118">
        <v>11</v>
      </c>
      <c r="C361" s="135">
        <v>86.0515</v>
      </c>
      <c r="D361" s="135">
        <v>86.0587</v>
      </c>
      <c r="E361" s="179">
        <f t="shared" si="22"/>
        <v>0.007199999999997431</v>
      </c>
      <c r="F361" s="154">
        <f t="shared" si="25"/>
        <v>23.79771938521709</v>
      </c>
      <c r="G361" s="179">
        <f t="shared" si="24"/>
        <v>302.55</v>
      </c>
      <c r="H361" s="118">
        <v>68</v>
      </c>
      <c r="I361" s="127">
        <v>641.22</v>
      </c>
      <c r="J361" s="127">
        <v>338.67</v>
      </c>
    </row>
    <row r="362" spans="1:10" ht="23.25">
      <c r="A362" s="116"/>
      <c r="B362" s="118">
        <v>12</v>
      </c>
      <c r="C362" s="135">
        <v>84.8035</v>
      </c>
      <c r="D362" s="135">
        <v>84.8138</v>
      </c>
      <c r="E362" s="179">
        <f t="shared" si="22"/>
        <v>0.010300000000000864</v>
      </c>
      <c r="F362" s="154">
        <f t="shared" si="25"/>
        <v>48.5002589819695</v>
      </c>
      <c r="G362" s="179">
        <f t="shared" si="24"/>
        <v>212.37</v>
      </c>
      <c r="H362" s="118">
        <v>69</v>
      </c>
      <c r="I362" s="127">
        <v>784.1</v>
      </c>
      <c r="J362" s="127">
        <v>571.73</v>
      </c>
    </row>
    <row r="363" spans="1:10" ht="23.25">
      <c r="A363" s="116">
        <v>22236</v>
      </c>
      <c r="B363" s="118">
        <v>13</v>
      </c>
      <c r="C363" s="135">
        <v>86.7071</v>
      </c>
      <c r="D363" s="135">
        <v>86.7154</v>
      </c>
      <c r="E363" s="179">
        <f t="shared" si="22"/>
        <v>0.008300000000005525</v>
      </c>
      <c r="F363" s="154">
        <f t="shared" si="25"/>
        <v>38.945195195221125</v>
      </c>
      <c r="G363" s="179">
        <f t="shared" si="24"/>
        <v>213.12</v>
      </c>
      <c r="H363" s="118">
        <v>70</v>
      </c>
      <c r="I363" s="127">
        <v>794.82</v>
      </c>
      <c r="J363" s="127">
        <v>581.7</v>
      </c>
    </row>
    <row r="364" spans="1:10" ht="23.25">
      <c r="A364" s="116"/>
      <c r="B364" s="118">
        <v>14</v>
      </c>
      <c r="C364" s="135">
        <v>85.9032</v>
      </c>
      <c r="D364" s="135">
        <v>85.9135</v>
      </c>
      <c r="E364" s="179">
        <f t="shared" si="22"/>
        <v>0.010300000000000864</v>
      </c>
      <c r="F364" s="154">
        <f t="shared" si="25"/>
        <v>30.080897170061807</v>
      </c>
      <c r="G364" s="179">
        <f t="shared" si="24"/>
        <v>342.41</v>
      </c>
      <c r="H364" s="118">
        <v>71</v>
      </c>
      <c r="I364" s="127">
        <v>712.09</v>
      </c>
      <c r="J364" s="127">
        <v>369.68</v>
      </c>
    </row>
    <row r="365" spans="1:10" ht="23.25">
      <c r="A365" s="116"/>
      <c r="B365" s="118">
        <v>15</v>
      </c>
      <c r="C365" s="135">
        <v>86.9905</v>
      </c>
      <c r="D365" s="135">
        <v>87.0017</v>
      </c>
      <c r="E365" s="179">
        <f t="shared" si="22"/>
        <v>0.01120000000000232</v>
      </c>
      <c r="F365" s="154">
        <f t="shared" si="25"/>
        <v>40.12323565236913</v>
      </c>
      <c r="G365" s="179">
        <f t="shared" si="24"/>
        <v>279.14</v>
      </c>
      <c r="H365" s="118">
        <v>72</v>
      </c>
      <c r="I365" s="127">
        <v>823.97</v>
      </c>
      <c r="J365" s="127">
        <v>544.83</v>
      </c>
    </row>
    <row r="366" spans="1:10" ht="23.25">
      <c r="A366" s="116">
        <v>22247</v>
      </c>
      <c r="B366" s="118">
        <v>16</v>
      </c>
      <c r="C366" s="135">
        <v>86.1065</v>
      </c>
      <c r="D366" s="135">
        <v>86.1137</v>
      </c>
      <c r="E366" s="179">
        <f t="shared" si="22"/>
        <v>0.007199999999997431</v>
      </c>
      <c r="F366" s="154">
        <f t="shared" si="25"/>
        <v>27.784209307700205</v>
      </c>
      <c r="G366" s="179">
        <f t="shared" si="24"/>
        <v>259.14</v>
      </c>
      <c r="H366" s="118">
        <v>73</v>
      </c>
      <c r="I366" s="127">
        <v>815.8</v>
      </c>
      <c r="J366" s="127">
        <v>556.66</v>
      </c>
    </row>
    <row r="367" spans="1:10" ht="23.25">
      <c r="A367" s="116"/>
      <c r="B367" s="118">
        <v>17</v>
      </c>
      <c r="C367" s="135">
        <v>87.2116</v>
      </c>
      <c r="D367" s="135">
        <v>87.2204</v>
      </c>
      <c r="E367" s="179">
        <f t="shared" si="22"/>
        <v>0.008799999999993702</v>
      </c>
      <c r="F367" s="154">
        <f t="shared" si="25"/>
        <v>31.741451449984506</v>
      </c>
      <c r="G367" s="179">
        <f t="shared" si="24"/>
        <v>277.23999999999995</v>
      </c>
      <c r="H367" s="118">
        <v>74</v>
      </c>
      <c r="I367" s="127">
        <v>665.43</v>
      </c>
      <c r="J367" s="127">
        <v>388.19</v>
      </c>
    </row>
    <row r="368" spans="1:10" ht="23.25">
      <c r="A368" s="116"/>
      <c r="B368" s="118">
        <v>18</v>
      </c>
      <c r="C368" s="135">
        <v>85.1268</v>
      </c>
      <c r="D368" s="135">
        <v>85.1315</v>
      </c>
      <c r="E368" s="182">
        <f t="shared" si="22"/>
        <v>0.004699999999999704</v>
      </c>
      <c r="F368" s="154">
        <f t="shared" si="25"/>
        <v>18.592507615015247</v>
      </c>
      <c r="G368" s="182">
        <f t="shared" si="24"/>
        <v>252.79000000000002</v>
      </c>
      <c r="H368" s="118">
        <v>75</v>
      </c>
      <c r="I368" s="127">
        <v>623.21</v>
      </c>
      <c r="J368" s="127">
        <v>370.42</v>
      </c>
    </row>
    <row r="369" spans="1:10" ht="23.25">
      <c r="A369" s="116">
        <v>22257</v>
      </c>
      <c r="B369" s="118">
        <v>28</v>
      </c>
      <c r="C369" s="135">
        <v>87.2652</v>
      </c>
      <c r="D369" s="135">
        <v>87.2808</v>
      </c>
      <c r="E369" s="179">
        <f t="shared" si="22"/>
        <v>0.015600000000006276</v>
      </c>
      <c r="F369" s="154">
        <f t="shared" si="25"/>
        <v>46.69959586890068</v>
      </c>
      <c r="G369" s="179">
        <f t="shared" si="24"/>
        <v>334.05000000000007</v>
      </c>
      <c r="H369" s="118">
        <v>76</v>
      </c>
      <c r="I369" s="127">
        <v>728.83</v>
      </c>
      <c r="J369" s="127">
        <v>394.78</v>
      </c>
    </row>
    <row r="370" spans="1:10" ht="23.25">
      <c r="A370" s="116"/>
      <c r="B370" s="118">
        <v>29</v>
      </c>
      <c r="C370" s="135">
        <v>85.2962</v>
      </c>
      <c r="D370" s="135">
        <v>85.3079</v>
      </c>
      <c r="E370" s="179">
        <f t="shared" si="22"/>
        <v>0.011700000000004707</v>
      </c>
      <c r="F370" s="154">
        <f t="shared" si="25"/>
        <v>351.1404561826137</v>
      </c>
      <c r="G370" s="179">
        <f t="shared" si="24"/>
        <v>33.32000000000005</v>
      </c>
      <c r="H370" s="118">
        <v>77</v>
      </c>
      <c r="I370" s="127">
        <v>681.84</v>
      </c>
      <c r="J370" s="127">
        <v>648.52</v>
      </c>
    </row>
    <row r="371" spans="1:10" ht="23.25">
      <c r="A371" s="116"/>
      <c r="B371" s="118">
        <v>30</v>
      </c>
      <c r="C371" s="135">
        <v>85.0336</v>
      </c>
      <c r="D371" s="135">
        <v>85.0471</v>
      </c>
      <c r="E371" s="179">
        <f t="shared" si="22"/>
        <v>0.013499999999993406</v>
      </c>
      <c r="F371" s="154">
        <f t="shared" si="25"/>
        <v>42.71476032271288</v>
      </c>
      <c r="G371" s="179">
        <f t="shared" si="24"/>
        <v>316.05</v>
      </c>
      <c r="H371" s="118">
        <v>78</v>
      </c>
      <c r="I371" s="127">
        <v>688.89</v>
      </c>
      <c r="J371" s="127">
        <v>372.84</v>
      </c>
    </row>
    <row r="372" spans="1:10" ht="23.25">
      <c r="A372" s="116">
        <v>22270</v>
      </c>
      <c r="B372" s="118">
        <v>31</v>
      </c>
      <c r="C372" s="135">
        <v>84.9498</v>
      </c>
      <c r="D372" s="135">
        <v>84.9582</v>
      </c>
      <c r="E372" s="179">
        <f t="shared" si="22"/>
        <v>0.008400000000008845</v>
      </c>
      <c r="F372" s="154">
        <f t="shared" si="25"/>
        <v>29.613960867297177</v>
      </c>
      <c r="G372" s="179">
        <f t="shared" si="24"/>
        <v>283.65</v>
      </c>
      <c r="H372" s="118">
        <v>79</v>
      </c>
      <c r="I372" s="127">
        <v>825.76</v>
      </c>
      <c r="J372" s="127">
        <v>542.11</v>
      </c>
    </row>
    <row r="373" spans="1:10" ht="23.25">
      <c r="A373" s="116"/>
      <c r="B373" s="118">
        <v>32</v>
      </c>
      <c r="C373" s="135">
        <v>85.0936</v>
      </c>
      <c r="D373" s="135">
        <v>85.1054</v>
      </c>
      <c r="E373" s="179">
        <f t="shared" si="22"/>
        <v>0.011800000000008026</v>
      </c>
      <c r="F373" s="154">
        <f t="shared" si="25"/>
        <v>36.97668588621216</v>
      </c>
      <c r="G373" s="179">
        <f t="shared" si="24"/>
        <v>319.12</v>
      </c>
      <c r="H373" s="118">
        <v>80</v>
      </c>
      <c r="I373" s="127">
        <v>685.26</v>
      </c>
      <c r="J373" s="127">
        <v>366.14</v>
      </c>
    </row>
    <row r="374" spans="1:10" ht="23.25">
      <c r="A374" s="116"/>
      <c r="B374" s="118">
        <v>33</v>
      </c>
      <c r="C374" s="135">
        <v>86.0285</v>
      </c>
      <c r="D374" s="135">
        <v>86.0434</v>
      </c>
      <c r="E374" s="179">
        <f t="shared" si="22"/>
        <v>0.01490000000001146</v>
      </c>
      <c r="F374" s="154">
        <f t="shared" si="25"/>
        <v>43.779749662136275</v>
      </c>
      <c r="G374" s="179">
        <f t="shared" si="24"/>
        <v>340.34</v>
      </c>
      <c r="H374" s="118">
        <v>81</v>
      </c>
      <c r="I374" s="127">
        <v>678.02</v>
      </c>
      <c r="J374" s="127">
        <v>337.68</v>
      </c>
    </row>
    <row r="375" spans="1:10" ht="23.25">
      <c r="A375" s="116">
        <v>22277</v>
      </c>
      <c r="B375" s="118">
        <v>34</v>
      </c>
      <c r="C375" s="135">
        <v>83.7706</v>
      </c>
      <c r="D375" s="135">
        <v>83.7848</v>
      </c>
      <c r="E375" s="179">
        <f t="shared" si="22"/>
        <v>0.014200000000002433</v>
      </c>
      <c r="F375" s="154">
        <f t="shared" si="25"/>
        <v>47.734301465652926</v>
      </c>
      <c r="G375" s="179">
        <f t="shared" si="24"/>
        <v>297.48</v>
      </c>
      <c r="H375" s="118">
        <v>82</v>
      </c>
      <c r="I375" s="127">
        <v>664.88</v>
      </c>
      <c r="J375" s="127">
        <v>367.4</v>
      </c>
    </row>
    <row r="376" spans="1:10" ht="23.25">
      <c r="A376" s="116"/>
      <c r="B376" s="118">
        <v>35</v>
      </c>
      <c r="C376" s="135">
        <v>85.0517</v>
      </c>
      <c r="D376" s="135">
        <v>85.0625</v>
      </c>
      <c r="E376" s="179">
        <f t="shared" si="22"/>
        <v>0.010800000000003251</v>
      </c>
      <c r="F376" s="154">
        <f t="shared" si="25"/>
        <v>38.86569742335991</v>
      </c>
      <c r="G376" s="179">
        <f t="shared" si="24"/>
        <v>277.88</v>
      </c>
      <c r="H376" s="118">
        <v>83</v>
      </c>
      <c r="I376" s="127">
        <v>814.28</v>
      </c>
      <c r="J376" s="127">
        <v>536.4</v>
      </c>
    </row>
    <row r="377" spans="1:10" ht="23.25">
      <c r="A377" s="116"/>
      <c r="B377" s="118">
        <v>36</v>
      </c>
      <c r="C377" s="135">
        <v>84.6264</v>
      </c>
      <c r="D377" s="135">
        <v>84.6403</v>
      </c>
      <c r="E377" s="179">
        <f t="shared" si="22"/>
        <v>0.013899999999992474</v>
      </c>
      <c r="F377" s="154">
        <f t="shared" si="25"/>
        <v>39.215686274488576</v>
      </c>
      <c r="G377" s="179">
        <f t="shared" si="24"/>
        <v>354.44999999999993</v>
      </c>
      <c r="H377" s="118">
        <v>84</v>
      </c>
      <c r="I377" s="127">
        <v>723.8</v>
      </c>
      <c r="J377" s="127">
        <v>369.35</v>
      </c>
    </row>
    <row r="378" spans="1:10" ht="23.25">
      <c r="A378" s="116">
        <v>22285</v>
      </c>
      <c r="B378" s="118">
        <v>28</v>
      </c>
      <c r="C378" s="135">
        <v>87.2536</v>
      </c>
      <c r="D378" s="135">
        <v>87.2632</v>
      </c>
      <c r="E378" s="179">
        <f t="shared" si="22"/>
        <v>0.009599999999991837</v>
      </c>
      <c r="F378" s="154">
        <f t="shared" si="25"/>
        <v>27.034638130081206</v>
      </c>
      <c r="G378" s="179">
        <f t="shared" si="24"/>
        <v>355.1</v>
      </c>
      <c r="H378" s="118">
        <v>85</v>
      </c>
      <c r="I378" s="127">
        <v>724.62</v>
      </c>
      <c r="J378" s="127">
        <v>369.52</v>
      </c>
    </row>
    <row r="379" spans="1:10" ht="23.25">
      <c r="A379" s="116"/>
      <c r="B379" s="118">
        <v>29</v>
      </c>
      <c r="C379" s="135">
        <v>85.2843</v>
      </c>
      <c r="D379" s="135">
        <v>85.2959</v>
      </c>
      <c r="E379" s="179">
        <f t="shared" si="22"/>
        <v>0.011600000000001387</v>
      </c>
      <c r="F379" s="154">
        <f t="shared" si="25"/>
        <v>38.62418006859583</v>
      </c>
      <c r="G379" s="179">
        <f t="shared" si="24"/>
        <v>300.33000000000004</v>
      </c>
      <c r="H379" s="118">
        <v>86</v>
      </c>
      <c r="I379" s="127">
        <v>819.1</v>
      </c>
      <c r="J379" s="127">
        <v>518.77</v>
      </c>
    </row>
    <row r="380" spans="1:10" ht="23.25">
      <c r="A380" s="116"/>
      <c r="B380" s="118">
        <v>30</v>
      </c>
      <c r="C380" s="135">
        <v>85.0137</v>
      </c>
      <c r="D380" s="135">
        <v>85.0256</v>
      </c>
      <c r="E380" s="179">
        <f t="shared" si="22"/>
        <v>0.011899999999997135</v>
      </c>
      <c r="F380" s="154">
        <f t="shared" si="25"/>
        <v>34.9260389762771</v>
      </c>
      <c r="G380" s="179">
        <f t="shared" si="24"/>
        <v>340.72</v>
      </c>
      <c r="H380" s="118">
        <v>87</v>
      </c>
      <c r="I380" s="127">
        <v>702.49</v>
      </c>
      <c r="J380" s="127">
        <v>361.77</v>
      </c>
    </row>
    <row r="381" spans="1:10" ht="23.25">
      <c r="A381" s="116">
        <v>22296</v>
      </c>
      <c r="B381" s="118">
        <v>31</v>
      </c>
      <c r="C381" s="135">
        <v>84.9157</v>
      </c>
      <c r="D381" s="135">
        <v>84.9226</v>
      </c>
      <c r="E381" s="179">
        <f t="shared" si="22"/>
        <v>0.0069000000000016826</v>
      </c>
      <c r="F381" s="154">
        <f t="shared" si="25"/>
        <v>23.994992349428575</v>
      </c>
      <c r="G381" s="179">
        <f t="shared" si="24"/>
        <v>287.56000000000006</v>
      </c>
      <c r="H381" s="118">
        <v>88</v>
      </c>
      <c r="I381" s="127">
        <v>802.34</v>
      </c>
      <c r="J381" s="127">
        <v>514.78</v>
      </c>
    </row>
    <row r="382" spans="1:10" ht="23.25">
      <c r="A382" s="116"/>
      <c r="B382" s="118">
        <v>32</v>
      </c>
      <c r="C382" s="135">
        <v>85.0424</v>
      </c>
      <c r="D382" s="135">
        <v>85.0445</v>
      </c>
      <c r="E382" s="179">
        <f t="shared" si="22"/>
        <v>0.0020999999999986585</v>
      </c>
      <c r="F382" s="154">
        <f t="shared" si="25"/>
        <v>8.338958821421828</v>
      </c>
      <c r="G382" s="179">
        <f t="shared" si="24"/>
        <v>251.82999999999993</v>
      </c>
      <c r="H382" s="118">
        <v>89</v>
      </c>
      <c r="I382" s="127">
        <v>893.43</v>
      </c>
      <c r="J382" s="127">
        <v>641.6</v>
      </c>
    </row>
    <row r="383" spans="1:10" ht="23.25">
      <c r="A383" s="116"/>
      <c r="B383" s="118">
        <v>33</v>
      </c>
      <c r="C383" s="135">
        <v>86.0243</v>
      </c>
      <c r="D383" s="135">
        <v>86.031</v>
      </c>
      <c r="E383" s="179">
        <f t="shared" si="22"/>
        <v>0.006700000000009254</v>
      </c>
      <c r="F383" s="154">
        <f t="shared" si="25"/>
        <v>20.216040070029734</v>
      </c>
      <c r="G383" s="179">
        <f t="shared" si="24"/>
        <v>331.41999999999996</v>
      </c>
      <c r="H383" s="118">
        <v>90</v>
      </c>
      <c r="I383" s="127">
        <v>823.42</v>
      </c>
      <c r="J383" s="127">
        <v>492</v>
      </c>
    </row>
    <row r="384" spans="1:10" ht="23.25">
      <c r="A384" s="116">
        <v>22304</v>
      </c>
      <c r="B384" s="118">
        <v>34</v>
      </c>
      <c r="C384" s="135">
        <v>83.7742</v>
      </c>
      <c r="D384" s="135">
        <v>83.7787</v>
      </c>
      <c r="E384" s="179">
        <f t="shared" si="22"/>
        <v>0.004500000000007276</v>
      </c>
      <c r="F384" s="154">
        <f t="shared" si="25"/>
        <v>13.502565487464445</v>
      </c>
      <c r="G384" s="179">
        <f t="shared" si="24"/>
        <v>333.27000000000004</v>
      </c>
      <c r="H384" s="118">
        <v>91</v>
      </c>
      <c r="I384" s="127">
        <v>679.69</v>
      </c>
      <c r="J384" s="127">
        <v>346.42</v>
      </c>
    </row>
    <row r="385" spans="1:10" ht="23.25">
      <c r="A385" s="116"/>
      <c r="B385" s="118">
        <v>35</v>
      </c>
      <c r="C385" s="135">
        <v>85.0572</v>
      </c>
      <c r="D385" s="135">
        <v>85.0671</v>
      </c>
      <c r="E385" s="179">
        <f t="shared" si="22"/>
        <v>0.009900000000001796</v>
      </c>
      <c r="F385" s="154">
        <f t="shared" si="25"/>
        <v>29.1467938526815</v>
      </c>
      <c r="G385" s="179">
        <f t="shared" si="24"/>
        <v>339.65999999999997</v>
      </c>
      <c r="H385" s="118">
        <v>92</v>
      </c>
      <c r="I385" s="127">
        <v>710.29</v>
      </c>
      <c r="J385" s="127">
        <v>370.63</v>
      </c>
    </row>
    <row r="386" spans="1:10" ht="23.25">
      <c r="A386" s="116"/>
      <c r="B386" s="118">
        <v>36</v>
      </c>
      <c r="C386" s="135">
        <v>84.6132</v>
      </c>
      <c r="D386" s="135">
        <v>84.6237</v>
      </c>
      <c r="E386" s="179">
        <f t="shared" si="22"/>
        <v>0.010499999999993292</v>
      </c>
      <c r="F386" s="154">
        <f t="shared" si="25"/>
        <v>38.40807666981232</v>
      </c>
      <c r="G386" s="179">
        <f t="shared" si="24"/>
        <v>273.38</v>
      </c>
      <c r="H386" s="118">
        <v>93</v>
      </c>
      <c r="I386" s="127">
        <v>807.99</v>
      </c>
      <c r="J386" s="127">
        <v>534.61</v>
      </c>
    </row>
    <row r="387" spans="1:10" ht="23.25">
      <c r="A387" s="116">
        <v>22318</v>
      </c>
      <c r="B387" s="118">
        <v>16</v>
      </c>
      <c r="C387" s="135">
        <v>86.1103</v>
      </c>
      <c r="D387" s="135">
        <v>86.1177</v>
      </c>
      <c r="E387" s="179">
        <f t="shared" si="22"/>
        <v>0.00740000000000407</v>
      </c>
      <c r="F387" s="154">
        <f t="shared" si="25"/>
        <v>22.87127182816897</v>
      </c>
      <c r="G387" s="179">
        <f t="shared" si="24"/>
        <v>323.54999999999995</v>
      </c>
      <c r="H387" s="118">
        <v>94</v>
      </c>
      <c r="I387" s="127">
        <v>661.56</v>
      </c>
      <c r="J387" s="127">
        <v>338.01</v>
      </c>
    </row>
    <row r="388" spans="1:10" ht="23.25">
      <c r="A388" s="116"/>
      <c r="B388" s="118">
        <v>17</v>
      </c>
      <c r="C388" s="135">
        <v>87.256</v>
      </c>
      <c r="D388" s="135">
        <v>87.2645</v>
      </c>
      <c r="E388" s="179">
        <f t="shared" si="22"/>
        <v>0.008499999999997954</v>
      </c>
      <c r="F388" s="154">
        <f t="shared" si="25"/>
        <v>23.798857654826836</v>
      </c>
      <c r="G388" s="179">
        <f t="shared" si="24"/>
        <v>357.16</v>
      </c>
      <c r="H388" s="118">
        <v>95</v>
      </c>
      <c r="I388" s="127">
        <v>649.82</v>
      </c>
      <c r="J388" s="127">
        <v>292.66</v>
      </c>
    </row>
    <row r="389" spans="1:10" ht="23.25">
      <c r="A389" s="116"/>
      <c r="B389" s="118">
        <v>18</v>
      </c>
      <c r="C389" s="135">
        <v>85.0865</v>
      </c>
      <c r="D389" s="135">
        <v>85.089</v>
      </c>
      <c r="E389" s="179">
        <f t="shared" si="22"/>
        <v>0.0024999999999977263</v>
      </c>
      <c r="F389" s="154">
        <f t="shared" si="25"/>
        <v>8.41580825421708</v>
      </c>
      <c r="G389" s="179">
        <f t="shared" si="24"/>
        <v>297.06000000000006</v>
      </c>
      <c r="H389" s="118">
        <v>96</v>
      </c>
      <c r="I389" s="127">
        <v>842.32</v>
      </c>
      <c r="J389" s="127">
        <v>545.26</v>
      </c>
    </row>
    <row r="390" spans="1:10" ht="23.25">
      <c r="A390" s="116">
        <v>22325</v>
      </c>
      <c r="B390" s="118">
        <v>19</v>
      </c>
      <c r="C390" s="135">
        <v>88.9363</v>
      </c>
      <c r="D390" s="135">
        <v>88.941</v>
      </c>
      <c r="E390" s="179">
        <f t="shared" si="22"/>
        <v>0.004699999999999704</v>
      </c>
      <c r="F390" s="154">
        <f t="shared" si="25"/>
        <v>14.985811306315417</v>
      </c>
      <c r="G390" s="179">
        <f t="shared" si="24"/>
        <v>313.63</v>
      </c>
      <c r="H390" s="118">
        <v>97</v>
      </c>
      <c r="I390" s="127">
        <v>858.24</v>
      </c>
      <c r="J390" s="127">
        <v>544.61</v>
      </c>
    </row>
    <row r="391" spans="1:10" ht="23.25">
      <c r="A391" s="116"/>
      <c r="B391" s="118">
        <v>20</v>
      </c>
      <c r="C391" s="135">
        <v>84.6264</v>
      </c>
      <c r="D391" s="135">
        <v>84.6342</v>
      </c>
      <c r="E391" s="179">
        <f t="shared" si="22"/>
        <v>0.007800000000003138</v>
      </c>
      <c r="F391" s="154">
        <f t="shared" si="25"/>
        <v>23.081020299470723</v>
      </c>
      <c r="G391" s="179">
        <f t="shared" si="24"/>
        <v>337.94000000000005</v>
      </c>
      <c r="H391" s="118">
        <v>98</v>
      </c>
      <c r="I391" s="127">
        <v>731.84</v>
      </c>
      <c r="J391" s="127">
        <v>393.9</v>
      </c>
    </row>
    <row r="392" spans="1:10" ht="23.25">
      <c r="A392" s="116"/>
      <c r="B392" s="118">
        <v>21</v>
      </c>
      <c r="C392" s="135">
        <v>86.3636</v>
      </c>
      <c r="D392" s="135">
        <v>86.3681</v>
      </c>
      <c r="E392" s="179">
        <f t="shared" si="22"/>
        <v>0.004499999999993065</v>
      </c>
      <c r="F392" s="154">
        <f t="shared" si="25"/>
        <v>13.58900800239488</v>
      </c>
      <c r="G392" s="179">
        <f t="shared" si="24"/>
        <v>331.15000000000003</v>
      </c>
      <c r="H392" s="118">
        <v>99</v>
      </c>
      <c r="I392" s="127">
        <v>767.23</v>
      </c>
      <c r="J392" s="127">
        <v>436.08</v>
      </c>
    </row>
    <row r="393" spans="1:10" ht="23.25">
      <c r="A393" s="116">
        <v>22333</v>
      </c>
      <c r="B393" s="118">
        <v>22</v>
      </c>
      <c r="C393" s="135">
        <v>85.1305</v>
      </c>
      <c r="D393" s="135">
        <v>85.1377</v>
      </c>
      <c r="E393" s="179">
        <f t="shared" si="22"/>
        <v>0.007199999999997431</v>
      </c>
      <c r="F393" s="154">
        <f t="shared" si="25"/>
        <v>27.793862188756723</v>
      </c>
      <c r="G393" s="179">
        <f t="shared" si="24"/>
        <v>259.05000000000007</v>
      </c>
      <c r="H393" s="118">
        <v>100</v>
      </c>
      <c r="I393" s="127">
        <v>814.36</v>
      </c>
      <c r="J393" s="127">
        <v>555.31</v>
      </c>
    </row>
    <row r="394" spans="1:10" ht="23.25">
      <c r="A394" s="116"/>
      <c r="B394" s="118">
        <v>23</v>
      </c>
      <c r="C394" s="135">
        <v>87.6867</v>
      </c>
      <c r="D394" s="135">
        <v>87.6914</v>
      </c>
      <c r="E394" s="179">
        <f t="shared" si="22"/>
        <v>0.004699999999999704</v>
      </c>
      <c r="F394" s="154">
        <f t="shared" si="25"/>
        <v>16.306987717714605</v>
      </c>
      <c r="G394" s="179">
        <f t="shared" si="24"/>
        <v>288.22</v>
      </c>
      <c r="H394" s="118">
        <v>101</v>
      </c>
      <c r="I394" s="127">
        <v>806.85</v>
      </c>
      <c r="J394" s="127">
        <v>518.63</v>
      </c>
    </row>
    <row r="395" spans="1:10" ht="23.25">
      <c r="A395" s="116"/>
      <c r="B395" s="118">
        <v>24</v>
      </c>
      <c r="C395" s="135">
        <v>88.0546</v>
      </c>
      <c r="D395" s="135">
        <v>88.0585</v>
      </c>
      <c r="E395" s="179">
        <f t="shared" si="22"/>
        <v>0.003900000000001569</v>
      </c>
      <c r="F395" s="154">
        <f t="shared" si="25"/>
        <v>12.904079674425335</v>
      </c>
      <c r="G395" s="179">
        <f t="shared" si="24"/>
        <v>302.23</v>
      </c>
      <c r="H395" s="118">
        <v>102</v>
      </c>
      <c r="I395" s="127">
        <v>853.88</v>
      </c>
      <c r="J395" s="127">
        <v>551.65</v>
      </c>
    </row>
    <row r="396" spans="1:10" ht="23.25">
      <c r="A396" s="116">
        <v>22354</v>
      </c>
      <c r="B396" s="118">
        <v>7</v>
      </c>
      <c r="C396" s="135">
        <v>86.4166</v>
      </c>
      <c r="D396" s="135">
        <v>86.4227</v>
      </c>
      <c r="E396" s="179">
        <f t="shared" si="22"/>
        <v>0.006100000000003547</v>
      </c>
      <c r="F396" s="154">
        <f t="shared" si="25"/>
        <v>21.43133190459033</v>
      </c>
      <c r="G396" s="179">
        <f t="shared" si="24"/>
        <v>284.63000000000005</v>
      </c>
      <c r="H396" s="118">
        <v>103</v>
      </c>
      <c r="I396" s="127">
        <v>654.58</v>
      </c>
      <c r="J396" s="127">
        <v>369.95</v>
      </c>
    </row>
    <row r="397" spans="1:10" ht="23.25">
      <c r="A397" s="116"/>
      <c r="B397" s="118">
        <v>8</v>
      </c>
      <c r="C397" s="135">
        <v>84.775</v>
      </c>
      <c r="D397" s="135">
        <v>84.7842</v>
      </c>
      <c r="E397" s="179">
        <f t="shared" si="22"/>
        <v>0.00919999999999277</v>
      </c>
      <c r="F397" s="154">
        <f t="shared" si="25"/>
        <v>36.40536583432697</v>
      </c>
      <c r="G397" s="179">
        <f t="shared" si="24"/>
        <v>252.71000000000004</v>
      </c>
      <c r="H397" s="118">
        <v>104</v>
      </c>
      <c r="I397" s="127">
        <v>806.57</v>
      </c>
      <c r="J397" s="127">
        <v>553.86</v>
      </c>
    </row>
    <row r="398" spans="1:10" ht="23.25">
      <c r="A398" s="116"/>
      <c r="B398" s="118">
        <v>9</v>
      </c>
      <c r="C398" s="135">
        <v>87.6325</v>
      </c>
      <c r="D398" s="135">
        <v>87.6345</v>
      </c>
      <c r="E398" s="179">
        <f t="shared" si="22"/>
        <v>0.0020000000000095497</v>
      </c>
      <c r="F398" s="154">
        <f t="shared" si="25"/>
        <v>6.617476756144491</v>
      </c>
      <c r="G398" s="179">
        <f t="shared" si="24"/>
        <v>302.23</v>
      </c>
      <c r="H398" s="118">
        <v>105</v>
      </c>
      <c r="I398" s="127">
        <v>774.12</v>
      </c>
      <c r="J398" s="127">
        <v>471.89</v>
      </c>
    </row>
    <row r="399" spans="1:10" ht="23.25">
      <c r="A399" s="116">
        <v>22366</v>
      </c>
      <c r="B399" s="118">
        <v>10</v>
      </c>
      <c r="C399" s="135">
        <v>85.0684</v>
      </c>
      <c r="D399" s="135">
        <v>85.0742</v>
      </c>
      <c r="E399" s="179">
        <f t="shared" si="22"/>
        <v>0.005800000000007799</v>
      </c>
      <c r="F399" s="154">
        <f t="shared" si="25"/>
        <v>21.039648855543938</v>
      </c>
      <c r="G399" s="179">
        <f t="shared" si="24"/>
        <v>275.6700000000001</v>
      </c>
      <c r="H399" s="118">
        <v>106</v>
      </c>
      <c r="I399" s="127">
        <v>830.45</v>
      </c>
      <c r="J399" s="127">
        <v>554.78</v>
      </c>
    </row>
    <row r="400" spans="1:10" ht="23.25">
      <c r="A400" s="116"/>
      <c r="B400" s="118">
        <v>11</v>
      </c>
      <c r="C400" s="135">
        <v>86.1</v>
      </c>
      <c r="D400" s="135">
        <v>86.1053</v>
      </c>
      <c r="E400" s="179">
        <f t="shared" si="22"/>
        <v>0.0053000000000054115</v>
      </c>
      <c r="F400" s="154">
        <f t="shared" si="25"/>
        <v>15.051259478049051</v>
      </c>
      <c r="G400" s="179">
        <f t="shared" si="24"/>
        <v>352.12999999999994</v>
      </c>
      <c r="H400" s="118">
        <v>107</v>
      </c>
      <c r="I400" s="127">
        <v>689.92</v>
      </c>
      <c r="J400" s="127">
        <v>337.79</v>
      </c>
    </row>
    <row r="401" spans="1:10" ht="24" thickBot="1">
      <c r="A401" s="184"/>
      <c r="B401" s="185">
        <v>12</v>
      </c>
      <c r="C401" s="186">
        <v>84.8411</v>
      </c>
      <c r="D401" s="186">
        <v>84.8422</v>
      </c>
      <c r="E401" s="187">
        <f t="shared" si="22"/>
        <v>0.0011000000000080945</v>
      </c>
      <c r="F401" s="188">
        <f t="shared" si="25"/>
        <v>3.801624330423689</v>
      </c>
      <c r="G401" s="187">
        <f t="shared" si="24"/>
        <v>289.35</v>
      </c>
      <c r="H401" s="185">
        <v>108</v>
      </c>
      <c r="I401" s="189">
        <v>690.34</v>
      </c>
      <c r="J401" s="189">
        <v>400.99</v>
      </c>
    </row>
    <row r="402" spans="1:10" ht="23.25">
      <c r="A402" s="164">
        <v>22373</v>
      </c>
      <c r="B402" s="165">
        <v>31</v>
      </c>
      <c r="C402" s="166">
        <v>84.9155</v>
      </c>
      <c r="D402" s="166">
        <v>84.9447</v>
      </c>
      <c r="E402" s="183">
        <f t="shared" si="22"/>
        <v>0.029200000000003</v>
      </c>
      <c r="F402" s="168">
        <f aca="true" t="shared" si="26" ref="F402:F465">((10^6)*E402/G402)</f>
        <v>83.42618782321362</v>
      </c>
      <c r="G402" s="183">
        <f aca="true" t="shared" si="27" ref="G402:G507">I402-J402</f>
        <v>350.01</v>
      </c>
      <c r="H402" s="118">
        <v>1</v>
      </c>
      <c r="I402" s="170">
        <v>697.12</v>
      </c>
      <c r="J402" s="170">
        <v>347.11</v>
      </c>
    </row>
    <row r="403" spans="1:10" ht="23.25">
      <c r="A403" s="116"/>
      <c r="B403" s="118">
        <v>32</v>
      </c>
      <c r="C403" s="135">
        <v>85.0783</v>
      </c>
      <c r="D403" s="135">
        <v>85.1099</v>
      </c>
      <c r="E403" s="179">
        <f t="shared" si="22"/>
        <v>0.03159999999999741</v>
      </c>
      <c r="F403" s="154">
        <f t="shared" si="26"/>
        <v>102.89807880168483</v>
      </c>
      <c r="G403" s="179">
        <f t="shared" si="27"/>
        <v>307.09999999999997</v>
      </c>
      <c r="H403" s="118">
        <v>2</v>
      </c>
      <c r="I403" s="127">
        <v>720.79</v>
      </c>
      <c r="J403" s="127">
        <v>413.69</v>
      </c>
    </row>
    <row r="404" spans="1:10" ht="23.25">
      <c r="A404" s="116"/>
      <c r="B404" s="118">
        <v>33</v>
      </c>
      <c r="C404" s="135">
        <v>85.927</v>
      </c>
      <c r="D404" s="135">
        <v>85.9607</v>
      </c>
      <c r="E404" s="179">
        <f t="shared" si="22"/>
        <v>0.033699999999996066</v>
      </c>
      <c r="F404" s="154">
        <f t="shared" si="26"/>
        <v>114.0054127198784</v>
      </c>
      <c r="G404" s="179">
        <f t="shared" si="27"/>
        <v>295.6000000000001</v>
      </c>
      <c r="H404" s="118">
        <v>3</v>
      </c>
      <c r="I404" s="127">
        <v>787.19</v>
      </c>
      <c r="J404" s="127">
        <v>491.59</v>
      </c>
    </row>
    <row r="405" spans="1:10" ht="23.25">
      <c r="A405" s="116">
        <v>22386</v>
      </c>
      <c r="B405" s="118">
        <v>34</v>
      </c>
      <c r="C405" s="135">
        <v>83.6743</v>
      </c>
      <c r="D405" s="135">
        <v>83.7112</v>
      </c>
      <c r="E405" s="179">
        <f t="shared" si="22"/>
        <v>0.03690000000000282</v>
      </c>
      <c r="F405" s="154">
        <f t="shared" si="26"/>
        <v>125.05930997086293</v>
      </c>
      <c r="G405" s="179">
        <f t="shared" si="27"/>
        <v>295.06000000000006</v>
      </c>
      <c r="H405" s="118">
        <v>4</v>
      </c>
      <c r="I405" s="127">
        <v>672.32</v>
      </c>
      <c r="J405" s="127">
        <v>377.26</v>
      </c>
    </row>
    <row r="406" spans="1:10" ht="23.25">
      <c r="A406" s="116"/>
      <c r="B406" s="118">
        <v>35</v>
      </c>
      <c r="C406" s="135">
        <v>85.066</v>
      </c>
      <c r="D406" s="135">
        <v>85.0903</v>
      </c>
      <c r="E406" s="179">
        <f t="shared" si="22"/>
        <v>0.024299999999996658</v>
      </c>
      <c r="F406" s="154">
        <f t="shared" si="26"/>
        <v>77.41812157511362</v>
      </c>
      <c r="G406" s="179">
        <f t="shared" si="27"/>
        <v>313.87999999999994</v>
      </c>
      <c r="H406" s="118">
        <v>5</v>
      </c>
      <c r="I406" s="127">
        <v>655.42</v>
      </c>
      <c r="J406" s="127">
        <v>341.54</v>
      </c>
    </row>
    <row r="407" spans="1:10" ht="23.25">
      <c r="A407" s="116"/>
      <c r="B407" s="118">
        <v>36</v>
      </c>
      <c r="C407" s="135">
        <v>84.6342</v>
      </c>
      <c r="D407" s="135">
        <v>84.6693</v>
      </c>
      <c r="E407" s="179">
        <f t="shared" si="22"/>
        <v>0.03509999999999991</v>
      </c>
      <c r="F407" s="154">
        <f t="shared" si="26"/>
        <v>105.83765528886718</v>
      </c>
      <c r="G407" s="179">
        <f t="shared" si="27"/>
        <v>331.64</v>
      </c>
      <c r="H407" s="118">
        <v>6</v>
      </c>
      <c r="I407" s="127">
        <v>661.61</v>
      </c>
      <c r="J407" s="127">
        <v>329.97</v>
      </c>
    </row>
    <row r="408" spans="1:10" ht="23.25">
      <c r="A408" s="116">
        <v>22405</v>
      </c>
      <c r="B408" s="118">
        <v>31</v>
      </c>
      <c r="C408" s="135">
        <v>84.8247</v>
      </c>
      <c r="D408" s="135">
        <v>84.8352</v>
      </c>
      <c r="E408" s="179">
        <f t="shared" si="22"/>
        <v>0.010499999999993292</v>
      </c>
      <c r="F408" s="154">
        <f t="shared" si="26"/>
        <v>31.888723539931643</v>
      </c>
      <c r="G408" s="179">
        <f t="shared" si="27"/>
        <v>329.27</v>
      </c>
      <c r="H408" s="118">
        <v>7</v>
      </c>
      <c r="I408" s="127">
        <v>654.67</v>
      </c>
      <c r="J408" s="127">
        <v>325.4</v>
      </c>
    </row>
    <row r="409" spans="1:10" ht="23.25">
      <c r="A409" s="116"/>
      <c r="B409" s="118">
        <v>32</v>
      </c>
      <c r="C409" s="135">
        <v>84.9543</v>
      </c>
      <c r="D409" s="135">
        <v>84.9667</v>
      </c>
      <c r="E409" s="179">
        <f t="shared" si="22"/>
        <v>0.012399999999999523</v>
      </c>
      <c r="F409" s="154">
        <f t="shared" si="26"/>
        <v>41.642878731905576</v>
      </c>
      <c r="G409" s="179">
        <f t="shared" si="27"/>
        <v>297.77</v>
      </c>
      <c r="H409" s="118">
        <v>8</v>
      </c>
      <c r="I409" s="127">
        <v>886.05</v>
      </c>
      <c r="J409" s="127">
        <v>588.28</v>
      </c>
    </row>
    <row r="410" spans="1:10" ht="23.25">
      <c r="A410" s="116"/>
      <c r="B410" s="118">
        <v>33</v>
      </c>
      <c r="C410" s="135">
        <v>85.9224</v>
      </c>
      <c r="D410" s="135">
        <v>85.9371</v>
      </c>
      <c r="E410" s="179">
        <f t="shared" si="22"/>
        <v>0.01470000000000482</v>
      </c>
      <c r="F410" s="154">
        <f t="shared" si="26"/>
        <v>42.78604069041191</v>
      </c>
      <c r="G410" s="179">
        <f t="shared" si="27"/>
        <v>343.57</v>
      </c>
      <c r="H410" s="118">
        <v>9</v>
      </c>
      <c r="I410" s="127">
        <v>698.62</v>
      </c>
      <c r="J410" s="127">
        <v>355.05</v>
      </c>
    </row>
    <row r="411" spans="1:10" ht="23.25">
      <c r="A411" s="116">
        <v>22422</v>
      </c>
      <c r="B411" s="118">
        <v>34</v>
      </c>
      <c r="C411" s="135">
        <v>83.6986</v>
      </c>
      <c r="D411" s="135">
        <v>83.7123</v>
      </c>
      <c r="E411" s="179">
        <f t="shared" si="22"/>
        <v>0.013700000000000045</v>
      </c>
      <c r="F411" s="154">
        <f t="shared" si="26"/>
        <v>43.523842805858386</v>
      </c>
      <c r="G411" s="179">
        <f t="shared" si="27"/>
        <v>314.77000000000004</v>
      </c>
      <c r="H411" s="118">
        <v>10</v>
      </c>
      <c r="I411" s="127">
        <v>746.47</v>
      </c>
      <c r="J411" s="127">
        <v>431.7</v>
      </c>
    </row>
    <row r="412" spans="1:10" ht="23.25">
      <c r="A412" s="116"/>
      <c r="B412" s="118">
        <v>35</v>
      </c>
      <c r="C412" s="135">
        <v>84.9474</v>
      </c>
      <c r="D412" s="135">
        <v>84.959</v>
      </c>
      <c r="E412" s="179">
        <f t="shared" si="22"/>
        <v>0.011600000000001387</v>
      </c>
      <c r="F412" s="154">
        <f t="shared" si="26"/>
        <v>36.5630712979934</v>
      </c>
      <c r="G412" s="179">
        <f t="shared" si="27"/>
        <v>317.26</v>
      </c>
      <c r="H412" s="118">
        <v>11</v>
      </c>
      <c r="I412" s="127">
        <v>658.98</v>
      </c>
      <c r="J412" s="127">
        <v>341.72</v>
      </c>
    </row>
    <row r="413" spans="1:10" ht="23.25">
      <c r="A413" s="116"/>
      <c r="B413" s="118">
        <v>36</v>
      </c>
      <c r="C413" s="135">
        <v>84.528</v>
      </c>
      <c r="D413" s="135">
        <v>84.5375</v>
      </c>
      <c r="E413" s="179">
        <f t="shared" si="22"/>
        <v>0.009499999999988518</v>
      </c>
      <c r="F413" s="154">
        <f t="shared" si="26"/>
        <v>29.86294480066805</v>
      </c>
      <c r="G413" s="179">
        <f t="shared" si="27"/>
        <v>318.11999999999995</v>
      </c>
      <c r="H413" s="118">
        <v>12</v>
      </c>
      <c r="I413" s="127">
        <v>670.8</v>
      </c>
      <c r="J413" s="127">
        <v>352.68</v>
      </c>
    </row>
    <row r="414" spans="1:10" ht="23.25">
      <c r="A414" s="116">
        <v>22437</v>
      </c>
      <c r="B414" s="118">
        <v>13</v>
      </c>
      <c r="C414" s="135">
        <v>86.7624</v>
      </c>
      <c r="D414" s="135">
        <v>86.7835</v>
      </c>
      <c r="E414" s="179">
        <f t="shared" si="22"/>
        <v>0.021100000000004115</v>
      </c>
      <c r="F414" s="154">
        <f t="shared" si="26"/>
        <v>65.20597051826111</v>
      </c>
      <c r="G414" s="179">
        <f t="shared" si="27"/>
        <v>323.59000000000003</v>
      </c>
      <c r="H414" s="118">
        <v>13</v>
      </c>
      <c r="I414" s="127">
        <v>761.07</v>
      </c>
      <c r="J414" s="127">
        <v>437.48</v>
      </c>
    </row>
    <row r="415" spans="1:10" ht="23.25">
      <c r="A415" s="116"/>
      <c r="B415" s="118">
        <v>14</v>
      </c>
      <c r="C415" s="135">
        <v>86.0042</v>
      </c>
      <c r="D415" s="135">
        <v>86.0284</v>
      </c>
      <c r="E415" s="179">
        <f t="shared" si="22"/>
        <v>0.02420000000000755</v>
      </c>
      <c r="F415" s="154">
        <f t="shared" si="26"/>
        <v>78.18557766867262</v>
      </c>
      <c r="G415" s="179">
        <f t="shared" si="27"/>
        <v>309.52</v>
      </c>
      <c r="H415" s="118">
        <v>14</v>
      </c>
      <c r="I415" s="127">
        <v>687.64</v>
      </c>
      <c r="J415" s="127">
        <v>378.12</v>
      </c>
    </row>
    <row r="416" spans="1:10" ht="23.25">
      <c r="A416" s="116"/>
      <c r="B416" s="118">
        <v>15</v>
      </c>
      <c r="C416" s="135">
        <v>87.0156</v>
      </c>
      <c r="D416" s="135">
        <v>87.0397</v>
      </c>
      <c r="E416" s="179">
        <f t="shared" si="22"/>
        <v>0.02409999999999002</v>
      </c>
      <c r="F416" s="154">
        <f t="shared" si="26"/>
        <v>65.84699453549185</v>
      </c>
      <c r="G416" s="179">
        <f t="shared" si="27"/>
        <v>366.00000000000006</v>
      </c>
      <c r="H416" s="118">
        <v>15</v>
      </c>
      <c r="I416" s="127">
        <v>726.21</v>
      </c>
      <c r="J416" s="127">
        <v>360.21</v>
      </c>
    </row>
    <row r="417" spans="1:10" ht="23.25">
      <c r="A417" s="116">
        <v>22453</v>
      </c>
      <c r="B417" s="118">
        <v>16</v>
      </c>
      <c r="C417" s="135">
        <v>86.1587</v>
      </c>
      <c r="D417" s="135">
        <v>86.181</v>
      </c>
      <c r="E417" s="179">
        <f t="shared" si="22"/>
        <v>0.02230000000000132</v>
      </c>
      <c r="F417" s="154">
        <f t="shared" si="26"/>
        <v>79.59737292975913</v>
      </c>
      <c r="G417" s="179">
        <f t="shared" si="27"/>
        <v>280.15999999999997</v>
      </c>
      <c r="H417" s="118">
        <v>16</v>
      </c>
      <c r="I417" s="127">
        <v>749.4</v>
      </c>
      <c r="J417" s="127">
        <v>469.24</v>
      </c>
    </row>
    <row r="418" spans="1:10" ht="23.25">
      <c r="A418" s="116"/>
      <c r="B418" s="118">
        <v>17</v>
      </c>
      <c r="C418" s="135">
        <v>87.2343</v>
      </c>
      <c r="D418" s="135">
        <v>87.2586</v>
      </c>
      <c r="E418" s="179">
        <f t="shared" si="22"/>
        <v>0.024299999999996658</v>
      </c>
      <c r="F418" s="154">
        <f t="shared" si="26"/>
        <v>92.18862627564268</v>
      </c>
      <c r="G418" s="179">
        <f t="shared" si="27"/>
        <v>263.59000000000003</v>
      </c>
      <c r="H418" s="118">
        <v>17</v>
      </c>
      <c r="I418" s="127">
        <v>819.13</v>
      </c>
      <c r="J418" s="127">
        <v>555.54</v>
      </c>
    </row>
    <row r="419" spans="1:10" ht="23.25">
      <c r="A419" s="116"/>
      <c r="B419" s="118">
        <v>18</v>
      </c>
      <c r="C419" s="135">
        <v>85.1937</v>
      </c>
      <c r="D419" s="135">
        <v>85.2201</v>
      </c>
      <c r="E419" s="179">
        <f t="shared" si="22"/>
        <v>0.026399999999995316</v>
      </c>
      <c r="F419" s="154">
        <f t="shared" si="26"/>
        <v>90.13622861823659</v>
      </c>
      <c r="G419" s="179">
        <f t="shared" si="27"/>
        <v>292.89</v>
      </c>
      <c r="H419" s="118">
        <v>18</v>
      </c>
      <c r="I419" s="127">
        <v>839.31</v>
      </c>
      <c r="J419" s="127">
        <v>546.42</v>
      </c>
    </row>
    <row r="420" spans="1:10" ht="23.25">
      <c r="A420" s="116">
        <v>22465</v>
      </c>
      <c r="B420" s="118">
        <v>28</v>
      </c>
      <c r="C420" s="135">
        <v>87.2597</v>
      </c>
      <c r="D420" s="135">
        <v>87.3028</v>
      </c>
      <c r="E420" s="179">
        <f t="shared" si="22"/>
        <v>0.043100000000009686</v>
      </c>
      <c r="F420" s="154">
        <f t="shared" si="26"/>
        <v>130.38874602937435</v>
      </c>
      <c r="G420" s="179">
        <f t="shared" si="27"/>
        <v>330.54999999999995</v>
      </c>
      <c r="H420" s="118">
        <v>19</v>
      </c>
      <c r="I420" s="127">
        <v>684.65</v>
      </c>
      <c r="J420" s="127">
        <v>354.1</v>
      </c>
    </row>
    <row r="421" spans="1:10" ht="23.25">
      <c r="A421" s="116"/>
      <c r="B421" s="118">
        <v>29</v>
      </c>
      <c r="C421" s="135">
        <v>85.2839</v>
      </c>
      <c r="D421" s="135">
        <v>85.3193</v>
      </c>
      <c r="E421" s="179">
        <f t="shared" si="22"/>
        <v>0.03539999999999566</v>
      </c>
      <c r="F421" s="154">
        <f t="shared" si="26"/>
        <v>121.22042255931123</v>
      </c>
      <c r="G421" s="179">
        <f t="shared" si="27"/>
        <v>292.03</v>
      </c>
      <c r="H421" s="118">
        <v>20</v>
      </c>
      <c r="I421" s="127">
        <v>828.47</v>
      </c>
      <c r="J421" s="127">
        <v>536.44</v>
      </c>
    </row>
    <row r="422" spans="1:10" ht="23.25">
      <c r="A422" s="116"/>
      <c r="B422" s="118">
        <v>30</v>
      </c>
      <c r="C422" s="135">
        <v>85.012</v>
      </c>
      <c r="D422" s="135">
        <v>85.0514</v>
      </c>
      <c r="E422" s="179">
        <f t="shared" si="22"/>
        <v>0.039400000000000546</v>
      </c>
      <c r="F422" s="154">
        <f t="shared" si="26"/>
        <v>127.31444081817476</v>
      </c>
      <c r="G422" s="179">
        <f t="shared" si="27"/>
        <v>309.47</v>
      </c>
      <c r="H422" s="118">
        <v>21</v>
      </c>
      <c r="I422" s="127">
        <v>658.44</v>
      </c>
      <c r="J422" s="127">
        <v>348.97</v>
      </c>
    </row>
    <row r="423" spans="1:10" ht="23.25">
      <c r="A423" s="116">
        <v>22472</v>
      </c>
      <c r="B423" s="118">
        <v>31</v>
      </c>
      <c r="C423" s="135">
        <v>84.8915</v>
      </c>
      <c r="D423" s="135">
        <v>84.9347</v>
      </c>
      <c r="E423" s="179">
        <f t="shared" si="22"/>
        <v>0.043200000000013006</v>
      </c>
      <c r="F423" s="154">
        <f t="shared" si="26"/>
        <v>135.80635020437919</v>
      </c>
      <c r="G423" s="179">
        <f t="shared" si="27"/>
        <v>318.0999999999999</v>
      </c>
      <c r="H423" s="118">
        <v>22</v>
      </c>
      <c r="I423" s="127">
        <v>841.29</v>
      </c>
      <c r="J423" s="127">
        <v>523.19</v>
      </c>
    </row>
    <row r="424" spans="1:10" ht="23.25">
      <c r="A424" s="116"/>
      <c r="B424" s="118">
        <v>32</v>
      </c>
      <c r="C424" s="135">
        <v>85.0765</v>
      </c>
      <c r="D424" s="135">
        <v>85.1254</v>
      </c>
      <c r="E424" s="179">
        <f t="shared" si="22"/>
        <v>0.048900000000003274</v>
      </c>
      <c r="F424" s="154">
        <f t="shared" si="26"/>
        <v>128.95229556183455</v>
      </c>
      <c r="G424" s="179">
        <f t="shared" si="27"/>
        <v>379.21</v>
      </c>
      <c r="H424" s="118">
        <v>23</v>
      </c>
      <c r="I424" s="127">
        <v>661.88</v>
      </c>
      <c r="J424" s="127">
        <v>282.67</v>
      </c>
    </row>
    <row r="425" spans="1:10" ht="23.25">
      <c r="A425" s="116"/>
      <c r="B425" s="118">
        <v>33</v>
      </c>
      <c r="C425" s="135">
        <v>86.0251</v>
      </c>
      <c r="D425" s="135">
        <v>86.0689</v>
      </c>
      <c r="E425" s="179">
        <f t="shared" si="22"/>
        <v>0.0438000000000045</v>
      </c>
      <c r="F425" s="154">
        <f t="shared" si="26"/>
        <v>129.54363964391618</v>
      </c>
      <c r="G425" s="179">
        <f t="shared" si="27"/>
        <v>338.11</v>
      </c>
      <c r="H425" s="118">
        <v>24</v>
      </c>
      <c r="I425" s="127">
        <v>722.51</v>
      </c>
      <c r="J425" s="127">
        <v>384.4</v>
      </c>
    </row>
    <row r="426" spans="1:10" ht="23.25">
      <c r="A426" s="116">
        <v>22480</v>
      </c>
      <c r="B426" s="118">
        <v>34</v>
      </c>
      <c r="C426" s="135">
        <v>83.8011</v>
      </c>
      <c r="D426" s="135">
        <v>83.8555</v>
      </c>
      <c r="E426" s="179">
        <f t="shared" si="22"/>
        <v>0.054400000000001114</v>
      </c>
      <c r="F426" s="154">
        <f t="shared" si="26"/>
        <v>151.99776473875696</v>
      </c>
      <c r="G426" s="179">
        <f t="shared" si="27"/>
        <v>357.9</v>
      </c>
      <c r="H426" s="118">
        <v>25</v>
      </c>
      <c r="I426" s="127">
        <v>657.41</v>
      </c>
      <c r="J426" s="127">
        <v>299.51</v>
      </c>
    </row>
    <row r="427" spans="1:10" ht="23.25">
      <c r="A427" s="116"/>
      <c r="B427" s="118">
        <v>35</v>
      </c>
      <c r="C427" s="135">
        <v>85.0321</v>
      </c>
      <c r="D427" s="135">
        <v>85.0697</v>
      </c>
      <c r="E427" s="179">
        <f t="shared" si="22"/>
        <v>0.037599999999997635</v>
      </c>
      <c r="F427" s="154">
        <f t="shared" si="26"/>
        <v>141.91892503962274</v>
      </c>
      <c r="G427" s="179">
        <f t="shared" si="27"/>
        <v>264.93999999999994</v>
      </c>
      <c r="H427" s="118">
        <v>26</v>
      </c>
      <c r="I427" s="127">
        <v>847.88</v>
      </c>
      <c r="J427" s="127">
        <v>582.94</v>
      </c>
    </row>
    <row r="428" spans="1:10" ht="23.25">
      <c r="A428" s="116"/>
      <c r="B428" s="118">
        <v>36</v>
      </c>
      <c r="C428" s="135">
        <v>84.6256</v>
      </c>
      <c r="D428" s="135">
        <v>84.6718</v>
      </c>
      <c r="E428" s="179">
        <f t="shared" si="22"/>
        <v>0.04619999999999891</v>
      </c>
      <c r="F428" s="154">
        <f t="shared" si="26"/>
        <v>130.2949968977351</v>
      </c>
      <c r="G428" s="179">
        <f t="shared" si="27"/>
        <v>354.58</v>
      </c>
      <c r="H428" s="118">
        <v>27</v>
      </c>
      <c r="I428" s="127">
        <v>714.74</v>
      </c>
      <c r="J428" s="127">
        <v>360.16</v>
      </c>
    </row>
    <row r="429" spans="1:10" ht="23.25">
      <c r="A429" s="116">
        <v>22499</v>
      </c>
      <c r="B429" s="118">
        <v>28</v>
      </c>
      <c r="C429" s="135">
        <v>87.2524</v>
      </c>
      <c r="D429" s="135">
        <v>87.2709</v>
      </c>
      <c r="E429" s="179">
        <f t="shared" si="22"/>
        <v>0.01850000000000307</v>
      </c>
      <c r="F429" s="154">
        <f t="shared" si="26"/>
        <v>53.21137860615834</v>
      </c>
      <c r="G429" s="179">
        <f t="shared" si="27"/>
        <v>347.67</v>
      </c>
      <c r="H429" s="118">
        <v>28</v>
      </c>
      <c r="I429" s="127">
        <v>661.87</v>
      </c>
      <c r="J429" s="127">
        <v>314.2</v>
      </c>
    </row>
    <row r="430" spans="1:10" ht="23.25">
      <c r="A430" s="116"/>
      <c r="B430" s="118">
        <v>29</v>
      </c>
      <c r="C430" s="135">
        <v>85.2872</v>
      </c>
      <c r="D430" s="135">
        <v>85.3042</v>
      </c>
      <c r="E430" s="179">
        <f t="shared" si="22"/>
        <v>0.016999999999995907</v>
      </c>
      <c r="F430" s="154">
        <f t="shared" si="26"/>
        <v>62.04379562042302</v>
      </c>
      <c r="G430" s="179">
        <f t="shared" si="27"/>
        <v>274</v>
      </c>
      <c r="H430" s="118">
        <v>29</v>
      </c>
      <c r="I430" s="127">
        <v>792.36</v>
      </c>
      <c r="J430" s="127">
        <v>518.36</v>
      </c>
    </row>
    <row r="431" spans="1:10" ht="23.25">
      <c r="A431" s="116"/>
      <c r="B431" s="118">
        <v>30</v>
      </c>
      <c r="C431" s="135">
        <v>85.0134</v>
      </c>
      <c r="D431" s="135">
        <v>85.0301</v>
      </c>
      <c r="E431" s="179">
        <f t="shared" si="22"/>
        <v>0.01670000000000016</v>
      </c>
      <c r="F431" s="154">
        <f t="shared" si="26"/>
        <v>60.18234891347493</v>
      </c>
      <c r="G431" s="179">
        <f t="shared" si="27"/>
        <v>277.49</v>
      </c>
      <c r="H431" s="118">
        <v>30</v>
      </c>
      <c r="I431" s="127">
        <v>686.63</v>
      </c>
      <c r="J431" s="127">
        <v>409.14</v>
      </c>
    </row>
    <row r="432" spans="1:10" ht="23.25">
      <c r="A432" s="116">
        <v>22509</v>
      </c>
      <c r="B432" s="118">
        <v>31</v>
      </c>
      <c r="C432" s="135">
        <v>84.9205</v>
      </c>
      <c r="D432" s="135">
        <v>84.9419</v>
      </c>
      <c r="E432" s="179">
        <f t="shared" si="22"/>
        <v>0.021399999999999864</v>
      </c>
      <c r="F432" s="154">
        <f t="shared" si="26"/>
        <v>71.09162181914778</v>
      </c>
      <c r="G432" s="179">
        <f t="shared" si="27"/>
        <v>301.02</v>
      </c>
      <c r="H432" s="118">
        <v>31</v>
      </c>
      <c r="I432" s="127">
        <v>825.41</v>
      </c>
      <c r="J432" s="127">
        <v>524.39</v>
      </c>
    </row>
    <row r="433" spans="1:10" ht="23.25">
      <c r="A433" s="116"/>
      <c r="B433" s="118">
        <v>32</v>
      </c>
      <c r="C433" s="135">
        <v>85.063</v>
      </c>
      <c r="D433" s="135">
        <v>85.0796</v>
      </c>
      <c r="E433" s="179">
        <f t="shared" si="22"/>
        <v>0.01659999999999684</v>
      </c>
      <c r="F433" s="154">
        <f t="shared" si="26"/>
        <v>59.54729705490849</v>
      </c>
      <c r="G433" s="179">
        <f t="shared" si="27"/>
        <v>278.77</v>
      </c>
      <c r="H433" s="118">
        <v>32</v>
      </c>
      <c r="I433" s="127">
        <v>851.14</v>
      </c>
      <c r="J433" s="127">
        <v>572.37</v>
      </c>
    </row>
    <row r="434" spans="1:10" ht="23.25">
      <c r="A434" s="116"/>
      <c r="B434" s="118">
        <v>33</v>
      </c>
      <c r="C434" s="135">
        <v>86.0223</v>
      </c>
      <c r="D434" s="135">
        <v>86.0365</v>
      </c>
      <c r="E434" s="179">
        <f t="shared" si="22"/>
        <v>0.014200000000002433</v>
      </c>
      <c r="F434" s="154">
        <f t="shared" si="26"/>
        <v>43.92341241610453</v>
      </c>
      <c r="G434" s="179">
        <f t="shared" si="27"/>
        <v>323.28999999999996</v>
      </c>
      <c r="H434" s="118">
        <v>33</v>
      </c>
      <c r="I434" s="127">
        <v>797.14</v>
      </c>
      <c r="J434" s="127">
        <v>473.85</v>
      </c>
    </row>
    <row r="435" spans="1:10" ht="23.25">
      <c r="A435" s="116">
        <v>22516</v>
      </c>
      <c r="B435" s="118">
        <v>34</v>
      </c>
      <c r="C435" s="135">
        <v>83.7711</v>
      </c>
      <c r="D435" s="135">
        <v>83.7924</v>
      </c>
      <c r="E435" s="179">
        <f t="shared" si="22"/>
        <v>0.021299999999996544</v>
      </c>
      <c r="F435" s="154">
        <f t="shared" si="26"/>
        <v>68.49315068492041</v>
      </c>
      <c r="G435" s="179">
        <f t="shared" si="27"/>
        <v>310.97999999999996</v>
      </c>
      <c r="H435" s="118">
        <v>34</v>
      </c>
      <c r="I435" s="127">
        <v>688.79</v>
      </c>
      <c r="J435" s="127">
        <v>377.81</v>
      </c>
    </row>
    <row r="436" spans="1:10" ht="23.25">
      <c r="A436" s="116"/>
      <c r="B436" s="118">
        <v>35</v>
      </c>
      <c r="C436" s="135">
        <v>85.0628</v>
      </c>
      <c r="D436" s="135">
        <v>85.0822</v>
      </c>
      <c r="E436" s="179">
        <f t="shared" si="22"/>
        <v>0.019400000000004525</v>
      </c>
      <c r="F436" s="154">
        <f t="shared" si="26"/>
        <v>63.83258752304727</v>
      </c>
      <c r="G436" s="179">
        <f t="shared" si="27"/>
        <v>303.91999999999996</v>
      </c>
      <c r="H436" s="118">
        <v>35</v>
      </c>
      <c r="I436" s="127">
        <v>822.17</v>
      </c>
      <c r="J436" s="127">
        <v>518.25</v>
      </c>
    </row>
    <row r="437" spans="1:10" ht="23.25">
      <c r="A437" s="116"/>
      <c r="B437" s="118">
        <v>36</v>
      </c>
      <c r="C437" s="135">
        <v>84.616</v>
      </c>
      <c r="D437" s="135">
        <v>84.6366</v>
      </c>
      <c r="E437" s="179">
        <f t="shared" si="22"/>
        <v>0.020600000000001728</v>
      </c>
      <c r="F437" s="154">
        <f t="shared" si="26"/>
        <v>66.80719961083747</v>
      </c>
      <c r="G437" s="179">
        <f t="shared" si="27"/>
        <v>308.3499999999999</v>
      </c>
      <c r="H437" s="118">
        <v>36</v>
      </c>
      <c r="I437" s="127">
        <v>836.92</v>
      </c>
      <c r="J437" s="127">
        <v>528.57</v>
      </c>
    </row>
    <row r="438" spans="1:10" ht="23.25">
      <c r="A438" s="116">
        <v>22530</v>
      </c>
      <c r="B438" s="118">
        <v>28</v>
      </c>
      <c r="C438" s="135">
        <v>87.2511</v>
      </c>
      <c r="D438" s="135">
        <v>87.2661</v>
      </c>
      <c r="E438" s="179">
        <f t="shared" si="22"/>
        <v>0.015000000000000568</v>
      </c>
      <c r="F438" s="154">
        <f t="shared" si="26"/>
        <v>48.4042724837864</v>
      </c>
      <c r="G438" s="179">
        <f t="shared" si="27"/>
        <v>309.89</v>
      </c>
      <c r="H438" s="118">
        <v>37</v>
      </c>
      <c r="I438" s="127">
        <v>891.04</v>
      </c>
      <c r="J438" s="127">
        <v>581.15</v>
      </c>
    </row>
    <row r="439" spans="1:10" ht="23.25">
      <c r="A439" s="116"/>
      <c r="B439" s="118">
        <v>29</v>
      </c>
      <c r="C439" s="135">
        <v>85.2768</v>
      </c>
      <c r="D439" s="135">
        <v>85.2898</v>
      </c>
      <c r="E439" s="179">
        <f t="shared" si="22"/>
        <v>0.01300000000000523</v>
      </c>
      <c r="F439" s="154">
        <f t="shared" si="26"/>
        <v>41.36702093809339</v>
      </c>
      <c r="G439" s="179">
        <f t="shared" si="27"/>
        <v>314.26000000000005</v>
      </c>
      <c r="H439" s="118">
        <v>38</v>
      </c>
      <c r="I439" s="127">
        <v>793.35</v>
      </c>
      <c r="J439" s="127">
        <v>479.09</v>
      </c>
    </row>
    <row r="440" spans="1:10" ht="23.25">
      <c r="A440" s="116"/>
      <c r="B440" s="118">
        <v>30</v>
      </c>
      <c r="C440" s="135">
        <v>85.0064</v>
      </c>
      <c r="D440" s="135">
        <v>85.02</v>
      </c>
      <c r="E440" s="179">
        <f t="shared" si="22"/>
        <v>0.013599999999996726</v>
      </c>
      <c r="F440" s="154">
        <f t="shared" si="26"/>
        <v>45.68664337542572</v>
      </c>
      <c r="G440" s="179">
        <f t="shared" si="27"/>
        <v>297.67999999999995</v>
      </c>
      <c r="H440" s="118">
        <v>39</v>
      </c>
      <c r="I440" s="127">
        <v>828.31</v>
      </c>
      <c r="J440" s="127">
        <v>530.63</v>
      </c>
    </row>
    <row r="441" spans="1:10" ht="23.25">
      <c r="A441" s="116">
        <v>22542</v>
      </c>
      <c r="B441" s="118">
        <v>31</v>
      </c>
      <c r="C441" s="135">
        <v>84.9425</v>
      </c>
      <c r="D441" s="135">
        <v>84.9568</v>
      </c>
      <c r="E441" s="179">
        <f t="shared" si="22"/>
        <v>0.014300000000005753</v>
      </c>
      <c r="F441" s="154">
        <f t="shared" si="26"/>
        <v>49.35118718941797</v>
      </c>
      <c r="G441" s="179">
        <f t="shared" si="27"/>
        <v>289.76</v>
      </c>
      <c r="H441" s="118">
        <v>40</v>
      </c>
      <c r="I441" s="127">
        <v>728.73</v>
      </c>
      <c r="J441" s="127">
        <v>438.97</v>
      </c>
    </row>
    <row r="442" spans="1:10" ht="23.25">
      <c r="A442" s="116"/>
      <c r="B442" s="118">
        <v>32</v>
      </c>
      <c r="C442" s="135">
        <v>85.0797</v>
      </c>
      <c r="D442" s="135">
        <v>85.0953</v>
      </c>
      <c r="E442" s="179">
        <f t="shared" si="22"/>
        <v>0.015599999999992065</v>
      </c>
      <c r="F442" s="154">
        <f t="shared" si="26"/>
        <v>46.709383795413096</v>
      </c>
      <c r="G442" s="179">
        <f t="shared" si="27"/>
        <v>333.98</v>
      </c>
      <c r="H442" s="118">
        <v>41</v>
      </c>
      <c r="I442" s="127">
        <v>703.25</v>
      </c>
      <c r="J442" s="127">
        <v>369.27</v>
      </c>
    </row>
    <row r="443" spans="1:10" ht="23.25">
      <c r="A443" s="116"/>
      <c r="B443" s="118">
        <v>33</v>
      </c>
      <c r="C443" s="135">
        <v>86.0491</v>
      </c>
      <c r="D443" s="135">
        <v>86.0626</v>
      </c>
      <c r="E443" s="179">
        <f t="shared" si="22"/>
        <v>0.013500000000007617</v>
      </c>
      <c r="F443" s="154">
        <f t="shared" si="26"/>
        <v>44.146500981058274</v>
      </c>
      <c r="G443" s="179">
        <f t="shared" si="27"/>
        <v>305.79999999999995</v>
      </c>
      <c r="H443" s="118">
        <v>42</v>
      </c>
      <c r="I443" s="127">
        <v>858.43</v>
      </c>
      <c r="J443" s="127">
        <v>552.63</v>
      </c>
    </row>
    <row r="444" spans="1:10" ht="23.25">
      <c r="A444" s="116">
        <v>22548</v>
      </c>
      <c r="B444" s="118">
        <v>34</v>
      </c>
      <c r="C444" s="135">
        <v>83.7772</v>
      </c>
      <c r="D444" s="135">
        <v>83.797</v>
      </c>
      <c r="E444" s="179">
        <f t="shared" si="22"/>
        <v>0.019800000000003593</v>
      </c>
      <c r="F444" s="154">
        <f t="shared" si="26"/>
        <v>56.49072753210726</v>
      </c>
      <c r="G444" s="179">
        <f t="shared" si="27"/>
        <v>350.5</v>
      </c>
      <c r="H444" s="118">
        <v>43</v>
      </c>
      <c r="I444" s="127">
        <v>684.65</v>
      </c>
      <c r="J444" s="127">
        <v>334.15</v>
      </c>
    </row>
    <row r="445" spans="1:10" ht="23.25">
      <c r="A445" s="116"/>
      <c r="B445" s="118">
        <v>35</v>
      </c>
      <c r="C445" s="135">
        <v>85.0715</v>
      </c>
      <c r="D445" s="135">
        <v>85.0922</v>
      </c>
      <c r="E445" s="179">
        <f t="shared" si="22"/>
        <v>0.020700000000005048</v>
      </c>
      <c r="F445" s="154">
        <f t="shared" si="26"/>
        <v>60.53516595995042</v>
      </c>
      <c r="G445" s="179">
        <f t="shared" si="27"/>
        <v>341.95000000000005</v>
      </c>
      <c r="H445" s="118">
        <v>44</v>
      </c>
      <c r="I445" s="127">
        <v>730.45</v>
      </c>
      <c r="J445" s="127">
        <v>388.5</v>
      </c>
    </row>
    <row r="446" spans="1:10" ht="23.25">
      <c r="A446" s="116"/>
      <c r="B446" s="118">
        <v>36</v>
      </c>
      <c r="C446" s="135">
        <v>84.6343</v>
      </c>
      <c r="D446" s="135">
        <v>84.6466</v>
      </c>
      <c r="E446" s="179">
        <f t="shared" si="22"/>
        <v>0.012300000000010414</v>
      </c>
      <c r="F446" s="154">
        <f t="shared" si="26"/>
        <v>41.22951094429127</v>
      </c>
      <c r="G446" s="179">
        <f t="shared" si="27"/>
        <v>298.33</v>
      </c>
      <c r="H446" s="118">
        <v>45</v>
      </c>
      <c r="I446" s="127">
        <v>718.4</v>
      </c>
      <c r="J446" s="127">
        <v>420.07</v>
      </c>
    </row>
    <row r="447" spans="1:10" ht="23.25">
      <c r="A447" s="116">
        <v>22558</v>
      </c>
      <c r="B447" s="118">
        <v>22</v>
      </c>
      <c r="C447" s="135">
        <v>85.1467</v>
      </c>
      <c r="D447" s="135">
        <v>85.2058</v>
      </c>
      <c r="E447" s="179">
        <f t="shared" si="22"/>
        <v>0.05910000000000082</v>
      </c>
      <c r="F447" s="154">
        <f t="shared" si="26"/>
        <v>197.97005326098147</v>
      </c>
      <c r="G447" s="179">
        <f t="shared" si="27"/>
        <v>298.5300000000001</v>
      </c>
      <c r="H447" s="118">
        <v>46</v>
      </c>
      <c r="I447" s="127">
        <v>836.2</v>
      </c>
      <c r="J447" s="127">
        <v>537.67</v>
      </c>
    </row>
    <row r="448" spans="1:10" ht="23.25">
      <c r="A448" s="116"/>
      <c r="B448" s="118">
        <v>23</v>
      </c>
      <c r="C448" s="135">
        <v>87.7077</v>
      </c>
      <c r="D448" s="135">
        <v>87.7747</v>
      </c>
      <c r="E448" s="179">
        <f t="shared" si="22"/>
        <v>0.06699999999999307</v>
      </c>
      <c r="F448" s="154">
        <f t="shared" si="26"/>
        <v>211.189913317551</v>
      </c>
      <c r="G448" s="179">
        <f t="shared" si="27"/>
        <v>317.25</v>
      </c>
      <c r="H448" s="118">
        <v>47</v>
      </c>
      <c r="I448" s="127">
        <v>831.92</v>
      </c>
      <c r="J448" s="127">
        <v>514.67</v>
      </c>
    </row>
    <row r="449" spans="1:10" ht="23.25">
      <c r="A449" s="116"/>
      <c r="B449" s="118">
        <v>24</v>
      </c>
      <c r="C449" s="135">
        <v>88.103</v>
      </c>
      <c r="D449" s="135">
        <v>88.1741</v>
      </c>
      <c r="E449" s="179">
        <f t="shared" si="22"/>
        <v>0.07110000000000127</v>
      </c>
      <c r="F449" s="154">
        <f t="shared" si="26"/>
        <v>219.65460780376682</v>
      </c>
      <c r="G449" s="179">
        <f t="shared" si="27"/>
        <v>323.69</v>
      </c>
      <c r="H449" s="118">
        <v>48</v>
      </c>
      <c r="I449" s="127">
        <v>820.01</v>
      </c>
      <c r="J449" s="127">
        <v>496.32</v>
      </c>
    </row>
    <row r="450" spans="1:10" ht="23.25">
      <c r="A450" s="116">
        <v>22570</v>
      </c>
      <c r="B450" s="118">
        <v>25</v>
      </c>
      <c r="C450" s="135">
        <v>87.1122</v>
      </c>
      <c r="D450" s="135">
        <v>87.1474</v>
      </c>
      <c r="E450" s="179">
        <f t="shared" si="22"/>
        <v>0.03520000000000323</v>
      </c>
      <c r="F450" s="154">
        <f t="shared" si="26"/>
        <v>101.93443762308362</v>
      </c>
      <c r="G450" s="179">
        <f t="shared" si="27"/>
        <v>345.31999999999994</v>
      </c>
      <c r="H450" s="118">
        <v>49</v>
      </c>
      <c r="I450" s="127">
        <v>717.8</v>
      </c>
      <c r="J450" s="127">
        <v>372.48</v>
      </c>
    </row>
    <row r="451" spans="2:10" ht="23.25">
      <c r="B451" s="118">
        <v>26</v>
      </c>
      <c r="C451" s="135">
        <v>85.8765</v>
      </c>
      <c r="D451" s="135">
        <v>85.9052</v>
      </c>
      <c r="E451" s="179">
        <f t="shared" si="22"/>
        <v>0.028700000000000614</v>
      </c>
      <c r="F451" s="154">
        <f t="shared" si="26"/>
        <v>94.01513414354704</v>
      </c>
      <c r="G451" s="179">
        <f t="shared" si="27"/>
        <v>305.2700000000001</v>
      </c>
      <c r="H451" s="118">
        <v>50</v>
      </c>
      <c r="I451" s="127">
        <v>860.7</v>
      </c>
      <c r="J451" s="127">
        <v>555.43</v>
      </c>
    </row>
    <row r="452" spans="1:10" ht="23.25">
      <c r="A452" s="116"/>
      <c r="B452" s="118">
        <v>27</v>
      </c>
      <c r="C452" s="135">
        <v>86.3771</v>
      </c>
      <c r="D452" s="135">
        <v>86.4042</v>
      </c>
      <c r="E452" s="179">
        <f t="shared" si="22"/>
        <v>0.027100000000004343</v>
      </c>
      <c r="F452" s="154">
        <f t="shared" si="26"/>
        <v>96.99355762349444</v>
      </c>
      <c r="G452" s="179">
        <f t="shared" si="27"/>
        <v>279.4</v>
      </c>
      <c r="H452" s="118">
        <v>51</v>
      </c>
      <c r="I452" s="127">
        <v>847.29</v>
      </c>
      <c r="J452" s="127">
        <v>567.89</v>
      </c>
    </row>
    <row r="453" spans="1:10" ht="23.25">
      <c r="A453" s="116">
        <v>22583</v>
      </c>
      <c r="B453" s="118">
        <v>28</v>
      </c>
      <c r="C453" s="135">
        <v>87.2634</v>
      </c>
      <c r="D453" s="135">
        <v>87.295</v>
      </c>
      <c r="E453" s="179">
        <f t="shared" si="22"/>
        <v>0.03159999999999741</v>
      </c>
      <c r="F453" s="154">
        <f t="shared" si="26"/>
        <v>109.03695524653187</v>
      </c>
      <c r="G453" s="179">
        <f t="shared" si="27"/>
        <v>289.81000000000006</v>
      </c>
      <c r="H453" s="118">
        <v>52</v>
      </c>
      <c r="I453" s="127">
        <v>834.86</v>
      </c>
      <c r="J453" s="127">
        <v>545.05</v>
      </c>
    </row>
    <row r="454" spans="1:10" ht="23.25">
      <c r="A454" s="116"/>
      <c r="B454" s="118">
        <v>29</v>
      </c>
      <c r="C454" s="135">
        <v>85.2787</v>
      </c>
      <c r="D454" s="135">
        <v>85.3088</v>
      </c>
      <c r="E454" s="179">
        <f t="shared" si="22"/>
        <v>0.030100000000004457</v>
      </c>
      <c r="F454" s="154">
        <f t="shared" si="26"/>
        <v>104.47398563050382</v>
      </c>
      <c r="G454" s="179">
        <f t="shared" si="27"/>
        <v>288.11</v>
      </c>
      <c r="H454" s="118">
        <v>53</v>
      </c>
      <c r="I454" s="127">
        <v>805.91</v>
      </c>
      <c r="J454" s="127">
        <v>517.8</v>
      </c>
    </row>
    <row r="455" spans="1:10" ht="23.25">
      <c r="A455" s="116"/>
      <c r="B455" s="118">
        <v>30</v>
      </c>
      <c r="C455" s="135">
        <v>85.0197</v>
      </c>
      <c r="D455" s="135">
        <v>85.0524</v>
      </c>
      <c r="E455" s="179">
        <f t="shared" si="22"/>
        <v>0.0327000000000055</v>
      </c>
      <c r="F455" s="154">
        <f t="shared" si="26"/>
        <v>105.62697848700012</v>
      </c>
      <c r="G455" s="179">
        <f t="shared" si="27"/>
        <v>309.58000000000004</v>
      </c>
      <c r="H455" s="118">
        <v>54</v>
      </c>
      <c r="I455" s="127">
        <v>690.19</v>
      </c>
      <c r="J455" s="127">
        <v>380.61</v>
      </c>
    </row>
    <row r="456" spans="1:10" ht="23.25">
      <c r="A456" s="116">
        <v>22593</v>
      </c>
      <c r="B456" s="118">
        <v>10</v>
      </c>
      <c r="C456" s="135">
        <v>85.0743</v>
      </c>
      <c r="D456" s="135">
        <v>85.0811</v>
      </c>
      <c r="E456" s="179">
        <f t="shared" si="22"/>
        <v>0.006800000000012574</v>
      </c>
      <c r="F456" s="154">
        <f t="shared" si="26"/>
        <v>21.750255885403572</v>
      </c>
      <c r="G456" s="179">
        <f t="shared" si="27"/>
        <v>312.64000000000004</v>
      </c>
      <c r="H456" s="118">
        <v>55</v>
      </c>
      <c r="I456" s="127">
        <v>732.94</v>
      </c>
      <c r="J456" s="127">
        <v>420.3</v>
      </c>
    </row>
    <row r="457" spans="1:10" ht="23.25">
      <c r="A457" s="116"/>
      <c r="B457" s="118">
        <v>11</v>
      </c>
      <c r="C457" s="135">
        <v>86.1127</v>
      </c>
      <c r="D457" s="135">
        <v>86.1197</v>
      </c>
      <c r="E457" s="179">
        <f t="shared" si="22"/>
        <v>0.006999999999990791</v>
      </c>
      <c r="F457" s="154">
        <f t="shared" si="26"/>
        <v>28.86955087223488</v>
      </c>
      <c r="G457" s="179">
        <f t="shared" si="27"/>
        <v>242.47000000000003</v>
      </c>
      <c r="H457" s="118">
        <v>56</v>
      </c>
      <c r="I457" s="127">
        <v>751.33</v>
      </c>
      <c r="J457" s="127">
        <v>508.86</v>
      </c>
    </row>
    <row r="458" spans="1:10" ht="23.25">
      <c r="A458" s="116"/>
      <c r="B458" s="118">
        <v>12</v>
      </c>
      <c r="C458" s="135">
        <v>84.8785</v>
      </c>
      <c r="D458" s="135">
        <v>84.8846</v>
      </c>
      <c r="E458" s="179">
        <f t="shared" si="22"/>
        <v>0.006100000000003547</v>
      </c>
      <c r="F458" s="154">
        <f t="shared" si="26"/>
        <v>19.850955123835945</v>
      </c>
      <c r="G458" s="179">
        <f t="shared" si="27"/>
        <v>307.28999999999996</v>
      </c>
      <c r="H458" s="118">
        <v>57</v>
      </c>
      <c r="I458" s="127">
        <v>700.16</v>
      </c>
      <c r="J458" s="127">
        <v>392.87</v>
      </c>
    </row>
    <row r="459" spans="1:10" ht="23.25">
      <c r="A459" s="116">
        <v>22604</v>
      </c>
      <c r="B459" s="118">
        <v>13</v>
      </c>
      <c r="C459" s="135">
        <v>86.762</v>
      </c>
      <c r="D459" s="135">
        <v>86.7707</v>
      </c>
      <c r="E459" s="179">
        <f t="shared" si="22"/>
        <v>0.008700000000004593</v>
      </c>
      <c r="F459" s="154">
        <f t="shared" si="26"/>
        <v>33.16180674672991</v>
      </c>
      <c r="G459" s="179">
        <f t="shared" si="27"/>
        <v>262.35</v>
      </c>
      <c r="H459" s="118">
        <v>58</v>
      </c>
      <c r="I459" s="127">
        <v>822.25</v>
      </c>
      <c r="J459" s="127">
        <v>559.9</v>
      </c>
    </row>
    <row r="460" spans="1:10" ht="23.25">
      <c r="A460" s="116"/>
      <c r="B460" s="118">
        <v>14</v>
      </c>
      <c r="C460" s="135">
        <v>85.9802</v>
      </c>
      <c r="D460" s="135">
        <v>85.9895</v>
      </c>
      <c r="E460" s="179">
        <f t="shared" si="22"/>
        <v>0.0093000000000103</v>
      </c>
      <c r="F460" s="154">
        <f t="shared" si="26"/>
        <v>30.206573989899628</v>
      </c>
      <c r="G460" s="179">
        <f t="shared" si="27"/>
        <v>307.88000000000005</v>
      </c>
      <c r="H460" s="118">
        <v>59</v>
      </c>
      <c r="I460" s="127">
        <v>669.32</v>
      </c>
      <c r="J460" s="127">
        <v>361.44</v>
      </c>
    </row>
    <row r="461" spans="1:10" ht="23.25">
      <c r="A461" s="116"/>
      <c r="B461" s="118">
        <v>15</v>
      </c>
      <c r="C461" s="135">
        <v>87.0332</v>
      </c>
      <c r="D461" s="135">
        <v>87.0477</v>
      </c>
      <c r="E461" s="179">
        <f t="shared" si="22"/>
        <v>0.014500000000012392</v>
      </c>
      <c r="F461" s="154">
        <f t="shared" si="26"/>
        <v>59.599654733085565</v>
      </c>
      <c r="G461" s="179">
        <f t="shared" si="27"/>
        <v>243.29000000000008</v>
      </c>
      <c r="H461" s="118">
        <v>60</v>
      </c>
      <c r="I461" s="127">
        <v>790.57</v>
      </c>
      <c r="J461" s="127">
        <v>547.28</v>
      </c>
    </row>
    <row r="462" spans="1:10" ht="23.25">
      <c r="A462" s="116">
        <v>22612</v>
      </c>
      <c r="B462" s="118">
        <v>16</v>
      </c>
      <c r="C462" s="135">
        <v>86.1632</v>
      </c>
      <c r="D462" s="135">
        <v>86.1745</v>
      </c>
      <c r="E462" s="179">
        <f t="shared" si="22"/>
        <v>0.011299999999991428</v>
      </c>
      <c r="F462" s="154">
        <f t="shared" si="26"/>
        <v>36.677594209456416</v>
      </c>
      <c r="G462" s="179">
        <f t="shared" si="27"/>
        <v>308.09000000000003</v>
      </c>
      <c r="H462" s="118">
        <v>61</v>
      </c>
      <c r="I462" s="127">
        <v>677.46</v>
      </c>
      <c r="J462" s="127">
        <v>369.37</v>
      </c>
    </row>
    <row r="463" spans="1:10" ht="23.25">
      <c r="A463" s="116"/>
      <c r="B463" s="118">
        <v>17</v>
      </c>
      <c r="C463" s="135">
        <v>87.2418</v>
      </c>
      <c r="D463" s="135">
        <v>87.2502</v>
      </c>
      <c r="E463" s="179">
        <f t="shared" si="22"/>
        <v>0.008400000000008845</v>
      </c>
      <c r="F463" s="154">
        <f t="shared" si="26"/>
        <v>29.79145978156066</v>
      </c>
      <c r="G463" s="179">
        <f t="shared" si="27"/>
        <v>281.96</v>
      </c>
      <c r="H463" s="118">
        <v>62</v>
      </c>
      <c r="I463" s="127">
        <v>702</v>
      </c>
      <c r="J463" s="127">
        <v>420.04</v>
      </c>
    </row>
    <row r="464" spans="1:10" ht="23.25">
      <c r="A464" s="116"/>
      <c r="B464" s="118">
        <v>18</v>
      </c>
      <c r="C464" s="135">
        <v>85.1761</v>
      </c>
      <c r="D464" s="135">
        <v>85.1929</v>
      </c>
      <c r="E464" s="179">
        <f t="shared" si="22"/>
        <v>0.016799999999989268</v>
      </c>
      <c r="F464" s="154">
        <f t="shared" si="26"/>
        <v>88.02263439164449</v>
      </c>
      <c r="G464" s="179">
        <f t="shared" si="27"/>
        <v>190.86</v>
      </c>
      <c r="H464" s="118">
        <v>63</v>
      </c>
      <c r="I464" s="127">
        <v>734.14</v>
      </c>
      <c r="J464" s="127">
        <v>543.28</v>
      </c>
    </row>
    <row r="465" spans="1:10" ht="23.25">
      <c r="A465" s="116">
        <v>22626</v>
      </c>
      <c r="B465" s="118">
        <v>31</v>
      </c>
      <c r="C465" s="135">
        <v>84.8944</v>
      </c>
      <c r="D465" s="135">
        <v>84.9138</v>
      </c>
      <c r="E465" s="179">
        <f t="shared" si="22"/>
        <v>0.019399999999990314</v>
      </c>
      <c r="F465" s="154">
        <f t="shared" si="26"/>
        <v>56.12451541974865</v>
      </c>
      <c r="G465" s="179">
        <f t="shared" si="27"/>
        <v>345.65999999999997</v>
      </c>
      <c r="H465" s="118">
        <v>64</v>
      </c>
      <c r="I465" s="127">
        <v>706.89</v>
      </c>
      <c r="J465" s="127">
        <v>361.23</v>
      </c>
    </row>
    <row r="466" spans="1:10" ht="23.25">
      <c r="A466" s="116"/>
      <c r="B466" s="118">
        <v>32</v>
      </c>
      <c r="C466" s="135">
        <v>85.0371</v>
      </c>
      <c r="D466" s="135">
        <v>85.0598</v>
      </c>
      <c r="E466" s="179">
        <f t="shared" si="22"/>
        <v>0.022700000000000387</v>
      </c>
      <c r="F466" s="154">
        <f aca="true" t="shared" si="28" ref="F466:F529">((10^6)*E466/G466)</f>
        <v>81.55786296842017</v>
      </c>
      <c r="G466" s="179">
        <f t="shared" si="27"/>
        <v>278.33</v>
      </c>
      <c r="H466" s="118">
        <v>65</v>
      </c>
      <c r="I466" s="127">
        <v>709.51</v>
      </c>
      <c r="J466" s="127">
        <v>431.18</v>
      </c>
    </row>
    <row r="467" spans="1:10" ht="23.25">
      <c r="A467" s="116"/>
      <c r="B467" s="118">
        <v>33</v>
      </c>
      <c r="C467" s="135">
        <v>86.0158</v>
      </c>
      <c r="D467" s="135">
        <v>86.0282</v>
      </c>
      <c r="E467" s="179">
        <f t="shared" si="22"/>
        <v>0.012399999999999523</v>
      </c>
      <c r="F467" s="154">
        <f t="shared" si="28"/>
        <v>44.758879584173854</v>
      </c>
      <c r="G467" s="179">
        <f t="shared" si="27"/>
        <v>277.03999999999996</v>
      </c>
      <c r="H467" s="118">
        <v>66</v>
      </c>
      <c r="I467" s="127">
        <v>820.28</v>
      </c>
      <c r="J467" s="127">
        <v>543.24</v>
      </c>
    </row>
    <row r="468" spans="1:10" ht="23.25">
      <c r="A468" s="116">
        <v>22634</v>
      </c>
      <c r="B468" s="118">
        <v>34</v>
      </c>
      <c r="C468" s="135">
        <v>83.7662</v>
      </c>
      <c r="D468" s="135">
        <v>83.7743</v>
      </c>
      <c r="E468" s="179">
        <f t="shared" si="22"/>
        <v>0.008099999999998886</v>
      </c>
      <c r="F468" s="154">
        <f t="shared" si="28"/>
        <v>26.528673893816148</v>
      </c>
      <c r="G468" s="179">
        <f t="shared" si="27"/>
        <v>305.33000000000004</v>
      </c>
      <c r="H468" s="118">
        <v>67</v>
      </c>
      <c r="I468" s="127">
        <v>673.73</v>
      </c>
      <c r="J468" s="127">
        <v>368.4</v>
      </c>
    </row>
    <row r="469" spans="1:10" ht="23.25">
      <c r="A469" s="116"/>
      <c r="B469" s="118">
        <v>35</v>
      </c>
      <c r="C469" s="135">
        <v>85.008</v>
      </c>
      <c r="D469" s="135">
        <v>85.0222</v>
      </c>
      <c r="E469" s="179">
        <f t="shared" si="22"/>
        <v>0.014200000000002433</v>
      </c>
      <c r="F469" s="154">
        <f t="shared" si="28"/>
        <v>47.58872616375359</v>
      </c>
      <c r="G469" s="179">
        <f t="shared" si="27"/>
        <v>298.39</v>
      </c>
      <c r="H469" s="118">
        <v>68</v>
      </c>
      <c r="I469" s="127">
        <v>741.89</v>
      </c>
      <c r="J469" s="127">
        <v>443.5</v>
      </c>
    </row>
    <row r="470" spans="1:10" ht="23.25">
      <c r="A470" s="116"/>
      <c r="B470" s="118">
        <v>36</v>
      </c>
      <c r="C470" s="135">
        <v>84.5904</v>
      </c>
      <c r="D470" s="135">
        <v>84.5976</v>
      </c>
      <c r="E470" s="179">
        <f t="shared" si="22"/>
        <v>0.007199999999997431</v>
      </c>
      <c r="F470" s="154">
        <f t="shared" si="28"/>
        <v>23.722447365811437</v>
      </c>
      <c r="G470" s="179">
        <f t="shared" si="27"/>
        <v>303.51000000000005</v>
      </c>
      <c r="H470" s="118">
        <v>69</v>
      </c>
      <c r="I470" s="127">
        <v>742.46</v>
      </c>
      <c r="J470" s="127">
        <v>438.95</v>
      </c>
    </row>
    <row r="471" spans="1:10" ht="23.25">
      <c r="A471" s="116">
        <v>22653</v>
      </c>
      <c r="B471" s="118">
        <v>25</v>
      </c>
      <c r="C471" s="135">
        <v>87.0614</v>
      </c>
      <c r="D471" s="135">
        <v>87.0731</v>
      </c>
      <c r="E471" s="179">
        <f t="shared" si="22"/>
        <v>0.011699999999990496</v>
      </c>
      <c r="F471" s="154">
        <f t="shared" si="28"/>
        <v>37.17235901506114</v>
      </c>
      <c r="G471" s="179">
        <f t="shared" si="27"/>
        <v>314.75000000000006</v>
      </c>
      <c r="H471" s="118">
        <v>70</v>
      </c>
      <c r="I471" s="127">
        <v>817.59</v>
      </c>
      <c r="J471" s="127">
        <v>502.84</v>
      </c>
    </row>
    <row r="472" spans="1:10" ht="23.25">
      <c r="A472" s="116"/>
      <c r="B472" s="118">
        <v>26</v>
      </c>
      <c r="C472" s="135">
        <v>85.8275</v>
      </c>
      <c r="D472" s="135">
        <v>85.8386</v>
      </c>
      <c r="E472" s="179">
        <f t="shared" si="22"/>
        <v>0.011099999999999</v>
      </c>
      <c r="F472" s="154">
        <f t="shared" si="28"/>
        <v>36.74888263532196</v>
      </c>
      <c r="G472" s="179">
        <f t="shared" si="27"/>
        <v>302.05</v>
      </c>
      <c r="H472" s="118">
        <v>71</v>
      </c>
      <c r="I472" s="127">
        <v>710.46</v>
      </c>
      <c r="J472" s="127">
        <v>408.41</v>
      </c>
    </row>
    <row r="473" spans="1:10" ht="23.25">
      <c r="A473" s="116"/>
      <c r="B473" s="118">
        <v>27</v>
      </c>
      <c r="C473" s="135">
        <v>86.3278</v>
      </c>
      <c r="D473" s="135">
        <v>86.3409</v>
      </c>
      <c r="E473" s="179">
        <f t="shared" si="22"/>
        <v>0.01310000000000855</v>
      </c>
      <c r="F473" s="154">
        <f t="shared" si="28"/>
        <v>42.27033654934835</v>
      </c>
      <c r="G473" s="179">
        <f t="shared" si="27"/>
        <v>309.91</v>
      </c>
      <c r="H473" s="118">
        <v>72</v>
      </c>
      <c r="I473" s="127">
        <v>669.34</v>
      </c>
      <c r="J473" s="127">
        <v>359.43</v>
      </c>
    </row>
    <row r="474" spans="1:10" ht="23.25">
      <c r="A474" s="116">
        <v>22660</v>
      </c>
      <c r="B474" s="118">
        <v>28</v>
      </c>
      <c r="C474" s="135">
        <v>87.2036</v>
      </c>
      <c r="D474" s="135">
        <v>87.2066</v>
      </c>
      <c r="E474" s="179">
        <f t="shared" si="22"/>
        <v>0.0030000000000001137</v>
      </c>
      <c r="F474" s="154">
        <f t="shared" si="28"/>
        <v>10.224948875256011</v>
      </c>
      <c r="G474" s="179">
        <f t="shared" si="27"/>
        <v>293.4</v>
      </c>
      <c r="H474" s="118">
        <v>73</v>
      </c>
      <c r="I474" s="127">
        <v>688.68</v>
      </c>
      <c r="J474" s="127">
        <v>395.28</v>
      </c>
    </row>
    <row r="475" spans="1:10" ht="23.25">
      <c r="A475" s="116"/>
      <c r="B475" s="118">
        <v>29</v>
      </c>
      <c r="C475" s="135">
        <v>85.2401</v>
      </c>
      <c r="D475" s="135">
        <v>85.2462</v>
      </c>
      <c r="E475" s="179">
        <f t="shared" si="22"/>
        <v>0.006100000000003547</v>
      </c>
      <c r="F475" s="154">
        <f t="shared" si="28"/>
        <v>21.637343927367862</v>
      </c>
      <c r="G475" s="179">
        <f t="shared" si="27"/>
        <v>281.91999999999996</v>
      </c>
      <c r="H475" s="118">
        <v>74</v>
      </c>
      <c r="I475" s="127">
        <v>854.29</v>
      </c>
      <c r="J475" s="127">
        <v>572.37</v>
      </c>
    </row>
    <row r="476" spans="1:10" ht="23.25">
      <c r="A476" s="116"/>
      <c r="B476" s="118">
        <v>30</v>
      </c>
      <c r="C476" s="135">
        <v>84.9298</v>
      </c>
      <c r="D476" s="135">
        <v>84.9357</v>
      </c>
      <c r="E476" s="179">
        <f t="shared" si="22"/>
        <v>0.005899999999996908</v>
      </c>
      <c r="F476" s="154">
        <f t="shared" si="28"/>
        <v>22.863786087955464</v>
      </c>
      <c r="G476" s="179">
        <f t="shared" si="27"/>
        <v>258.05</v>
      </c>
      <c r="H476" s="118">
        <v>75</v>
      </c>
      <c r="I476" s="127">
        <v>629.38</v>
      </c>
      <c r="J476" s="127">
        <v>371.33</v>
      </c>
    </row>
    <row r="477" spans="1:10" ht="23.25">
      <c r="A477" s="116">
        <v>22684</v>
      </c>
      <c r="B477" s="118">
        <v>10</v>
      </c>
      <c r="C477" s="135">
        <v>85.107</v>
      </c>
      <c r="D477" s="135">
        <v>85.113</v>
      </c>
      <c r="E477" s="179">
        <f t="shared" si="22"/>
        <v>0.006000000000000227</v>
      </c>
      <c r="F477" s="154">
        <f t="shared" si="28"/>
        <v>20.702505003106157</v>
      </c>
      <c r="G477" s="179">
        <f t="shared" si="27"/>
        <v>289.82000000000005</v>
      </c>
      <c r="H477" s="118">
        <v>76</v>
      </c>
      <c r="I477" s="127">
        <v>821.2</v>
      </c>
      <c r="J477" s="127">
        <v>531.38</v>
      </c>
    </row>
    <row r="478" spans="1:10" ht="23.25">
      <c r="A478" s="116"/>
      <c r="B478" s="118">
        <v>11</v>
      </c>
      <c r="C478" s="135">
        <v>86.1095</v>
      </c>
      <c r="D478" s="135">
        <v>86.1217</v>
      </c>
      <c r="E478" s="179">
        <f t="shared" si="22"/>
        <v>0.012200000000007094</v>
      </c>
      <c r="F478" s="154">
        <f t="shared" si="28"/>
        <v>45.11333801725804</v>
      </c>
      <c r="G478" s="179">
        <f t="shared" si="27"/>
        <v>270.43000000000006</v>
      </c>
      <c r="H478" s="118">
        <v>77</v>
      </c>
      <c r="I478" s="127">
        <v>858.7</v>
      </c>
      <c r="J478" s="127">
        <v>588.27</v>
      </c>
    </row>
    <row r="479" spans="1:10" ht="23.25">
      <c r="A479" s="116"/>
      <c r="B479" s="118">
        <v>12</v>
      </c>
      <c r="C479" s="135">
        <v>84.8473</v>
      </c>
      <c r="D479" s="135">
        <v>84.855</v>
      </c>
      <c r="E479" s="179">
        <f t="shared" si="22"/>
        <v>0.007699999999999818</v>
      </c>
      <c r="F479" s="154">
        <f t="shared" si="28"/>
        <v>21.819830542094756</v>
      </c>
      <c r="G479" s="179">
        <f t="shared" si="27"/>
        <v>352.89</v>
      </c>
      <c r="H479" s="118">
        <v>78</v>
      </c>
      <c r="I479" s="127">
        <v>714.27</v>
      </c>
      <c r="J479" s="127">
        <v>361.38</v>
      </c>
    </row>
    <row r="480" spans="1:10" ht="23.25">
      <c r="A480" s="116">
        <v>22692</v>
      </c>
      <c r="B480" s="118">
        <v>13</v>
      </c>
      <c r="C480" s="135">
        <v>86.7374</v>
      </c>
      <c r="D480" s="135">
        <v>86.7434</v>
      </c>
      <c r="E480" s="179">
        <f t="shared" si="22"/>
        <v>0.006000000000000227</v>
      </c>
      <c r="F480" s="154">
        <f t="shared" si="28"/>
        <v>16.700531633590966</v>
      </c>
      <c r="G480" s="179">
        <f t="shared" si="27"/>
        <v>359.27000000000004</v>
      </c>
      <c r="H480" s="118">
        <v>79</v>
      </c>
      <c r="I480" s="127">
        <v>719.45</v>
      </c>
      <c r="J480" s="127">
        <v>360.18</v>
      </c>
    </row>
    <row r="481" spans="1:10" ht="23.25">
      <c r="A481" s="116"/>
      <c r="B481" s="118">
        <v>14</v>
      </c>
      <c r="C481" s="135">
        <v>85.9251</v>
      </c>
      <c r="D481" s="135">
        <v>85.9302</v>
      </c>
      <c r="E481" s="179">
        <f t="shared" si="22"/>
        <v>0.005099999999998772</v>
      </c>
      <c r="F481" s="154">
        <f t="shared" si="28"/>
        <v>17.761989342802114</v>
      </c>
      <c r="G481" s="179">
        <f t="shared" si="27"/>
        <v>287.13000000000005</v>
      </c>
      <c r="H481" s="118">
        <v>80</v>
      </c>
      <c r="I481" s="127">
        <v>674.97</v>
      </c>
      <c r="J481" s="127">
        <v>387.84</v>
      </c>
    </row>
    <row r="482" spans="1:10" ht="23.25">
      <c r="A482" s="116"/>
      <c r="B482" s="118">
        <v>15</v>
      </c>
      <c r="C482" s="135">
        <v>86.9905</v>
      </c>
      <c r="D482" s="135">
        <v>86.997</v>
      </c>
      <c r="E482" s="179">
        <f t="shared" si="22"/>
        <v>0.006500000000002615</v>
      </c>
      <c r="F482" s="154">
        <f t="shared" si="28"/>
        <v>22.227541633904238</v>
      </c>
      <c r="G482" s="179">
        <f t="shared" si="27"/>
        <v>292.42999999999995</v>
      </c>
      <c r="H482" s="118">
        <v>81</v>
      </c>
      <c r="I482" s="127">
        <v>657.54</v>
      </c>
      <c r="J482" s="127">
        <v>365.11</v>
      </c>
    </row>
    <row r="483" spans="1:10" ht="23.25">
      <c r="A483" s="116">
        <v>22702</v>
      </c>
      <c r="B483" s="118">
        <v>16</v>
      </c>
      <c r="C483" s="135">
        <v>86.1537</v>
      </c>
      <c r="D483" s="135">
        <v>86.1583</v>
      </c>
      <c r="E483" s="179">
        <f t="shared" si="22"/>
        <v>0.004599999999996385</v>
      </c>
      <c r="F483" s="154">
        <f t="shared" si="28"/>
        <v>14.399749569561386</v>
      </c>
      <c r="G483" s="179">
        <f t="shared" si="27"/>
        <v>319.45</v>
      </c>
      <c r="H483" s="118">
        <v>82</v>
      </c>
      <c r="I483" s="127">
        <v>688.75</v>
      </c>
      <c r="J483" s="127">
        <v>369.3</v>
      </c>
    </row>
    <row r="484" spans="1:10" ht="23.25">
      <c r="A484" s="116"/>
      <c r="B484" s="118">
        <v>17</v>
      </c>
      <c r="C484" s="135">
        <v>87.2345</v>
      </c>
      <c r="D484" s="135">
        <v>87.2449</v>
      </c>
      <c r="E484" s="179">
        <f t="shared" si="22"/>
        <v>0.010400000000004184</v>
      </c>
      <c r="F484" s="154">
        <f t="shared" si="28"/>
        <v>37.70438313455457</v>
      </c>
      <c r="G484" s="179">
        <f t="shared" si="27"/>
        <v>275.8299999999999</v>
      </c>
      <c r="H484" s="118">
        <v>83</v>
      </c>
      <c r="I484" s="127">
        <v>635.56</v>
      </c>
      <c r="J484" s="127">
        <v>359.73</v>
      </c>
    </row>
    <row r="485" spans="1:10" ht="23.25">
      <c r="A485" s="116"/>
      <c r="B485" s="118">
        <v>18</v>
      </c>
      <c r="C485" s="135">
        <v>85.1709</v>
      </c>
      <c r="D485" s="135">
        <v>85.1784</v>
      </c>
      <c r="E485" s="179">
        <f t="shared" si="22"/>
        <v>0.007499999999993179</v>
      </c>
      <c r="F485" s="154">
        <f t="shared" si="28"/>
        <v>24.156145323348298</v>
      </c>
      <c r="G485" s="179">
        <f t="shared" si="27"/>
        <v>310.47999999999996</v>
      </c>
      <c r="H485" s="118">
        <v>84</v>
      </c>
      <c r="I485" s="127">
        <v>663.27</v>
      </c>
      <c r="J485" s="127">
        <v>352.79</v>
      </c>
    </row>
    <row r="486" spans="1:10" ht="23.25">
      <c r="A486" s="116">
        <v>22712</v>
      </c>
      <c r="B486" s="118">
        <v>28</v>
      </c>
      <c r="C486" s="135">
        <v>87.2209</v>
      </c>
      <c r="D486" s="135">
        <v>87.2211</v>
      </c>
      <c r="E486" s="179">
        <f t="shared" si="22"/>
        <v>0.0002000000000066393</v>
      </c>
      <c r="F486" s="154">
        <f t="shared" si="28"/>
        <v>0.70504459409398</v>
      </c>
      <c r="G486" s="179">
        <f t="shared" si="27"/>
        <v>283.67</v>
      </c>
      <c r="H486" s="118">
        <v>85</v>
      </c>
      <c r="I486" s="127">
        <v>627</v>
      </c>
      <c r="J486" s="127">
        <v>343.33</v>
      </c>
    </row>
    <row r="487" spans="1:10" ht="23.25">
      <c r="A487" s="116"/>
      <c r="B487" s="118">
        <v>29</v>
      </c>
      <c r="C487" s="135">
        <v>85.2588</v>
      </c>
      <c r="D487" s="135">
        <v>85.2622</v>
      </c>
      <c r="E487" s="179">
        <f t="shared" si="22"/>
        <v>0.0034000000000133923</v>
      </c>
      <c r="F487" s="154">
        <f t="shared" si="28"/>
        <v>10.876867462213736</v>
      </c>
      <c r="G487" s="179">
        <f t="shared" si="27"/>
        <v>312.59000000000003</v>
      </c>
      <c r="H487" s="118">
        <v>86</v>
      </c>
      <c r="I487" s="127">
        <v>674.7</v>
      </c>
      <c r="J487" s="127">
        <v>362.11</v>
      </c>
    </row>
    <row r="488" spans="1:10" ht="23.25">
      <c r="A488" s="116"/>
      <c r="B488" s="118">
        <v>30</v>
      </c>
      <c r="C488" s="135">
        <v>84.9893</v>
      </c>
      <c r="D488" s="135">
        <v>84.9943</v>
      </c>
      <c r="E488" s="179">
        <f t="shared" si="22"/>
        <v>0.0049999999999954525</v>
      </c>
      <c r="F488" s="154">
        <f t="shared" si="28"/>
        <v>16.942260775262447</v>
      </c>
      <c r="G488" s="179">
        <f t="shared" si="27"/>
        <v>295.11999999999995</v>
      </c>
      <c r="H488" s="118">
        <v>87</v>
      </c>
      <c r="I488" s="127">
        <v>802.3</v>
      </c>
      <c r="J488" s="127">
        <v>507.18</v>
      </c>
    </row>
    <row r="489" spans="1:10" ht="23.25">
      <c r="A489" s="116">
        <v>22723</v>
      </c>
      <c r="B489" s="118">
        <v>31</v>
      </c>
      <c r="C489" s="135">
        <v>84.8878</v>
      </c>
      <c r="D489" s="135">
        <v>84.8922</v>
      </c>
      <c r="E489" s="179">
        <f t="shared" si="22"/>
        <v>0.004400000000003956</v>
      </c>
      <c r="F489" s="154">
        <f t="shared" si="28"/>
        <v>12.92369147624965</v>
      </c>
      <c r="G489" s="179">
        <f t="shared" si="27"/>
        <v>340.46000000000004</v>
      </c>
      <c r="H489" s="118">
        <v>88</v>
      </c>
      <c r="I489" s="127">
        <v>630.19</v>
      </c>
      <c r="J489" s="127">
        <v>289.73</v>
      </c>
    </row>
    <row r="490" spans="1:10" ht="23.25">
      <c r="A490" s="116"/>
      <c r="B490" s="118">
        <v>32</v>
      </c>
      <c r="C490" s="135">
        <v>85.0276</v>
      </c>
      <c r="D490" s="135">
        <v>85.034</v>
      </c>
      <c r="E490" s="179">
        <f t="shared" si="22"/>
        <v>0.006399999999999295</v>
      </c>
      <c r="F490" s="154">
        <f t="shared" si="28"/>
        <v>22.12618841832081</v>
      </c>
      <c r="G490" s="179">
        <f t="shared" si="27"/>
        <v>289.25</v>
      </c>
      <c r="H490" s="118">
        <v>89</v>
      </c>
      <c r="I490" s="127">
        <v>839.56</v>
      </c>
      <c r="J490" s="127">
        <v>550.31</v>
      </c>
    </row>
    <row r="491" spans="1:10" ht="23.25">
      <c r="A491" s="116"/>
      <c r="B491" s="118">
        <v>33</v>
      </c>
      <c r="C491" s="135">
        <v>85.9848</v>
      </c>
      <c r="D491" s="135">
        <v>85.9907</v>
      </c>
      <c r="E491" s="179">
        <f t="shared" si="22"/>
        <v>0.005899999999996908</v>
      </c>
      <c r="F491" s="154">
        <f t="shared" si="28"/>
        <v>20.948728873728548</v>
      </c>
      <c r="G491" s="179">
        <f t="shared" si="27"/>
        <v>281.64</v>
      </c>
      <c r="H491" s="118">
        <v>90</v>
      </c>
      <c r="I491" s="127">
        <v>809.24</v>
      </c>
      <c r="J491" s="127">
        <v>527.6</v>
      </c>
    </row>
    <row r="492" spans="1:10" ht="23.25">
      <c r="A492" s="116">
        <v>22732</v>
      </c>
      <c r="B492" s="118">
        <v>34</v>
      </c>
      <c r="C492" s="135">
        <v>83.8506</v>
      </c>
      <c r="D492" s="135">
        <v>83.8556</v>
      </c>
      <c r="E492" s="179">
        <f t="shared" si="22"/>
        <v>0.0049999999999954525</v>
      </c>
      <c r="F492" s="154">
        <f t="shared" si="28"/>
        <v>15.259254737984719</v>
      </c>
      <c r="G492" s="179">
        <f t="shared" si="27"/>
        <v>327.66999999999996</v>
      </c>
      <c r="H492" s="118">
        <v>91</v>
      </c>
      <c r="I492" s="127">
        <v>702.29</v>
      </c>
      <c r="J492" s="127">
        <v>374.62</v>
      </c>
    </row>
    <row r="493" spans="1:10" ht="23.25">
      <c r="A493" s="116"/>
      <c r="B493" s="118">
        <v>35</v>
      </c>
      <c r="C493" s="135">
        <v>85.0241</v>
      </c>
      <c r="D493" s="135">
        <v>85.0285</v>
      </c>
      <c r="E493" s="179">
        <f t="shared" si="22"/>
        <v>0.0043999999999897454</v>
      </c>
      <c r="F493" s="154">
        <f t="shared" si="28"/>
        <v>14.053467054168912</v>
      </c>
      <c r="G493" s="179">
        <f t="shared" si="27"/>
        <v>313.09000000000003</v>
      </c>
      <c r="H493" s="118">
        <v>92</v>
      </c>
      <c r="I493" s="127">
        <v>804.11</v>
      </c>
      <c r="J493" s="127">
        <v>491.02</v>
      </c>
    </row>
    <row r="494" spans="1:10" ht="24" thickBot="1">
      <c r="A494" s="184"/>
      <c r="B494" s="185">
        <v>36</v>
      </c>
      <c r="C494" s="186">
        <v>84.5824</v>
      </c>
      <c r="D494" s="186">
        <v>84.5873</v>
      </c>
      <c r="E494" s="187">
        <f t="shared" si="22"/>
        <v>0.004899999999992133</v>
      </c>
      <c r="F494" s="188">
        <f t="shared" si="28"/>
        <v>17.327345379936112</v>
      </c>
      <c r="G494" s="187">
        <f t="shared" si="27"/>
        <v>282.78999999999996</v>
      </c>
      <c r="H494" s="185">
        <v>93</v>
      </c>
      <c r="I494" s="189">
        <v>808.79</v>
      </c>
      <c r="J494" s="189">
        <v>526</v>
      </c>
    </row>
    <row r="495" spans="1:10" ht="23.25">
      <c r="A495" s="164">
        <v>22741</v>
      </c>
      <c r="B495" s="165">
        <v>31</v>
      </c>
      <c r="C495" s="166">
        <v>84.8535</v>
      </c>
      <c r="D495" s="166">
        <v>84.8536</v>
      </c>
      <c r="E495" s="183">
        <f t="shared" si="22"/>
        <v>0.00010000000000331966</v>
      </c>
      <c r="F495" s="168">
        <f t="shared" si="28"/>
        <v>0.301650025650266</v>
      </c>
      <c r="G495" s="183">
        <f t="shared" si="27"/>
        <v>331.50999999999993</v>
      </c>
      <c r="H495" s="165">
        <v>94</v>
      </c>
      <c r="I495" s="170">
        <v>774.8</v>
      </c>
      <c r="J495" s="170">
        <v>443.29</v>
      </c>
    </row>
    <row r="496" spans="1:10" ht="23.25">
      <c r="A496" s="116"/>
      <c r="B496" s="118">
        <v>32</v>
      </c>
      <c r="C496" s="135">
        <v>85.016</v>
      </c>
      <c r="D496" s="135">
        <v>85.0205</v>
      </c>
      <c r="E496" s="179">
        <f t="shared" si="22"/>
        <v>0.004499999999993065</v>
      </c>
      <c r="F496" s="154">
        <f t="shared" si="28"/>
        <v>13.483146067394953</v>
      </c>
      <c r="G496" s="179">
        <f t="shared" si="27"/>
        <v>333.74999999999994</v>
      </c>
      <c r="H496" s="118">
        <v>95</v>
      </c>
      <c r="I496" s="127">
        <v>731.56</v>
      </c>
      <c r="J496" s="127">
        <v>397.81</v>
      </c>
    </row>
    <row r="497" spans="1:10" ht="23.25">
      <c r="A497" s="116"/>
      <c r="B497" s="118">
        <v>33</v>
      </c>
      <c r="C497" s="135">
        <v>85.9857</v>
      </c>
      <c r="D497" s="135">
        <v>85.9909</v>
      </c>
      <c r="E497" s="179">
        <f t="shared" si="22"/>
        <v>0.005200000000002092</v>
      </c>
      <c r="F497" s="154">
        <f t="shared" si="28"/>
        <v>15.71899277531541</v>
      </c>
      <c r="G497" s="179">
        <f t="shared" si="27"/>
        <v>330.81000000000006</v>
      </c>
      <c r="H497" s="118">
        <v>96</v>
      </c>
      <c r="I497" s="127">
        <v>818.09</v>
      </c>
      <c r="J497" s="127">
        <v>487.28</v>
      </c>
    </row>
    <row r="498" spans="1:10" ht="23.25">
      <c r="A498" s="116">
        <v>22762</v>
      </c>
      <c r="B498" s="118">
        <v>34</v>
      </c>
      <c r="C498" s="135">
        <v>83.83</v>
      </c>
      <c r="D498" s="135">
        <v>83.8329</v>
      </c>
      <c r="E498" s="179">
        <f t="shared" si="22"/>
        <v>0.002899999999996794</v>
      </c>
      <c r="F498" s="154">
        <f t="shared" si="28"/>
        <v>8.189545621408021</v>
      </c>
      <c r="G498" s="179">
        <f t="shared" si="27"/>
        <v>354.10999999999996</v>
      </c>
      <c r="H498" s="118">
        <v>97</v>
      </c>
      <c r="I498" s="127">
        <v>674.03</v>
      </c>
      <c r="J498" s="127">
        <v>319.92</v>
      </c>
    </row>
    <row r="499" spans="1:10" ht="23.25">
      <c r="A499" s="116"/>
      <c r="B499" s="118">
        <v>35</v>
      </c>
      <c r="C499" s="135">
        <v>84.9646</v>
      </c>
      <c r="D499" s="135">
        <v>84.9647</v>
      </c>
      <c r="E499" s="179">
        <f t="shared" si="22"/>
        <v>9.99999999891088E-05</v>
      </c>
      <c r="F499" s="154">
        <f t="shared" si="28"/>
        <v>0.3466805338502645</v>
      </c>
      <c r="G499" s="179">
        <f t="shared" si="27"/>
        <v>288.45000000000005</v>
      </c>
      <c r="H499" s="118">
        <v>98</v>
      </c>
      <c r="I499" s="127">
        <v>797.32</v>
      </c>
      <c r="J499" s="127">
        <v>508.87</v>
      </c>
    </row>
    <row r="500" spans="1:10" ht="23.25">
      <c r="A500" s="116"/>
      <c r="B500" s="118">
        <v>36</v>
      </c>
      <c r="C500" s="135">
        <v>84.536</v>
      </c>
      <c r="D500" s="135">
        <v>84.5412</v>
      </c>
      <c r="E500" s="179">
        <f t="shared" si="22"/>
        <v>0.005200000000002092</v>
      </c>
      <c r="F500" s="154">
        <f t="shared" si="28"/>
        <v>18.750225363293158</v>
      </c>
      <c r="G500" s="179">
        <f t="shared" si="27"/>
        <v>277.33000000000004</v>
      </c>
      <c r="H500" s="118">
        <v>99</v>
      </c>
      <c r="I500" s="127">
        <v>734.34</v>
      </c>
      <c r="J500" s="127">
        <v>457.01</v>
      </c>
    </row>
    <row r="501" spans="1:10" ht="23.25">
      <c r="A501" s="116">
        <v>22773</v>
      </c>
      <c r="B501" s="118">
        <v>31</v>
      </c>
      <c r="C501" s="135">
        <v>84.878</v>
      </c>
      <c r="D501" s="135">
        <v>84.878</v>
      </c>
      <c r="E501" s="179">
        <f t="shared" si="22"/>
        <v>0</v>
      </c>
      <c r="F501" s="154">
        <f t="shared" si="28"/>
        <v>0</v>
      </c>
      <c r="G501" s="179">
        <f t="shared" si="27"/>
        <v>281.31999999999994</v>
      </c>
      <c r="H501" s="118">
        <v>100</v>
      </c>
      <c r="I501" s="127">
        <v>792.54</v>
      </c>
      <c r="J501" s="127">
        <v>511.22</v>
      </c>
    </row>
    <row r="502" spans="1:10" ht="23.25">
      <c r="A502" s="116"/>
      <c r="B502" s="118">
        <v>32</v>
      </c>
      <c r="C502" s="135">
        <v>85.041</v>
      </c>
      <c r="D502" s="135">
        <v>85.031</v>
      </c>
      <c r="E502" s="179">
        <f t="shared" si="22"/>
        <v>-0.009999999999990905</v>
      </c>
      <c r="F502" s="154">
        <f t="shared" si="28"/>
        <v>-33.94663588835258</v>
      </c>
      <c r="G502" s="179">
        <f t="shared" si="27"/>
        <v>294.58000000000004</v>
      </c>
      <c r="H502" s="118">
        <v>101</v>
      </c>
      <c r="I502" s="127">
        <v>834.48</v>
      </c>
      <c r="J502" s="127">
        <v>539.9</v>
      </c>
    </row>
    <row r="503" spans="1:10" ht="23.25">
      <c r="A503" s="116"/>
      <c r="B503" s="118">
        <v>33</v>
      </c>
      <c r="C503" s="135">
        <v>85.988</v>
      </c>
      <c r="D503" s="135">
        <v>85.988</v>
      </c>
      <c r="E503" s="179">
        <f t="shared" si="22"/>
        <v>0</v>
      </c>
      <c r="F503" s="154">
        <f t="shared" si="28"/>
        <v>0</v>
      </c>
      <c r="G503" s="179">
        <f t="shared" si="27"/>
        <v>301.31</v>
      </c>
      <c r="H503" s="118">
        <v>102</v>
      </c>
      <c r="I503" s="127">
        <v>715.51</v>
      </c>
      <c r="J503" s="127">
        <v>414.2</v>
      </c>
    </row>
    <row r="504" spans="1:10" ht="23.25">
      <c r="A504" s="116">
        <v>22782</v>
      </c>
      <c r="B504" s="118">
        <v>34</v>
      </c>
      <c r="C504" s="135">
        <v>83.834</v>
      </c>
      <c r="D504" s="135">
        <v>83.835</v>
      </c>
      <c r="E504" s="179">
        <f t="shared" si="22"/>
        <v>0.000999999999990564</v>
      </c>
      <c r="F504" s="154">
        <f t="shared" si="28"/>
        <v>2.8945235613944775</v>
      </c>
      <c r="G504" s="179">
        <f t="shared" si="27"/>
        <v>345.47999999999996</v>
      </c>
      <c r="H504" s="118">
        <v>103</v>
      </c>
      <c r="I504" s="127">
        <v>721.66</v>
      </c>
      <c r="J504" s="127">
        <v>376.18</v>
      </c>
    </row>
    <row r="505" spans="1:10" ht="23.25">
      <c r="A505" s="116"/>
      <c r="B505" s="118">
        <v>35</v>
      </c>
      <c r="C505" s="135">
        <v>85.0355</v>
      </c>
      <c r="D505" s="135">
        <v>85.036</v>
      </c>
      <c r="E505" s="179">
        <f t="shared" si="22"/>
        <v>0.0005000000000023874</v>
      </c>
      <c r="F505" s="154">
        <f t="shared" si="28"/>
        <v>1.5296133137615866</v>
      </c>
      <c r="G505" s="179">
        <f t="shared" si="27"/>
        <v>326.88</v>
      </c>
      <c r="H505" s="118">
        <v>104</v>
      </c>
      <c r="I505" s="127">
        <v>720.25</v>
      </c>
      <c r="J505" s="127">
        <v>393.37</v>
      </c>
    </row>
    <row r="506" spans="1:10" ht="23.25">
      <c r="A506" s="116"/>
      <c r="B506" s="118">
        <v>36</v>
      </c>
      <c r="C506" s="135">
        <v>84.5748</v>
      </c>
      <c r="D506" s="135">
        <v>84.575</v>
      </c>
      <c r="E506" s="179">
        <f t="shared" si="22"/>
        <v>0.0002000000000066393</v>
      </c>
      <c r="F506" s="154">
        <f t="shared" si="28"/>
        <v>0.6681812107665354</v>
      </c>
      <c r="G506" s="179">
        <f t="shared" si="27"/>
        <v>299.31999999999994</v>
      </c>
      <c r="H506" s="118">
        <v>105</v>
      </c>
      <c r="I506" s="127">
        <v>830.3</v>
      </c>
      <c r="J506" s="127">
        <v>530.98</v>
      </c>
    </row>
    <row r="507" spans="1:10" ht="23.25">
      <c r="A507" s="116">
        <v>22832</v>
      </c>
      <c r="B507" s="118">
        <v>25</v>
      </c>
      <c r="C507" s="135">
        <v>87.0428</v>
      </c>
      <c r="D507" s="135">
        <v>87.0484</v>
      </c>
      <c r="E507" s="179">
        <f t="shared" si="22"/>
        <v>0.00560000000000116</v>
      </c>
      <c r="F507" s="154">
        <f t="shared" si="28"/>
        <v>18.23747801732938</v>
      </c>
      <c r="G507" s="179">
        <f t="shared" si="27"/>
        <v>307.06</v>
      </c>
      <c r="H507" s="118">
        <v>106</v>
      </c>
      <c r="I507" s="127">
        <v>717.1</v>
      </c>
      <c r="J507" s="127">
        <v>410.04</v>
      </c>
    </row>
    <row r="508" spans="1:10" ht="23.25">
      <c r="A508" s="116"/>
      <c r="B508" s="118">
        <v>26</v>
      </c>
      <c r="C508" s="135">
        <v>85.8029</v>
      </c>
      <c r="D508" s="135">
        <v>85.8114</v>
      </c>
      <c r="E508" s="179">
        <f t="shared" si="22"/>
        <v>0.008500000000012164</v>
      </c>
      <c r="F508" s="154">
        <f t="shared" si="28"/>
        <v>31.26724296491508</v>
      </c>
      <c r="G508" s="179">
        <f aca="true" t="shared" si="29" ref="G508:G575">I508-J508</f>
        <v>271.85</v>
      </c>
      <c r="H508" s="118">
        <v>107</v>
      </c>
      <c r="I508" s="127">
        <v>786.63</v>
      </c>
      <c r="J508" s="127">
        <v>514.78</v>
      </c>
    </row>
    <row r="509" spans="1:10" ht="23.25">
      <c r="A509" s="116"/>
      <c r="B509" s="118">
        <v>27</v>
      </c>
      <c r="C509" s="135">
        <v>86.3412</v>
      </c>
      <c r="D509" s="135">
        <v>86.3483</v>
      </c>
      <c r="E509" s="179">
        <f t="shared" si="22"/>
        <v>0.007099999999994111</v>
      </c>
      <c r="F509" s="154">
        <f t="shared" si="28"/>
        <v>24.099657173870916</v>
      </c>
      <c r="G509" s="179">
        <f t="shared" si="29"/>
        <v>294.61</v>
      </c>
      <c r="H509" s="118">
        <v>108</v>
      </c>
      <c r="I509" s="127">
        <v>693.14</v>
      </c>
      <c r="J509" s="127">
        <v>398.53</v>
      </c>
    </row>
    <row r="510" spans="1:10" ht="23.25">
      <c r="A510" s="116">
        <v>22839</v>
      </c>
      <c r="B510" s="118">
        <v>28</v>
      </c>
      <c r="C510" s="135">
        <v>87.2207</v>
      </c>
      <c r="D510" s="135">
        <v>87.2292</v>
      </c>
      <c r="E510" s="179">
        <f t="shared" si="22"/>
        <v>0.008500000000012164</v>
      </c>
      <c r="F510" s="154">
        <f t="shared" si="28"/>
        <v>26.794439365798205</v>
      </c>
      <c r="G510" s="179">
        <f t="shared" si="29"/>
        <v>317.23</v>
      </c>
      <c r="H510" s="118">
        <v>109</v>
      </c>
      <c r="I510" s="127">
        <v>682.35</v>
      </c>
      <c r="J510" s="127">
        <v>365.12</v>
      </c>
    </row>
    <row r="511" spans="1:10" ht="23.25">
      <c r="A511" s="116"/>
      <c r="B511" s="118">
        <v>29</v>
      </c>
      <c r="C511" s="135">
        <v>85.2381</v>
      </c>
      <c r="D511" s="135">
        <v>85.2451</v>
      </c>
      <c r="E511" s="179">
        <f t="shared" si="22"/>
        <v>0.006999999999990791</v>
      </c>
      <c r="F511" s="154">
        <f t="shared" si="28"/>
        <v>22.974170468314657</v>
      </c>
      <c r="G511" s="179">
        <f t="shared" si="29"/>
        <v>304.68999999999994</v>
      </c>
      <c r="H511" s="118">
        <v>110</v>
      </c>
      <c r="I511" s="127">
        <v>840.29</v>
      </c>
      <c r="J511" s="127">
        <v>535.6</v>
      </c>
    </row>
    <row r="512" spans="1:10" ht="23.25">
      <c r="A512" s="116"/>
      <c r="B512" s="118">
        <v>30</v>
      </c>
      <c r="C512" s="135">
        <v>84.9848</v>
      </c>
      <c r="D512" s="135">
        <v>84.9895</v>
      </c>
      <c r="E512" s="179">
        <f t="shared" si="22"/>
        <v>0.004699999999999704</v>
      </c>
      <c r="F512" s="154">
        <f t="shared" si="28"/>
        <v>16.67494500815903</v>
      </c>
      <c r="G512" s="179">
        <f t="shared" si="29"/>
        <v>281.86</v>
      </c>
      <c r="H512" s="118">
        <v>111</v>
      </c>
      <c r="I512" s="127">
        <v>794.35</v>
      </c>
      <c r="J512" s="127">
        <v>512.49</v>
      </c>
    </row>
    <row r="513" spans="1:10" ht="23.25">
      <c r="A513" s="116">
        <v>22866</v>
      </c>
      <c r="B513" s="118">
        <v>31</v>
      </c>
      <c r="C513" s="135">
        <v>84.9266</v>
      </c>
      <c r="D513" s="135">
        <v>85.024</v>
      </c>
      <c r="E513" s="179">
        <f t="shared" si="22"/>
        <v>0.09740000000000748</v>
      </c>
      <c r="F513" s="154">
        <f t="shared" si="28"/>
        <v>282.74500696704445</v>
      </c>
      <c r="G513" s="179">
        <f t="shared" si="29"/>
        <v>344.48</v>
      </c>
      <c r="H513" s="118">
        <v>112</v>
      </c>
      <c r="I513" s="127">
        <v>668.47</v>
      </c>
      <c r="J513" s="127">
        <v>323.99</v>
      </c>
    </row>
    <row r="514" spans="1:10" ht="23.25">
      <c r="A514" s="116"/>
      <c r="B514" s="118">
        <v>32</v>
      </c>
      <c r="C514" s="135">
        <v>85.0657</v>
      </c>
      <c r="D514" s="135">
        <v>85.15</v>
      </c>
      <c r="E514" s="179">
        <f t="shared" si="22"/>
        <v>0.08429999999999893</v>
      </c>
      <c r="F514" s="154">
        <f t="shared" si="28"/>
        <v>315.2108884235676</v>
      </c>
      <c r="G514" s="179">
        <f t="shared" si="29"/>
        <v>267.44000000000005</v>
      </c>
      <c r="H514" s="118">
        <v>113</v>
      </c>
      <c r="I514" s="127">
        <v>826.21</v>
      </c>
      <c r="J514" s="127">
        <v>558.77</v>
      </c>
    </row>
    <row r="515" spans="1:10" ht="23.25">
      <c r="A515" s="116"/>
      <c r="B515" s="118">
        <v>33</v>
      </c>
      <c r="C515" s="135">
        <v>86.0203</v>
      </c>
      <c r="D515" s="135">
        <v>86.1307</v>
      </c>
      <c r="E515" s="179">
        <f t="shared" si="22"/>
        <v>0.1103999999999985</v>
      </c>
      <c r="F515" s="154">
        <f t="shared" si="28"/>
        <v>388.6639676113308</v>
      </c>
      <c r="G515" s="179">
        <f t="shared" si="29"/>
        <v>284.04999999999995</v>
      </c>
      <c r="H515" s="118">
        <v>114</v>
      </c>
      <c r="I515" s="127">
        <v>841.92</v>
      </c>
      <c r="J515" s="127">
        <v>557.87</v>
      </c>
    </row>
    <row r="516" spans="1:10" ht="23.25">
      <c r="A516" s="116">
        <v>22869</v>
      </c>
      <c r="B516" s="118">
        <v>34</v>
      </c>
      <c r="C516" s="135">
        <v>83.8466</v>
      </c>
      <c r="D516" s="135">
        <v>84.2264</v>
      </c>
      <c r="E516" s="179">
        <f t="shared" si="22"/>
        <v>0.379800000000003</v>
      </c>
      <c r="F516" s="154">
        <f t="shared" si="28"/>
        <v>1098.7675750737806</v>
      </c>
      <c r="G516" s="179">
        <f t="shared" si="29"/>
        <v>345.66</v>
      </c>
      <c r="H516" s="118">
        <v>115</v>
      </c>
      <c r="I516" s="127">
        <v>676.73</v>
      </c>
      <c r="J516" s="127">
        <v>331.07</v>
      </c>
    </row>
    <row r="517" spans="1:10" ht="23.25">
      <c r="A517" s="116"/>
      <c r="B517" s="118">
        <v>35</v>
      </c>
      <c r="C517" s="135">
        <v>85.0298</v>
      </c>
      <c r="D517" s="135">
        <v>85.3525</v>
      </c>
      <c r="E517" s="179">
        <f aca="true" t="shared" si="30" ref="E517:E575">D517-C517</f>
        <v>0.32270000000001176</v>
      </c>
      <c r="F517" s="154">
        <f t="shared" si="28"/>
        <v>1172.3887375113961</v>
      </c>
      <c r="G517" s="179">
        <f t="shared" si="29"/>
        <v>275.25</v>
      </c>
      <c r="H517" s="118">
        <v>116</v>
      </c>
      <c r="I517" s="127">
        <v>789.81</v>
      </c>
      <c r="J517" s="127">
        <v>514.56</v>
      </c>
    </row>
    <row r="518" spans="1:10" ht="23.25">
      <c r="A518" s="116"/>
      <c r="B518" s="118">
        <v>36</v>
      </c>
      <c r="C518" s="135">
        <v>84.6105</v>
      </c>
      <c r="D518" s="135">
        <v>84.9606</v>
      </c>
      <c r="E518" s="179">
        <f t="shared" si="30"/>
        <v>0.35009999999999764</v>
      </c>
      <c r="F518" s="154">
        <f t="shared" si="28"/>
        <v>991.3915161125832</v>
      </c>
      <c r="G518" s="179">
        <f t="shared" si="29"/>
        <v>353.14</v>
      </c>
      <c r="H518" s="118">
        <v>117</v>
      </c>
      <c r="I518" s="127">
        <v>720.61</v>
      </c>
      <c r="J518" s="127">
        <v>367.47</v>
      </c>
    </row>
    <row r="519" spans="1:10" ht="23.25">
      <c r="A519" s="116">
        <v>22874</v>
      </c>
      <c r="B519" s="118">
        <v>1</v>
      </c>
      <c r="C519" s="135">
        <v>85.4411</v>
      </c>
      <c r="D519" s="135">
        <v>85.5426</v>
      </c>
      <c r="E519" s="179">
        <f t="shared" si="30"/>
        <v>0.10149999999998727</v>
      </c>
      <c r="F519" s="154">
        <f t="shared" si="28"/>
        <v>237.4435632909614</v>
      </c>
      <c r="G519" s="179">
        <f t="shared" si="29"/>
        <v>427.46999999999997</v>
      </c>
      <c r="H519" s="118">
        <v>118</v>
      </c>
      <c r="I519" s="127">
        <v>729.77</v>
      </c>
      <c r="J519" s="127">
        <v>302.3</v>
      </c>
    </row>
    <row r="520" spans="1:10" ht="23.25">
      <c r="A520" s="116"/>
      <c r="B520" s="118">
        <v>2</v>
      </c>
      <c r="C520" s="135">
        <v>87.5041</v>
      </c>
      <c r="D520" s="135">
        <v>87.6118</v>
      </c>
      <c r="E520" s="179">
        <f t="shared" si="30"/>
        <v>0.10770000000000834</v>
      </c>
      <c r="F520" s="154">
        <f t="shared" si="28"/>
        <v>367.55170295545815</v>
      </c>
      <c r="G520" s="179">
        <f t="shared" si="29"/>
        <v>293.02</v>
      </c>
      <c r="H520" s="118">
        <v>119</v>
      </c>
      <c r="I520" s="127">
        <v>826.47</v>
      </c>
      <c r="J520" s="127">
        <v>533.45</v>
      </c>
    </row>
    <row r="521" spans="1:10" ht="23.25">
      <c r="A521" s="116"/>
      <c r="B521" s="118">
        <v>3</v>
      </c>
      <c r="C521" s="135">
        <v>85.5041</v>
      </c>
      <c r="D521" s="135">
        <v>86.0065</v>
      </c>
      <c r="E521" s="179">
        <f t="shared" si="30"/>
        <v>0.5024000000000086</v>
      </c>
      <c r="F521" s="154">
        <f t="shared" si="28"/>
        <v>1736.1855064450658</v>
      </c>
      <c r="G521" s="179">
        <f t="shared" si="29"/>
        <v>289.36999999999995</v>
      </c>
      <c r="H521" s="118">
        <v>120</v>
      </c>
      <c r="I521" s="127">
        <v>798.31</v>
      </c>
      <c r="J521" s="127">
        <v>508.94</v>
      </c>
    </row>
    <row r="522" spans="1:10" ht="23.25">
      <c r="A522" s="116">
        <v>22889</v>
      </c>
      <c r="B522" s="118">
        <v>4</v>
      </c>
      <c r="C522" s="135">
        <v>85.0488</v>
      </c>
      <c r="D522" s="135">
        <v>85.7047</v>
      </c>
      <c r="E522" s="179">
        <f t="shared" si="30"/>
        <v>0.6559000000000026</v>
      </c>
      <c r="F522" s="154">
        <f t="shared" si="28"/>
        <v>1822.4506807446585</v>
      </c>
      <c r="G522" s="179">
        <f t="shared" si="29"/>
        <v>359.9</v>
      </c>
      <c r="H522" s="118">
        <v>121</v>
      </c>
      <c r="I522" s="127">
        <v>732.27</v>
      </c>
      <c r="J522" s="127">
        <v>372.37</v>
      </c>
    </row>
    <row r="523" spans="1:10" ht="23.25">
      <c r="A523" s="116"/>
      <c r="B523" s="118">
        <v>5</v>
      </c>
      <c r="C523" s="135">
        <v>85.0493</v>
      </c>
      <c r="D523" s="135">
        <v>85.628</v>
      </c>
      <c r="E523" s="179">
        <f t="shared" si="30"/>
        <v>0.5786999999999978</v>
      </c>
      <c r="F523" s="154">
        <f t="shared" si="28"/>
        <v>1931.3820378466703</v>
      </c>
      <c r="G523" s="179">
        <f t="shared" si="29"/>
        <v>299.63</v>
      </c>
      <c r="H523" s="118">
        <v>122</v>
      </c>
      <c r="I523" s="127">
        <v>854.7</v>
      </c>
      <c r="J523" s="127">
        <v>555.07</v>
      </c>
    </row>
    <row r="524" spans="1:10" ht="23.25">
      <c r="A524" s="116"/>
      <c r="B524" s="118">
        <v>6</v>
      </c>
      <c r="C524" s="135">
        <v>87.4187</v>
      </c>
      <c r="D524" s="135">
        <v>87.8843</v>
      </c>
      <c r="E524" s="179">
        <f t="shared" si="30"/>
        <v>0.4655999999999949</v>
      </c>
      <c r="F524" s="154">
        <f t="shared" si="28"/>
        <v>1549.9334221038446</v>
      </c>
      <c r="G524" s="179">
        <f t="shared" si="29"/>
        <v>300.4</v>
      </c>
      <c r="H524" s="118">
        <v>123</v>
      </c>
      <c r="I524" s="127">
        <v>872.9</v>
      </c>
      <c r="J524" s="127">
        <v>572.5</v>
      </c>
    </row>
    <row r="525" spans="1:10" ht="23.25">
      <c r="A525" s="116">
        <v>22894</v>
      </c>
      <c r="B525" s="118">
        <v>10</v>
      </c>
      <c r="C525" s="135">
        <v>85.0863</v>
      </c>
      <c r="D525" s="135">
        <v>85.0977</v>
      </c>
      <c r="E525" s="179">
        <f t="shared" si="30"/>
        <v>0.011400000000008959</v>
      </c>
      <c r="F525" s="154">
        <f t="shared" si="28"/>
        <v>31.17224029971551</v>
      </c>
      <c r="G525" s="179">
        <f t="shared" si="29"/>
        <v>365.71</v>
      </c>
      <c r="H525" s="118">
        <v>124</v>
      </c>
      <c r="I525" s="127">
        <v>736.05</v>
      </c>
      <c r="J525" s="127">
        <v>370.34</v>
      </c>
    </row>
    <row r="526" spans="1:10" ht="23.25">
      <c r="A526" s="116"/>
      <c r="B526" s="118">
        <v>11</v>
      </c>
      <c r="C526" s="135">
        <v>86.0986</v>
      </c>
      <c r="D526" s="135">
        <v>86.1127</v>
      </c>
      <c r="E526" s="179">
        <f t="shared" si="30"/>
        <v>0.014099999999999113</v>
      </c>
      <c r="F526" s="154">
        <f t="shared" si="28"/>
        <v>44.837345374754705</v>
      </c>
      <c r="G526" s="179">
        <f t="shared" si="29"/>
        <v>314.47</v>
      </c>
      <c r="H526" s="118">
        <v>125</v>
      </c>
      <c r="I526" s="127">
        <v>852.03</v>
      </c>
      <c r="J526" s="127">
        <v>537.56</v>
      </c>
    </row>
    <row r="527" spans="1:10" ht="23.25">
      <c r="A527" s="116"/>
      <c r="B527" s="118">
        <v>12</v>
      </c>
      <c r="C527" s="135">
        <v>84.829</v>
      </c>
      <c r="D527" s="135">
        <v>84.8448</v>
      </c>
      <c r="E527" s="179">
        <f t="shared" si="30"/>
        <v>0.015800000000012915</v>
      </c>
      <c r="F527" s="154">
        <f t="shared" si="28"/>
        <v>44.920819947155245</v>
      </c>
      <c r="G527" s="179">
        <f t="shared" si="29"/>
        <v>351.73</v>
      </c>
      <c r="H527" s="118">
        <v>126</v>
      </c>
      <c r="I527" s="127">
        <v>743.51</v>
      </c>
      <c r="J527" s="127">
        <v>391.78</v>
      </c>
    </row>
    <row r="528" spans="1:10" ht="23.25">
      <c r="A528" s="116">
        <v>22905</v>
      </c>
      <c r="B528" s="118">
        <v>13</v>
      </c>
      <c r="C528" s="135">
        <v>87.1456</v>
      </c>
      <c r="D528" s="135">
        <v>87.1515</v>
      </c>
      <c r="E528" s="179">
        <f t="shared" si="30"/>
        <v>0.005899999999996908</v>
      </c>
      <c r="F528" s="154">
        <f t="shared" si="28"/>
        <v>18.56747230613327</v>
      </c>
      <c r="G528" s="179">
        <f t="shared" si="29"/>
        <v>317.76000000000005</v>
      </c>
      <c r="H528" s="118">
        <v>127</v>
      </c>
      <c r="I528" s="127">
        <v>683.71</v>
      </c>
      <c r="J528" s="127">
        <v>365.95</v>
      </c>
    </row>
    <row r="529" spans="1:10" ht="23.25">
      <c r="A529" s="116"/>
      <c r="B529" s="118">
        <v>14</v>
      </c>
      <c r="C529" s="135">
        <v>85.9407</v>
      </c>
      <c r="D529" s="135">
        <v>85.9476</v>
      </c>
      <c r="E529" s="179">
        <f t="shared" si="30"/>
        <v>0.006899999999987472</v>
      </c>
      <c r="F529" s="154">
        <f t="shared" si="28"/>
        <v>21.461897356104107</v>
      </c>
      <c r="G529" s="179">
        <f t="shared" si="29"/>
        <v>321.50000000000006</v>
      </c>
      <c r="H529" s="118">
        <v>128</v>
      </c>
      <c r="I529" s="127">
        <v>804.32</v>
      </c>
      <c r="J529" s="127">
        <v>482.82</v>
      </c>
    </row>
    <row r="530" spans="1:10" ht="23.25">
      <c r="A530" s="116"/>
      <c r="B530" s="118">
        <v>15</v>
      </c>
      <c r="C530" s="135">
        <v>86.9989</v>
      </c>
      <c r="D530" s="135">
        <v>87.0054</v>
      </c>
      <c r="E530" s="179">
        <f t="shared" si="30"/>
        <v>0.006499999999988404</v>
      </c>
      <c r="F530" s="154">
        <f aca="true" t="shared" si="31" ref="F530:F593">((10^6)*E530/G530)</f>
        <v>19.14918689602994</v>
      </c>
      <c r="G530" s="179">
        <f t="shared" si="29"/>
        <v>339.44000000000005</v>
      </c>
      <c r="H530" s="118">
        <v>129</v>
      </c>
      <c r="I530" s="127">
        <v>749.34</v>
      </c>
      <c r="J530" s="127">
        <v>409.9</v>
      </c>
    </row>
    <row r="531" spans="1:10" ht="23.25">
      <c r="A531" s="116">
        <v>22914</v>
      </c>
      <c r="B531" s="118">
        <v>16</v>
      </c>
      <c r="C531" s="135">
        <v>85.6593</v>
      </c>
      <c r="D531" s="135">
        <v>85.664</v>
      </c>
      <c r="E531" s="179">
        <f t="shared" si="30"/>
        <v>0.004699999999999704</v>
      </c>
      <c r="F531" s="154">
        <f t="shared" si="31"/>
        <v>12.669829631226293</v>
      </c>
      <c r="G531" s="179">
        <f t="shared" si="29"/>
        <v>370.9599999999999</v>
      </c>
      <c r="H531" s="118">
        <v>130</v>
      </c>
      <c r="I531" s="127">
        <v>660.81</v>
      </c>
      <c r="J531" s="127">
        <v>289.85</v>
      </c>
    </row>
    <row r="532" spans="1:10" ht="23.25">
      <c r="A532" s="116"/>
      <c r="B532" s="118">
        <v>17</v>
      </c>
      <c r="C532" s="135">
        <v>85.6263</v>
      </c>
      <c r="D532" s="135">
        <v>85.6374</v>
      </c>
      <c r="E532" s="179">
        <f t="shared" si="30"/>
        <v>0.011099999999999</v>
      </c>
      <c r="F532" s="154">
        <f t="shared" si="31"/>
        <v>31.644667445901874</v>
      </c>
      <c r="G532" s="179">
        <f t="shared" si="29"/>
        <v>350.77</v>
      </c>
      <c r="H532" s="118">
        <v>131</v>
      </c>
      <c r="I532" s="127">
        <v>643.51</v>
      </c>
      <c r="J532" s="127">
        <v>292.74</v>
      </c>
    </row>
    <row r="533" spans="1:10" ht="23.25">
      <c r="A533" s="116"/>
      <c r="B533" s="118">
        <v>18</v>
      </c>
      <c r="C533" s="135">
        <v>86.8085</v>
      </c>
      <c r="D533" s="135">
        <v>86.8118</v>
      </c>
      <c r="E533" s="179">
        <f t="shared" si="30"/>
        <v>0.0033000000000100727</v>
      </c>
      <c r="F533" s="154">
        <f t="shared" si="31"/>
        <v>10.190532069326721</v>
      </c>
      <c r="G533" s="179">
        <f t="shared" si="29"/>
        <v>323.83000000000004</v>
      </c>
      <c r="H533" s="118">
        <v>132</v>
      </c>
      <c r="I533" s="127">
        <v>875.61</v>
      </c>
      <c r="J533" s="127">
        <v>551.78</v>
      </c>
    </row>
    <row r="534" spans="1:10" ht="23.25">
      <c r="A534" s="116">
        <v>22927</v>
      </c>
      <c r="B534" s="118">
        <v>25</v>
      </c>
      <c r="C534" s="135">
        <v>87.0774</v>
      </c>
      <c r="D534" s="135">
        <v>87.0928</v>
      </c>
      <c r="E534" s="179">
        <f t="shared" si="30"/>
        <v>0.015399999999999636</v>
      </c>
      <c r="F534" s="154">
        <f t="shared" si="31"/>
        <v>43.45740327905759</v>
      </c>
      <c r="G534" s="179">
        <f t="shared" si="29"/>
        <v>354.37</v>
      </c>
      <c r="H534" s="118">
        <v>133</v>
      </c>
      <c r="I534" s="127">
        <v>664.47</v>
      </c>
      <c r="J534" s="127">
        <v>310.1</v>
      </c>
    </row>
    <row r="535" spans="1:10" ht="23.25">
      <c r="A535" s="116"/>
      <c r="B535" s="118">
        <v>26</v>
      </c>
      <c r="C535" s="135">
        <v>85.8217</v>
      </c>
      <c r="D535" s="135">
        <v>85.8299</v>
      </c>
      <c r="E535" s="179">
        <f t="shared" si="30"/>
        <v>0.008199999999987995</v>
      </c>
      <c r="F535" s="154">
        <f t="shared" si="31"/>
        <v>23.468803663388652</v>
      </c>
      <c r="G535" s="179">
        <f t="shared" si="29"/>
        <v>349.4</v>
      </c>
      <c r="H535" s="118">
        <v>134</v>
      </c>
      <c r="I535" s="127">
        <v>716</v>
      </c>
      <c r="J535" s="127">
        <v>366.6</v>
      </c>
    </row>
    <row r="536" spans="1:10" ht="23.25">
      <c r="A536" s="116"/>
      <c r="B536" s="118">
        <v>27</v>
      </c>
      <c r="C536" s="135">
        <v>85.9894</v>
      </c>
      <c r="D536" s="135">
        <v>85.9968</v>
      </c>
      <c r="E536" s="179">
        <f t="shared" si="30"/>
        <v>0.007399999999989859</v>
      </c>
      <c r="F536" s="154">
        <f t="shared" si="31"/>
        <v>25.92761290771122</v>
      </c>
      <c r="G536" s="179">
        <f t="shared" si="29"/>
        <v>285.40999999999997</v>
      </c>
      <c r="H536" s="118">
        <v>135</v>
      </c>
      <c r="I536" s="127">
        <v>832.75</v>
      </c>
      <c r="J536" s="127">
        <v>547.34</v>
      </c>
    </row>
    <row r="537" spans="1:10" ht="23.25">
      <c r="A537" s="116">
        <v>22947</v>
      </c>
      <c r="B537" s="118">
        <v>28</v>
      </c>
      <c r="C537" s="135">
        <v>87.5851</v>
      </c>
      <c r="D537" s="135">
        <v>87.5913</v>
      </c>
      <c r="E537" s="179">
        <f t="shared" si="30"/>
        <v>0.006200000000006867</v>
      </c>
      <c r="F537" s="154">
        <f t="shared" si="31"/>
        <v>18.570658359812096</v>
      </c>
      <c r="G537" s="179">
        <f t="shared" si="29"/>
        <v>333.86</v>
      </c>
      <c r="H537" s="118">
        <v>136</v>
      </c>
      <c r="I537" s="127">
        <v>701.25</v>
      </c>
      <c r="J537" s="127">
        <v>367.39</v>
      </c>
    </row>
    <row r="538" spans="1:10" ht="23.25">
      <c r="A538" s="116"/>
      <c r="B538" s="118">
        <v>29</v>
      </c>
      <c r="C538" s="135">
        <v>85.2533</v>
      </c>
      <c r="D538" s="135">
        <v>85.259</v>
      </c>
      <c r="E538" s="179">
        <f t="shared" si="30"/>
        <v>0.005700000000004479</v>
      </c>
      <c r="F538" s="154">
        <f t="shared" si="31"/>
        <v>20.553872782361452</v>
      </c>
      <c r="G538" s="179">
        <f t="shared" si="29"/>
        <v>277.32000000000005</v>
      </c>
      <c r="H538" s="118">
        <v>137</v>
      </c>
      <c r="I538" s="127">
        <v>837.34</v>
      </c>
      <c r="J538" s="127">
        <v>560.02</v>
      </c>
    </row>
    <row r="539" spans="1:10" ht="23.25">
      <c r="A539" s="116"/>
      <c r="B539" s="118">
        <v>30</v>
      </c>
      <c r="C539" s="135">
        <v>85.0033</v>
      </c>
      <c r="D539" s="135">
        <v>85.0068</v>
      </c>
      <c r="E539" s="179">
        <f t="shared" si="30"/>
        <v>0.003500000000002501</v>
      </c>
      <c r="F539" s="154">
        <f t="shared" si="31"/>
        <v>11.01564221194883</v>
      </c>
      <c r="G539" s="179">
        <f t="shared" si="29"/>
        <v>317.72999999999996</v>
      </c>
      <c r="H539" s="118">
        <v>138</v>
      </c>
      <c r="I539" s="127">
        <v>691.92</v>
      </c>
      <c r="J539" s="127">
        <v>374.19</v>
      </c>
    </row>
    <row r="540" spans="1:10" ht="23.25">
      <c r="A540" s="116">
        <v>22956</v>
      </c>
      <c r="B540" s="118">
        <v>1</v>
      </c>
      <c r="C540" s="135">
        <v>85.3809</v>
      </c>
      <c r="D540" s="135">
        <v>85.3936</v>
      </c>
      <c r="E540" s="179">
        <f t="shared" si="30"/>
        <v>0.012700000000009481</v>
      </c>
      <c r="F540" s="154">
        <f t="shared" si="31"/>
        <v>39.646614428899824</v>
      </c>
      <c r="G540" s="179">
        <f t="shared" si="29"/>
        <v>320.33</v>
      </c>
      <c r="H540" s="118">
        <v>139</v>
      </c>
      <c r="I540" s="127">
        <v>734</v>
      </c>
      <c r="J540" s="127">
        <v>413.67</v>
      </c>
    </row>
    <row r="541" spans="1:10" ht="23.25">
      <c r="A541" s="116"/>
      <c r="B541" s="118">
        <v>2</v>
      </c>
      <c r="C541" s="135">
        <v>87.4488</v>
      </c>
      <c r="D541" s="135">
        <v>87.4646</v>
      </c>
      <c r="E541" s="179">
        <f t="shared" si="30"/>
        <v>0.015799999999998704</v>
      </c>
      <c r="F541" s="154">
        <f t="shared" si="31"/>
        <v>46.87453644643162</v>
      </c>
      <c r="G541" s="179">
        <f t="shared" si="29"/>
        <v>337.07</v>
      </c>
      <c r="H541" s="118">
        <v>140</v>
      </c>
      <c r="I541" s="127">
        <v>684.16</v>
      </c>
      <c r="J541" s="127">
        <v>347.09</v>
      </c>
    </row>
    <row r="542" spans="1:10" ht="23.25">
      <c r="A542" s="116"/>
      <c r="B542" s="118">
        <v>3</v>
      </c>
      <c r="C542" s="135">
        <v>85.8331</v>
      </c>
      <c r="D542" s="135">
        <v>85.8498</v>
      </c>
      <c r="E542" s="179">
        <f t="shared" si="30"/>
        <v>0.01670000000000016</v>
      </c>
      <c r="F542" s="154">
        <f t="shared" si="31"/>
        <v>52.244642577819995</v>
      </c>
      <c r="G542" s="179">
        <f t="shared" si="29"/>
        <v>319.65</v>
      </c>
      <c r="H542" s="118">
        <v>141</v>
      </c>
      <c r="I542" s="127">
        <v>687.55</v>
      </c>
      <c r="J542" s="127">
        <v>367.9</v>
      </c>
    </row>
    <row r="543" spans="1:10" ht="23.25">
      <c r="A543" s="116">
        <v>22978</v>
      </c>
      <c r="B543" s="118">
        <v>4</v>
      </c>
      <c r="C543" s="135">
        <v>85.0067</v>
      </c>
      <c r="D543" s="135">
        <v>85.0241</v>
      </c>
      <c r="E543" s="179">
        <f t="shared" si="30"/>
        <v>0.017400000000009186</v>
      </c>
      <c r="F543" s="154">
        <f t="shared" si="31"/>
        <v>52.05840114890255</v>
      </c>
      <c r="G543" s="179">
        <f t="shared" si="29"/>
        <v>334.23999999999995</v>
      </c>
      <c r="H543" s="118">
        <v>142</v>
      </c>
      <c r="I543" s="127">
        <v>634.56</v>
      </c>
      <c r="J543" s="127">
        <v>300.32</v>
      </c>
    </row>
    <row r="544" spans="1:10" ht="23.25">
      <c r="A544" s="116"/>
      <c r="B544" s="118">
        <v>5</v>
      </c>
      <c r="C544" s="135">
        <v>85.0209</v>
      </c>
      <c r="D544" s="135">
        <v>85.0331</v>
      </c>
      <c r="E544" s="179">
        <f t="shared" si="30"/>
        <v>0.012200000000007094</v>
      </c>
      <c r="F544" s="154">
        <f t="shared" si="31"/>
        <v>47.23190089046495</v>
      </c>
      <c r="G544" s="179">
        <f t="shared" si="29"/>
        <v>258.29999999999995</v>
      </c>
      <c r="H544" s="118">
        <v>143</v>
      </c>
      <c r="I544" s="127">
        <v>795.81</v>
      </c>
      <c r="J544" s="127">
        <v>537.51</v>
      </c>
    </row>
    <row r="545" spans="1:10" ht="23.25">
      <c r="A545" s="116"/>
      <c r="B545" s="118">
        <v>6</v>
      </c>
      <c r="C545" s="135">
        <v>87.4431</v>
      </c>
      <c r="D545" s="135">
        <v>87.4581</v>
      </c>
      <c r="E545" s="179">
        <f t="shared" si="30"/>
        <v>0.015000000000000568</v>
      </c>
      <c r="F545" s="154">
        <f t="shared" si="31"/>
        <v>57.52416014726403</v>
      </c>
      <c r="G545" s="179">
        <f t="shared" si="29"/>
        <v>260.76</v>
      </c>
      <c r="H545" s="118">
        <v>144</v>
      </c>
      <c r="I545" s="127">
        <v>793.77</v>
      </c>
      <c r="J545" s="127">
        <v>533.01</v>
      </c>
    </row>
    <row r="546" spans="1:10" ht="23.25">
      <c r="A546" s="116">
        <v>22986</v>
      </c>
      <c r="B546" s="118">
        <v>31</v>
      </c>
      <c r="C546" s="135">
        <v>93.4013</v>
      </c>
      <c r="D546" s="135">
        <v>93.4067</v>
      </c>
      <c r="E546" s="179">
        <f t="shared" si="30"/>
        <v>0.00539999999999452</v>
      </c>
      <c r="F546" s="154">
        <f t="shared" si="31"/>
        <v>19.58224543078952</v>
      </c>
      <c r="G546" s="179">
        <f t="shared" si="29"/>
        <v>275.7600000000001</v>
      </c>
      <c r="H546" s="118">
        <v>145</v>
      </c>
      <c r="I546" s="127">
        <v>815.69</v>
      </c>
      <c r="J546" s="127">
        <v>539.93</v>
      </c>
    </row>
    <row r="547" spans="1:10" ht="23.25">
      <c r="A547" s="116"/>
      <c r="B547" s="118">
        <v>32</v>
      </c>
      <c r="C547" s="135">
        <v>83.9523</v>
      </c>
      <c r="D547" s="135">
        <v>83.9573</v>
      </c>
      <c r="E547" s="179">
        <f t="shared" si="30"/>
        <v>0.005000000000009663</v>
      </c>
      <c r="F547" s="154">
        <f t="shared" si="31"/>
        <v>18.059016867156657</v>
      </c>
      <c r="G547" s="179">
        <f t="shared" si="29"/>
        <v>276.87</v>
      </c>
      <c r="H547" s="118">
        <v>146</v>
      </c>
      <c r="I547" s="127">
        <v>892.22</v>
      </c>
      <c r="J547" s="127">
        <v>615.35</v>
      </c>
    </row>
    <row r="548" spans="1:10" ht="23.25">
      <c r="A548" s="116"/>
      <c r="B548" s="118">
        <v>33</v>
      </c>
      <c r="C548" s="135">
        <v>91.0778</v>
      </c>
      <c r="D548" s="135">
        <v>91.0826</v>
      </c>
      <c r="E548" s="179">
        <f t="shared" si="30"/>
        <v>0.004800000000003024</v>
      </c>
      <c r="F548" s="154">
        <f t="shared" si="31"/>
        <v>13.78438917926318</v>
      </c>
      <c r="G548" s="179">
        <f t="shared" si="29"/>
        <v>348.21999999999997</v>
      </c>
      <c r="H548" s="118">
        <v>147</v>
      </c>
      <c r="I548" s="127">
        <v>714.39</v>
      </c>
      <c r="J548" s="127">
        <v>366.17</v>
      </c>
    </row>
    <row r="549" spans="1:10" ht="23.25">
      <c r="A549" s="116">
        <v>22998</v>
      </c>
      <c r="B549" s="118">
        <v>34</v>
      </c>
      <c r="C549" s="135">
        <v>84.3015</v>
      </c>
      <c r="D549" s="135">
        <v>84.308</v>
      </c>
      <c r="E549" s="179">
        <f t="shared" si="30"/>
        <v>0.006500000000002615</v>
      </c>
      <c r="F549" s="154">
        <f t="shared" si="31"/>
        <v>19.774269112599598</v>
      </c>
      <c r="G549" s="179">
        <f t="shared" si="29"/>
        <v>328.71000000000004</v>
      </c>
      <c r="H549" s="118">
        <v>148</v>
      </c>
      <c r="I549" s="127">
        <v>700.19</v>
      </c>
      <c r="J549" s="127">
        <v>371.48</v>
      </c>
    </row>
    <row r="550" spans="1:10" ht="23.25">
      <c r="A550" s="116"/>
      <c r="B550" s="118">
        <v>35</v>
      </c>
      <c r="C550" s="135">
        <v>86.0615</v>
      </c>
      <c r="D550" s="135">
        <v>86.0687</v>
      </c>
      <c r="E550" s="179">
        <f t="shared" si="30"/>
        <v>0.0072000000000116415</v>
      </c>
      <c r="F550" s="154">
        <f t="shared" si="31"/>
        <v>22.0486908590159</v>
      </c>
      <c r="G550" s="179">
        <f t="shared" si="29"/>
        <v>326.55</v>
      </c>
      <c r="H550" s="118">
        <v>149</v>
      </c>
      <c r="I550" s="127">
        <v>707.37</v>
      </c>
      <c r="J550" s="127">
        <v>380.82</v>
      </c>
    </row>
    <row r="551" spans="1:10" ht="23.25">
      <c r="A551" s="116"/>
      <c r="B551" s="118">
        <v>36</v>
      </c>
      <c r="C551" s="135">
        <v>85.001</v>
      </c>
      <c r="D551" s="135">
        <v>85.0075</v>
      </c>
      <c r="E551" s="179">
        <f t="shared" si="30"/>
        <v>0.006499999999988404</v>
      </c>
      <c r="F551" s="154">
        <f t="shared" si="31"/>
        <v>22.238188100819066</v>
      </c>
      <c r="G551" s="179">
        <f t="shared" si="29"/>
        <v>292.28999999999996</v>
      </c>
      <c r="H551" s="118">
        <v>150</v>
      </c>
      <c r="I551" s="127">
        <v>782.4</v>
      </c>
      <c r="J551" s="127">
        <v>490.11</v>
      </c>
    </row>
    <row r="552" spans="1:10" ht="23.25">
      <c r="A552" s="116">
        <v>23024</v>
      </c>
      <c r="B552" s="118">
        <v>19</v>
      </c>
      <c r="C552" s="135">
        <v>88.998</v>
      </c>
      <c r="D552" s="135">
        <v>89.0102</v>
      </c>
      <c r="E552" s="179">
        <f t="shared" si="30"/>
        <v>0.012199999999992883</v>
      </c>
      <c r="F552" s="154">
        <f t="shared" si="31"/>
        <v>37.901146354322535</v>
      </c>
      <c r="G552" s="179">
        <f t="shared" si="29"/>
        <v>321.8900000000001</v>
      </c>
      <c r="H552" s="118">
        <v>151</v>
      </c>
      <c r="I552" s="127">
        <v>844.95</v>
      </c>
      <c r="J552" s="127">
        <v>523.06</v>
      </c>
    </row>
    <row r="553" spans="1:10" ht="23.25">
      <c r="A553" s="116"/>
      <c r="B553" s="118">
        <v>20</v>
      </c>
      <c r="C553" s="135">
        <v>84.6797</v>
      </c>
      <c r="D553" s="135">
        <v>84.6936</v>
      </c>
      <c r="E553" s="179">
        <f t="shared" si="30"/>
        <v>0.013900000000006685</v>
      </c>
      <c r="F553" s="154">
        <f t="shared" si="31"/>
        <v>42.209468282186045</v>
      </c>
      <c r="G553" s="179">
        <f t="shared" si="29"/>
        <v>329.30999999999995</v>
      </c>
      <c r="H553" s="118">
        <v>152</v>
      </c>
      <c r="I553" s="127">
        <v>724.8</v>
      </c>
      <c r="J553" s="127">
        <v>395.49</v>
      </c>
    </row>
    <row r="554" spans="1:10" ht="23.25">
      <c r="A554" s="116"/>
      <c r="B554" s="118">
        <v>21</v>
      </c>
      <c r="C554" s="135">
        <v>86.3977</v>
      </c>
      <c r="D554" s="135">
        <v>86.4076</v>
      </c>
      <c r="E554" s="179">
        <f t="shared" si="30"/>
        <v>0.009900000000001796</v>
      </c>
      <c r="F554" s="154">
        <f t="shared" si="31"/>
        <v>30.119565548090286</v>
      </c>
      <c r="G554" s="179">
        <f t="shared" si="29"/>
        <v>328.69000000000005</v>
      </c>
      <c r="H554" s="118">
        <v>153</v>
      </c>
      <c r="I554" s="127">
        <v>707.22</v>
      </c>
      <c r="J554" s="127">
        <v>378.53</v>
      </c>
    </row>
    <row r="555" spans="1:10" ht="23.25">
      <c r="A555" s="116">
        <v>23032</v>
      </c>
      <c r="B555" s="118">
        <v>22</v>
      </c>
      <c r="C555" s="135">
        <v>89.9488</v>
      </c>
      <c r="D555" s="135">
        <v>89.9593</v>
      </c>
      <c r="E555" s="179">
        <f t="shared" si="30"/>
        <v>0.010499999999993292</v>
      </c>
      <c r="F555" s="154">
        <f t="shared" si="31"/>
        <v>30.10839020471781</v>
      </c>
      <c r="G555" s="179">
        <f t="shared" si="29"/>
        <v>348.74000000000007</v>
      </c>
      <c r="H555" s="118">
        <v>154</v>
      </c>
      <c r="I555" s="127">
        <v>718.44</v>
      </c>
      <c r="J555" s="127">
        <v>369.7</v>
      </c>
    </row>
    <row r="556" spans="1:10" ht="23.25">
      <c r="A556" s="116"/>
      <c r="B556" s="118">
        <v>23</v>
      </c>
      <c r="C556" s="135">
        <v>87.6943</v>
      </c>
      <c r="D556" s="135">
        <v>87.7067</v>
      </c>
      <c r="E556" s="179">
        <f t="shared" si="30"/>
        <v>0.012399999999999523</v>
      </c>
      <c r="F556" s="154">
        <f t="shared" si="31"/>
        <v>40.063325902231014</v>
      </c>
      <c r="G556" s="179">
        <f t="shared" si="29"/>
        <v>309.51000000000005</v>
      </c>
      <c r="H556" s="118">
        <v>155</v>
      </c>
      <c r="I556" s="127">
        <v>812.58</v>
      </c>
      <c r="J556" s="127">
        <v>503.07</v>
      </c>
    </row>
    <row r="557" spans="1:10" ht="23.25">
      <c r="A557" s="116"/>
      <c r="B557" s="118">
        <v>24</v>
      </c>
      <c r="C557" s="135">
        <v>88.0941</v>
      </c>
      <c r="D557" s="135">
        <v>88.1058</v>
      </c>
      <c r="E557" s="179">
        <f t="shared" si="30"/>
        <v>0.011700000000004707</v>
      </c>
      <c r="F557" s="154">
        <f t="shared" si="31"/>
        <v>38.86010362695865</v>
      </c>
      <c r="G557" s="179">
        <f t="shared" si="29"/>
        <v>301.0799999999999</v>
      </c>
      <c r="H557" s="118">
        <v>156</v>
      </c>
      <c r="I557" s="127">
        <v>673.18</v>
      </c>
      <c r="J557" s="127">
        <v>372.1</v>
      </c>
    </row>
    <row r="558" spans="1:10" ht="23.25">
      <c r="A558" s="116">
        <v>23055</v>
      </c>
      <c r="B558" s="118">
        <v>28</v>
      </c>
      <c r="C558" s="135">
        <v>91.7522</v>
      </c>
      <c r="D558" s="135">
        <v>91.7536</v>
      </c>
      <c r="E558" s="179">
        <f t="shared" si="30"/>
        <v>0.0014000000000038426</v>
      </c>
      <c r="F558" s="154">
        <f t="shared" si="31"/>
        <v>4.2656916514437615</v>
      </c>
      <c r="G558" s="179">
        <f t="shared" si="29"/>
        <v>328.20000000000005</v>
      </c>
      <c r="H558" s="118">
        <v>157</v>
      </c>
      <c r="I558" s="127">
        <v>630.34</v>
      </c>
      <c r="J558" s="127">
        <v>302.14</v>
      </c>
    </row>
    <row r="559" spans="1:10" ht="23.25">
      <c r="A559" s="116"/>
      <c r="B559" s="118">
        <v>29</v>
      </c>
      <c r="C559" s="135">
        <v>85.2714</v>
      </c>
      <c r="D559" s="135">
        <v>85.2756</v>
      </c>
      <c r="E559" s="179">
        <f t="shared" si="30"/>
        <v>0.004199999999997317</v>
      </c>
      <c r="F559" s="154">
        <f t="shared" si="31"/>
        <v>14.757554462393944</v>
      </c>
      <c r="G559" s="179">
        <f t="shared" si="29"/>
        <v>284.6</v>
      </c>
      <c r="H559" s="118">
        <v>158</v>
      </c>
      <c r="I559" s="127">
        <v>842.64</v>
      </c>
      <c r="J559" s="127">
        <v>558.04</v>
      </c>
    </row>
    <row r="560" spans="1:10" ht="23.25">
      <c r="A560" s="116"/>
      <c r="B560" s="118">
        <v>30</v>
      </c>
      <c r="C560" s="135">
        <v>85.311</v>
      </c>
      <c r="D560" s="135">
        <v>85.3171</v>
      </c>
      <c r="E560" s="179">
        <f t="shared" si="30"/>
        <v>0.006099999999989336</v>
      </c>
      <c r="F560" s="154">
        <f t="shared" si="31"/>
        <v>21.912493713590546</v>
      </c>
      <c r="G560" s="179">
        <f t="shared" si="29"/>
        <v>278.38</v>
      </c>
      <c r="H560" s="118">
        <v>159</v>
      </c>
      <c r="I560" s="127">
        <v>821.1</v>
      </c>
      <c r="J560" s="127">
        <v>542.72</v>
      </c>
    </row>
    <row r="561" spans="1:10" ht="23.25">
      <c r="A561" s="116">
        <v>23060</v>
      </c>
      <c r="B561" s="118">
        <v>31</v>
      </c>
      <c r="C561" s="135">
        <v>93.4092</v>
      </c>
      <c r="D561" s="135">
        <v>93.4118</v>
      </c>
      <c r="E561" s="179">
        <f t="shared" si="30"/>
        <v>0.002600000000001046</v>
      </c>
      <c r="F561" s="154">
        <f t="shared" si="31"/>
        <v>8.782893625649583</v>
      </c>
      <c r="G561" s="179">
        <f t="shared" si="29"/>
        <v>296.03</v>
      </c>
      <c r="H561" s="118">
        <v>160</v>
      </c>
      <c r="I561" s="127">
        <v>690.79</v>
      </c>
      <c r="J561" s="127">
        <v>394.76</v>
      </c>
    </row>
    <row r="562" spans="1:10" ht="23.25">
      <c r="A562" s="116"/>
      <c r="B562" s="118">
        <v>32</v>
      </c>
      <c r="C562" s="135">
        <v>83.9643</v>
      </c>
      <c r="D562" s="135">
        <v>83.9657</v>
      </c>
      <c r="E562" s="179">
        <f t="shared" si="30"/>
        <v>0.0014000000000038426</v>
      </c>
      <c r="F562" s="154">
        <f t="shared" si="31"/>
        <v>4.820272689725391</v>
      </c>
      <c r="G562" s="179">
        <f t="shared" si="29"/>
        <v>290.44000000000005</v>
      </c>
      <c r="H562" s="118">
        <v>161</v>
      </c>
      <c r="I562" s="127">
        <v>816.5</v>
      </c>
      <c r="J562" s="127">
        <v>526.06</v>
      </c>
    </row>
    <row r="563" spans="1:10" ht="23.25">
      <c r="A563" s="116"/>
      <c r="B563" s="118">
        <v>33</v>
      </c>
      <c r="C563" s="135">
        <v>91.0888</v>
      </c>
      <c r="D563" s="135">
        <v>91.0911</v>
      </c>
      <c r="E563" s="179">
        <f t="shared" si="30"/>
        <v>0.002299999999991087</v>
      </c>
      <c r="F563" s="154">
        <f t="shared" si="31"/>
        <v>6.580641469460351</v>
      </c>
      <c r="G563" s="179">
        <f t="shared" si="29"/>
        <v>349.51</v>
      </c>
      <c r="H563" s="118">
        <v>162</v>
      </c>
      <c r="I563" s="127">
        <v>620.02</v>
      </c>
      <c r="J563" s="127">
        <v>270.51</v>
      </c>
    </row>
    <row r="564" spans="1:10" ht="23.25">
      <c r="A564" s="116">
        <v>23075</v>
      </c>
      <c r="B564" s="118">
        <v>7</v>
      </c>
      <c r="C564" s="135">
        <v>86.4054</v>
      </c>
      <c r="D564" s="135">
        <v>86.4121</v>
      </c>
      <c r="E564" s="179">
        <f t="shared" si="30"/>
        <v>0.006699999999995043</v>
      </c>
      <c r="F564" s="154">
        <f t="shared" si="31"/>
        <v>19.359685621807223</v>
      </c>
      <c r="G564" s="179">
        <f t="shared" si="29"/>
        <v>346.08</v>
      </c>
      <c r="H564" s="118">
        <v>163</v>
      </c>
      <c r="I564" s="127">
        <v>836.91</v>
      </c>
      <c r="J564" s="127">
        <v>490.83</v>
      </c>
    </row>
    <row r="565" spans="1:10" ht="23.25">
      <c r="A565" s="116"/>
      <c r="B565" s="118">
        <v>8</v>
      </c>
      <c r="C565" s="135">
        <v>84.8191</v>
      </c>
      <c r="D565" s="135">
        <v>84.8263</v>
      </c>
      <c r="E565" s="179">
        <f t="shared" si="30"/>
        <v>0.007199999999997431</v>
      </c>
      <c r="F565" s="154">
        <f t="shared" si="31"/>
        <v>22.175680670190435</v>
      </c>
      <c r="G565" s="179">
        <f t="shared" si="29"/>
        <v>324.68</v>
      </c>
      <c r="H565" s="118">
        <v>164</v>
      </c>
      <c r="I565" s="127">
        <v>831.89</v>
      </c>
      <c r="J565" s="127">
        <v>507.21</v>
      </c>
    </row>
    <row r="566" spans="1:10" ht="23.25">
      <c r="A566" s="116"/>
      <c r="B566" s="118">
        <v>9</v>
      </c>
      <c r="C566" s="135">
        <v>87.6744</v>
      </c>
      <c r="D566" s="135">
        <v>87.6801</v>
      </c>
      <c r="E566" s="179">
        <f t="shared" si="30"/>
        <v>0.005699999999990268</v>
      </c>
      <c r="F566" s="154">
        <f t="shared" si="31"/>
        <v>17.808047987972596</v>
      </c>
      <c r="G566" s="179">
        <f t="shared" si="29"/>
        <v>320.08</v>
      </c>
      <c r="H566" s="118">
        <v>165</v>
      </c>
      <c r="I566" s="127">
        <v>703.28</v>
      </c>
      <c r="J566" s="127">
        <v>383.2</v>
      </c>
    </row>
    <row r="567" spans="1:10" ht="23.25">
      <c r="A567" s="116">
        <v>23094</v>
      </c>
      <c r="B567" s="118">
        <v>10</v>
      </c>
      <c r="C567" s="135">
        <v>85.119</v>
      </c>
      <c r="D567" s="135">
        <v>85.1233</v>
      </c>
      <c r="E567" s="179">
        <f t="shared" si="30"/>
        <v>0.004300000000000637</v>
      </c>
      <c r="F567" s="154">
        <f t="shared" si="31"/>
        <v>15.756687431295845</v>
      </c>
      <c r="G567" s="179">
        <f t="shared" si="29"/>
        <v>272.90000000000003</v>
      </c>
      <c r="H567" s="118">
        <v>166</v>
      </c>
      <c r="I567" s="127">
        <v>781.49</v>
      </c>
      <c r="J567" s="127">
        <v>508.59</v>
      </c>
    </row>
    <row r="568" spans="1:10" ht="23.25">
      <c r="A568" s="116"/>
      <c r="B568" s="118">
        <v>11</v>
      </c>
      <c r="C568" s="135">
        <v>86.103</v>
      </c>
      <c r="D568" s="135">
        <v>86.1103</v>
      </c>
      <c r="E568" s="179">
        <f t="shared" si="30"/>
        <v>0.00730000000000075</v>
      </c>
      <c r="F568" s="154">
        <f t="shared" si="31"/>
        <v>23.643724696358703</v>
      </c>
      <c r="G568" s="179">
        <f t="shared" si="29"/>
        <v>308.75000000000006</v>
      </c>
      <c r="H568" s="118">
        <v>167</v>
      </c>
      <c r="I568" s="127">
        <v>717.82</v>
      </c>
      <c r="J568" s="127">
        <v>409.07</v>
      </c>
    </row>
    <row r="569" spans="1:10" s="212" customFormat="1" ht="24" thickBot="1">
      <c r="A569" s="206"/>
      <c r="B569" s="207">
        <v>12</v>
      </c>
      <c r="C569" s="208">
        <v>84.869</v>
      </c>
      <c r="D569" s="208">
        <v>84.8757</v>
      </c>
      <c r="E569" s="209">
        <f t="shared" si="30"/>
        <v>0.006699999999995043</v>
      </c>
      <c r="F569" s="210">
        <f t="shared" si="31"/>
        <v>25.830827357525795</v>
      </c>
      <c r="G569" s="209">
        <f t="shared" si="29"/>
        <v>259.3800000000001</v>
      </c>
      <c r="H569" s="207">
        <v>168</v>
      </c>
      <c r="I569" s="211">
        <v>811.44</v>
      </c>
      <c r="J569" s="211">
        <v>552.06</v>
      </c>
    </row>
    <row r="570" spans="1:10" ht="24" thickTop="1">
      <c r="A570" s="164">
        <v>23109</v>
      </c>
      <c r="B570" s="165">
        <v>25</v>
      </c>
      <c r="C570" s="166">
        <v>84.9948</v>
      </c>
      <c r="D570" s="166">
        <v>84.9989</v>
      </c>
      <c r="E570" s="183">
        <f t="shared" si="30"/>
        <v>0.004100000000008208</v>
      </c>
      <c r="F570" s="168">
        <f t="shared" si="31"/>
        <v>12.056695877222278</v>
      </c>
      <c r="G570" s="183">
        <f t="shared" si="29"/>
        <v>340.06</v>
      </c>
      <c r="H570" s="165">
        <v>169</v>
      </c>
      <c r="I570" s="170">
        <v>693.89</v>
      </c>
      <c r="J570" s="170">
        <v>353.83</v>
      </c>
    </row>
    <row r="571" spans="1:10" ht="23.25">
      <c r="A571" s="116"/>
      <c r="B571" s="118">
        <v>26</v>
      </c>
      <c r="C571" s="135">
        <v>90.862</v>
      </c>
      <c r="D571" s="135">
        <v>90.8621</v>
      </c>
      <c r="E571" s="179">
        <f t="shared" si="30"/>
        <v>0.00010000000000331966</v>
      </c>
      <c r="F571" s="154">
        <f t="shared" si="31"/>
        <v>0.3005981904088726</v>
      </c>
      <c r="G571" s="179">
        <f t="shared" si="29"/>
        <v>332.67</v>
      </c>
      <c r="H571" s="118">
        <v>170</v>
      </c>
      <c r="I571" s="127">
        <v>696.84</v>
      </c>
      <c r="J571" s="127">
        <v>364.17</v>
      </c>
    </row>
    <row r="572" spans="1:10" ht="23.25">
      <c r="A572" s="116"/>
      <c r="B572" s="118">
        <v>27</v>
      </c>
      <c r="C572" s="135">
        <v>86.0012</v>
      </c>
      <c r="D572" s="135">
        <v>86.0015</v>
      </c>
      <c r="E572" s="179">
        <f t="shared" si="30"/>
        <v>0.0002999999999957481</v>
      </c>
      <c r="F572" s="154">
        <f t="shared" si="31"/>
        <v>0.9482867619033636</v>
      </c>
      <c r="G572" s="179">
        <f t="shared" si="29"/>
        <v>316.36</v>
      </c>
      <c r="H572" s="118">
        <v>171</v>
      </c>
      <c r="I572" s="127">
        <v>789.38</v>
      </c>
      <c r="J572" s="127">
        <v>473.02</v>
      </c>
    </row>
    <row r="573" spans="1:10" ht="23.25">
      <c r="A573" s="116">
        <v>23124</v>
      </c>
      <c r="B573" s="118">
        <v>28</v>
      </c>
      <c r="C573" s="135">
        <v>91.7536</v>
      </c>
      <c r="D573" s="135">
        <v>91.7564</v>
      </c>
      <c r="E573" s="179">
        <f t="shared" si="30"/>
        <v>0.0027999999999934744</v>
      </c>
      <c r="F573" s="154">
        <f t="shared" si="31"/>
        <v>8.699434536734838</v>
      </c>
      <c r="G573" s="179">
        <f t="shared" si="29"/>
        <v>321.85999999999996</v>
      </c>
      <c r="H573" s="118">
        <v>172</v>
      </c>
      <c r="I573" s="127">
        <v>807.27</v>
      </c>
      <c r="J573" s="127">
        <v>485.41</v>
      </c>
    </row>
    <row r="574" spans="1:10" ht="23.25">
      <c r="A574" s="116"/>
      <c r="B574" s="118">
        <v>29</v>
      </c>
      <c r="C574" s="135">
        <v>85.2613</v>
      </c>
      <c r="D574" s="135">
        <v>85.2646</v>
      </c>
      <c r="E574" s="179">
        <f t="shared" si="30"/>
        <v>0.003299999999995862</v>
      </c>
      <c r="F574" s="154">
        <f t="shared" si="31"/>
        <v>11.43728555088158</v>
      </c>
      <c r="G574" s="179">
        <f t="shared" si="29"/>
        <v>288.53</v>
      </c>
      <c r="H574" s="118">
        <v>173</v>
      </c>
      <c r="I574" s="127">
        <v>846.35</v>
      </c>
      <c r="J574" s="127">
        <v>557.82</v>
      </c>
    </row>
    <row r="575" spans="1:10" ht="23.25">
      <c r="A575" s="116"/>
      <c r="B575" s="118">
        <v>30</v>
      </c>
      <c r="C575" s="135">
        <v>85.3424</v>
      </c>
      <c r="D575" s="135">
        <v>85.344</v>
      </c>
      <c r="E575" s="179">
        <f t="shared" si="30"/>
        <v>0.001599999999996271</v>
      </c>
      <c r="F575" s="154">
        <f t="shared" si="31"/>
        <v>5.318441696570505</v>
      </c>
      <c r="G575" s="179">
        <f t="shared" si="29"/>
        <v>300.84000000000003</v>
      </c>
      <c r="H575" s="118">
        <v>174</v>
      </c>
      <c r="I575" s="127">
        <v>851.15</v>
      </c>
      <c r="J575" s="127">
        <v>550.31</v>
      </c>
    </row>
    <row r="576" spans="1:10" ht="23.25">
      <c r="A576" s="116"/>
      <c r="B576" s="118"/>
      <c r="C576" s="135"/>
      <c r="D576" s="135"/>
      <c r="E576" s="179"/>
      <c r="F576" s="154" t="e">
        <f t="shared" si="31"/>
        <v>#DIV/0!</v>
      </c>
      <c r="G576" s="179"/>
      <c r="H576" s="118">
        <v>175</v>
      </c>
      <c r="I576" s="127"/>
      <c r="J576" s="127"/>
    </row>
    <row r="577" spans="1:10" ht="23.25">
      <c r="A577" s="116"/>
      <c r="B577" s="118"/>
      <c r="C577" s="135"/>
      <c r="D577" s="135"/>
      <c r="E577" s="179"/>
      <c r="F577" s="154" t="e">
        <f t="shared" si="31"/>
        <v>#DIV/0!</v>
      </c>
      <c r="G577" s="179"/>
      <c r="H577" s="118">
        <v>176</v>
      </c>
      <c r="I577" s="127"/>
      <c r="J577" s="127"/>
    </row>
    <row r="578" spans="1:10" ht="23.25">
      <c r="A578" s="116"/>
      <c r="B578" s="118"/>
      <c r="C578" s="135"/>
      <c r="D578" s="135"/>
      <c r="E578" s="179"/>
      <c r="F578" s="154" t="e">
        <f t="shared" si="31"/>
        <v>#DIV/0!</v>
      </c>
      <c r="G578" s="179"/>
      <c r="H578" s="118">
        <v>177</v>
      </c>
      <c r="I578" s="127"/>
      <c r="J578" s="127"/>
    </row>
    <row r="579" spans="1:10" ht="23.25">
      <c r="A579" s="116"/>
      <c r="B579" s="118"/>
      <c r="C579" s="135"/>
      <c r="D579" s="135"/>
      <c r="E579" s="179"/>
      <c r="F579" s="154" t="e">
        <f t="shared" si="31"/>
        <v>#DIV/0!</v>
      </c>
      <c r="G579" s="179"/>
      <c r="H579" s="118">
        <v>178</v>
      </c>
      <c r="I579" s="127"/>
      <c r="J579" s="127"/>
    </row>
    <row r="580" spans="1:10" ht="23.25">
      <c r="A580" s="116"/>
      <c r="B580" s="118"/>
      <c r="C580" s="135"/>
      <c r="D580" s="135"/>
      <c r="E580" s="179"/>
      <c r="F580" s="154" t="e">
        <f t="shared" si="31"/>
        <v>#DIV/0!</v>
      </c>
      <c r="G580" s="179"/>
      <c r="H580" s="118">
        <v>179</v>
      </c>
      <c r="I580" s="127"/>
      <c r="J580" s="127"/>
    </row>
    <row r="581" spans="1:10" ht="23.25">
      <c r="A581" s="116"/>
      <c r="B581" s="118"/>
      <c r="C581" s="135"/>
      <c r="D581" s="135"/>
      <c r="E581" s="179"/>
      <c r="F581" s="154" t="e">
        <f t="shared" si="31"/>
        <v>#DIV/0!</v>
      </c>
      <c r="G581" s="179"/>
      <c r="H581" s="118">
        <v>180</v>
      </c>
      <c r="I581" s="127"/>
      <c r="J581" s="127"/>
    </row>
    <row r="582" spans="1:10" ht="23.25">
      <c r="A582" s="116"/>
      <c r="B582" s="118"/>
      <c r="C582" s="135"/>
      <c r="D582" s="135"/>
      <c r="E582" s="179"/>
      <c r="F582" s="154" t="e">
        <f t="shared" si="31"/>
        <v>#DIV/0!</v>
      </c>
      <c r="G582" s="179"/>
      <c r="H582" s="118">
        <v>181</v>
      </c>
      <c r="I582" s="127"/>
      <c r="J582" s="127"/>
    </row>
    <row r="583" spans="1:10" ht="23.25">
      <c r="A583" s="116"/>
      <c r="B583" s="118"/>
      <c r="C583" s="135"/>
      <c r="D583" s="135"/>
      <c r="E583" s="179"/>
      <c r="F583" s="154" t="e">
        <f t="shared" si="31"/>
        <v>#DIV/0!</v>
      </c>
      <c r="G583" s="179"/>
      <c r="H583" s="118">
        <v>182</v>
      </c>
      <c r="I583" s="127"/>
      <c r="J583" s="127"/>
    </row>
    <row r="584" spans="1:10" ht="23.25">
      <c r="A584" s="116"/>
      <c r="B584" s="118"/>
      <c r="C584" s="135"/>
      <c r="D584" s="135"/>
      <c r="E584" s="179"/>
      <c r="F584" s="154" t="e">
        <f t="shared" si="31"/>
        <v>#DIV/0!</v>
      </c>
      <c r="G584" s="179"/>
      <c r="H584" s="118">
        <v>183</v>
      </c>
      <c r="I584" s="127"/>
      <c r="J584" s="127"/>
    </row>
    <row r="585" spans="1:10" ht="23.25">
      <c r="A585" s="116"/>
      <c r="B585" s="118"/>
      <c r="C585" s="135"/>
      <c r="D585" s="135"/>
      <c r="E585" s="179"/>
      <c r="F585" s="154" t="e">
        <f t="shared" si="31"/>
        <v>#DIV/0!</v>
      </c>
      <c r="G585" s="179"/>
      <c r="H585" s="118">
        <v>184</v>
      </c>
      <c r="I585" s="127"/>
      <c r="J585" s="127"/>
    </row>
    <row r="586" spans="1:10" ht="23.25">
      <c r="A586" s="116"/>
      <c r="B586" s="118"/>
      <c r="C586" s="135"/>
      <c r="D586" s="135"/>
      <c r="E586" s="179"/>
      <c r="F586" s="154" t="e">
        <f t="shared" si="31"/>
        <v>#DIV/0!</v>
      </c>
      <c r="G586" s="179"/>
      <c r="H586" s="118">
        <v>185</v>
      </c>
      <c r="I586" s="127"/>
      <c r="J586" s="127"/>
    </row>
    <row r="587" spans="1:10" ht="23.25">
      <c r="A587" s="116"/>
      <c r="B587" s="118"/>
      <c r="C587" s="135"/>
      <c r="D587" s="135"/>
      <c r="E587" s="179"/>
      <c r="F587" s="154" t="e">
        <f t="shared" si="31"/>
        <v>#DIV/0!</v>
      </c>
      <c r="G587" s="179"/>
      <c r="H587" s="118">
        <v>186</v>
      </c>
      <c r="I587" s="127"/>
      <c r="J587" s="127"/>
    </row>
    <row r="588" spans="1:10" ht="23.25">
      <c r="A588" s="116"/>
      <c r="B588" s="118"/>
      <c r="C588" s="135"/>
      <c r="D588" s="135"/>
      <c r="E588" s="179"/>
      <c r="F588" s="154" t="e">
        <f t="shared" si="31"/>
        <v>#DIV/0!</v>
      </c>
      <c r="G588" s="179"/>
      <c r="H588" s="118">
        <v>187</v>
      </c>
      <c r="I588" s="127"/>
      <c r="J588" s="127"/>
    </row>
    <row r="589" spans="1:10" ht="23.25">
      <c r="A589" s="116"/>
      <c r="B589" s="118"/>
      <c r="C589" s="135"/>
      <c r="D589" s="135"/>
      <c r="E589" s="179"/>
      <c r="F589" s="154" t="e">
        <f t="shared" si="31"/>
        <v>#DIV/0!</v>
      </c>
      <c r="G589" s="179"/>
      <c r="H589" s="118">
        <v>188</v>
      </c>
      <c r="I589" s="127"/>
      <c r="J589" s="127"/>
    </row>
    <row r="590" spans="1:10" ht="23.25">
      <c r="A590" s="116"/>
      <c r="B590" s="118"/>
      <c r="C590" s="135"/>
      <c r="D590" s="135"/>
      <c r="E590" s="179"/>
      <c r="F590" s="154" t="e">
        <f t="shared" si="31"/>
        <v>#DIV/0!</v>
      </c>
      <c r="G590" s="179"/>
      <c r="H590" s="118">
        <v>189</v>
      </c>
      <c r="I590" s="127"/>
      <c r="J590" s="127"/>
    </row>
    <row r="591" spans="1:10" ht="23.25">
      <c r="A591" s="116"/>
      <c r="B591" s="118"/>
      <c r="C591" s="135"/>
      <c r="D591" s="135"/>
      <c r="E591" s="179"/>
      <c r="F591" s="154" t="e">
        <f t="shared" si="31"/>
        <v>#DIV/0!</v>
      </c>
      <c r="G591" s="179"/>
      <c r="H591" s="118">
        <v>190</v>
      </c>
      <c r="I591" s="127"/>
      <c r="J591" s="127"/>
    </row>
    <row r="592" spans="1:10" ht="23.25">
      <c r="A592" s="116"/>
      <c r="B592" s="118"/>
      <c r="C592" s="135"/>
      <c r="D592" s="135"/>
      <c r="E592" s="179"/>
      <c r="F592" s="154" t="e">
        <f t="shared" si="31"/>
        <v>#DIV/0!</v>
      </c>
      <c r="G592" s="179"/>
      <c r="H592" s="118">
        <v>191</v>
      </c>
      <c r="I592" s="127"/>
      <c r="J592" s="127"/>
    </row>
    <row r="593" spans="1:10" ht="23.25">
      <c r="A593" s="116"/>
      <c r="B593" s="118"/>
      <c r="C593" s="135"/>
      <c r="D593" s="135"/>
      <c r="E593" s="179"/>
      <c r="F593" s="154" t="e">
        <f t="shared" si="31"/>
        <v>#DIV/0!</v>
      </c>
      <c r="G593" s="179"/>
      <c r="H593" s="118">
        <v>192</v>
      </c>
      <c r="I593" s="127"/>
      <c r="J593" s="127"/>
    </row>
    <row r="594" spans="1:10" ht="23.25">
      <c r="A594" s="116"/>
      <c r="B594" s="118"/>
      <c r="C594" s="135"/>
      <c r="D594" s="135"/>
      <c r="E594" s="179"/>
      <c r="F594" s="154" t="e">
        <f aca="true" t="shared" si="32" ref="F594:F607">((10^6)*E594/G594)</f>
        <v>#DIV/0!</v>
      </c>
      <c r="G594" s="179"/>
      <c r="H594" s="118">
        <v>193</v>
      </c>
      <c r="I594" s="127"/>
      <c r="J594" s="127"/>
    </row>
    <row r="595" spans="1:10" ht="23.25">
      <c r="A595" s="116"/>
      <c r="B595" s="118"/>
      <c r="C595" s="135"/>
      <c r="D595" s="135"/>
      <c r="E595" s="179"/>
      <c r="F595" s="154" t="e">
        <f t="shared" si="32"/>
        <v>#DIV/0!</v>
      </c>
      <c r="G595" s="179"/>
      <c r="H595" s="118">
        <v>194</v>
      </c>
      <c r="I595" s="127"/>
      <c r="J595" s="127"/>
    </row>
    <row r="596" spans="1:10" ht="23.25">
      <c r="A596" s="116"/>
      <c r="B596" s="118"/>
      <c r="C596" s="135"/>
      <c r="D596" s="135"/>
      <c r="E596" s="179"/>
      <c r="F596" s="154" t="e">
        <f t="shared" si="32"/>
        <v>#DIV/0!</v>
      </c>
      <c r="G596" s="179"/>
      <c r="H596" s="118">
        <v>195</v>
      </c>
      <c r="I596" s="127"/>
      <c r="J596" s="127"/>
    </row>
    <row r="597" spans="1:10" ht="23.25">
      <c r="A597" s="116"/>
      <c r="B597" s="118"/>
      <c r="C597" s="135"/>
      <c r="D597" s="135"/>
      <c r="E597" s="179"/>
      <c r="F597" s="154" t="e">
        <f t="shared" si="32"/>
        <v>#DIV/0!</v>
      </c>
      <c r="G597" s="179"/>
      <c r="H597" s="118">
        <v>196</v>
      </c>
      <c r="I597" s="127"/>
      <c r="J597" s="127"/>
    </row>
    <row r="598" spans="1:10" ht="23.25">
      <c r="A598" s="116"/>
      <c r="B598" s="118"/>
      <c r="C598" s="135"/>
      <c r="D598" s="135"/>
      <c r="E598" s="179"/>
      <c r="F598" s="154" t="e">
        <f t="shared" si="32"/>
        <v>#DIV/0!</v>
      </c>
      <c r="G598" s="179"/>
      <c r="H598" s="118">
        <v>197</v>
      </c>
      <c r="I598" s="127"/>
      <c r="J598" s="127"/>
    </row>
    <row r="599" spans="1:10" ht="23.25">
      <c r="A599" s="116"/>
      <c r="B599" s="118"/>
      <c r="C599" s="135"/>
      <c r="D599" s="135"/>
      <c r="E599" s="179"/>
      <c r="F599" s="154" t="e">
        <f t="shared" si="32"/>
        <v>#DIV/0!</v>
      </c>
      <c r="G599" s="179"/>
      <c r="H599" s="118">
        <v>198</v>
      </c>
      <c r="I599" s="127"/>
      <c r="J599" s="127"/>
    </row>
    <row r="600" spans="1:10" ht="23.25">
      <c r="A600" s="116"/>
      <c r="B600" s="118"/>
      <c r="C600" s="135"/>
      <c r="D600" s="135"/>
      <c r="E600" s="179"/>
      <c r="F600" s="154" t="e">
        <f t="shared" si="32"/>
        <v>#DIV/0!</v>
      </c>
      <c r="G600" s="179"/>
      <c r="H600" s="118">
        <v>199</v>
      </c>
      <c r="I600" s="127"/>
      <c r="J600" s="127"/>
    </row>
    <row r="601" spans="1:10" ht="23.25">
      <c r="A601" s="116"/>
      <c r="B601" s="118"/>
      <c r="C601" s="135"/>
      <c r="D601" s="135"/>
      <c r="E601" s="179"/>
      <c r="F601" s="154" t="e">
        <f t="shared" si="32"/>
        <v>#DIV/0!</v>
      </c>
      <c r="G601" s="179"/>
      <c r="H601" s="118">
        <v>200</v>
      </c>
      <c r="I601" s="127"/>
      <c r="J601" s="127"/>
    </row>
    <row r="602" spans="1:10" ht="23.25">
      <c r="A602" s="116"/>
      <c r="B602" s="118"/>
      <c r="C602" s="135"/>
      <c r="D602" s="135"/>
      <c r="E602" s="179"/>
      <c r="F602" s="154" t="e">
        <f t="shared" si="32"/>
        <v>#DIV/0!</v>
      </c>
      <c r="G602" s="179"/>
      <c r="H602" s="118">
        <v>201</v>
      </c>
      <c r="I602" s="127"/>
      <c r="J602" s="127"/>
    </row>
    <row r="603" spans="1:10" ht="23.25">
      <c r="A603" s="116"/>
      <c r="B603" s="118"/>
      <c r="C603" s="135"/>
      <c r="D603" s="135"/>
      <c r="E603" s="179"/>
      <c r="F603" s="154" t="e">
        <f t="shared" si="32"/>
        <v>#DIV/0!</v>
      </c>
      <c r="G603" s="179"/>
      <c r="H603" s="118">
        <v>202</v>
      </c>
      <c r="I603" s="127"/>
      <c r="J603" s="127"/>
    </row>
    <row r="604" spans="1:10" ht="23.25">
      <c r="A604" s="116"/>
      <c r="B604" s="118"/>
      <c r="C604" s="135"/>
      <c r="D604" s="135"/>
      <c r="E604" s="179"/>
      <c r="F604" s="154" t="e">
        <f t="shared" si="32"/>
        <v>#DIV/0!</v>
      </c>
      <c r="G604" s="179"/>
      <c r="H604" s="118">
        <v>203</v>
      </c>
      <c r="I604" s="127"/>
      <c r="J604" s="127"/>
    </row>
    <row r="605" spans="1:10" ht="23.25">
      <c r="A605" s="116"/>
      <c r="B605" s="118"/>
      <c r="C605" s="135"/>
      <c r="D605" s="135"/>
      <c r="E605" s="179"/>
      <c r="F605" s="154" t="e">
        <f t="shared" si="32"/>
        <v>#DIV/0!</v>
      </c>
      <c r="G605" s="179"/>
      <c r="H605" s="118">
        <v>204</v>
      </c>
      <c r="I605" s="127"/>
      <c r="J605" s="127"/>
    </row>
    <row r="606" spans="1:10" ht="23.25">
      <c r="A606" s="116"/>
      <c r="B606" s="118"/>
      <c r="C606" s="135"/>
      <c r="D606" s="135"/>
      <c r="E606" s="179"/>
      <c r="F606" s="154" t="e">
        <f t="shared" si="32"/>
        <v>#DIV/0!</v>
      </c>
      <c r="G606" s="179"/>
      <c r="H606" s="118">
        <v>205</v>
      </c>
      <c r="I606" s="127"/>
      <c r="J606" s="127"/>
    </row>
    <row r="607" spans="1:10" ht="23.25">
      <c r="A607" s="116"/>
      <c r="B607" s="118"/>
      <c r="C607" s="135"/>
      <c r="D607" s="135"/>
      <c r="E607" s="179"/>
      <c r="F607" s="154" t="e">
        <f t="shared" si="32"/>
        <v>#DIV/0!</v>
      </c>
      <c r="G607" s="179"/>
      <c r="H607" s="118">
        <v>206</v>
      </c>
      <c r="I607" s="127"/>
      <c r="J607" s="127"/>
    </row>
  </sheetData>
  <sheetProtection/>
  <mergeCells count="1">
    <mergeCell ref="A1:J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2:P512"/>
  <sheetViews>
    <sheetView zoomScale="88" zoomScaleNormal="88" zoomScalePageLayoutView="0" workbookViewId="0" topLeftCell="A451">
      <selection activeCell="I459" sqref="I459:K485"/>
    </sheetView>
  </sheetViews>
  <sheetFormatPr defaultColWidth="9.140625" defaultRowHeight="23.25"/>
  <cols>
    <col min="1" max="1" width="9.140625" style="6" customWidth="1"/>
    <col min="2" max="2" width="12.7109375" style="71" customWidth="1"/>
    <col min="3" max="3" width="12.7109375" style="1" customWidth="1"/>
    <col min="4" max="7" width="12.7109375" style="65" customWidth="1"/>
    <col min="8" max="8" width="12.7109375" style="6" customWidth="1"/>
    <col min="9" max="11" width="12.7109375" style="65" customWidth="1"/>
    <col min="12" max="13" width="12.7109375" style="1" customWidth="1"/>
    <col min="14" max="16384" width="9.140625" style="1" customWidth="1"/>
  </cols>
  <sheetData>
    <row r="2" spans="2:13" ht="29.25">
      <c r="B2" s="82" t="s">
        <v>0</v>
      </c>
      <c r="C2" s="2"/>
      <c r="D2" s="78"/>
      <c r="E2" s="78"/>
      <c r="F2" s="78"/>
      <c r="G2" s="78"/>
      <c r="I2" s="78"/>
      <c r="J2" s="78"/>
      <c r="K2" s="78"/>
      <c r="L2" s="2"/>
      <c r="M2" s="2"/>
    </row>
    <row r="3" spans="2:7" ht="24">
      <c r="B3" s="71" t="s">
        <v>170</v>
      </c>
      <c r="G3" s="65" t="s">
        <v>1</v>
      </c>
    </row>
    <row r="4" spans="2:7" ht="24">
      <c r="B4" s="71" t="s">
        <v>140</v>
      </c>
      <c r="G4" s="65" t="s">
        <v>2</v>
      </c>
    </row>
    <row r="5" spans="2:7" ht="27.75" thickBot="1">
      <c r="B5" s="71" t="s">
        <v>171</v>
      </c>
      <c r="G5" s="65" t="s">
        <v>3</v>
      </c>
    </row>
    <row r="6" spans="2:13" ht="96">
      <c r="B6" s="83" t="s">
        <v>4</v>
      </c>
      <c r="C6" s="4" t="s">
        <v>5</v>
      </c>
      <c r="D6" s="88" t="s">
        <v>6</v>
      </c>
      <c r="E6" s="79"/>
      <c r="F6" s="92" t="s">
        <v>7</v>
      </c>
      <c r="G6" s="92" t="s">
        <v>8</v>
      </c>
      <c r="H6" s="3" t="s">
        <v>9</v>
      </c>
      <c r="I6" s="86"/>
      <c r="J6" s="86"/>
      <c r="K6" s="86"/>
      <c r="L6" s="7"/>
      <c r="M6" s="7"/>
    </row>
    <row r="7" spans="2:13" ht="72">
      <c r="B7" s="84"/>
      <c r="C7" s="5" t="s">
        <v>10</v>
      </c>
      <c r="D7" s="80" t="s">
        <v>11</v>
      </c>
      <c r="E7" s="80" t="s">
        <v>12</v>
      </c>
      <c r="F7" s="93" t="s">
        <v>13</v>
      </c>
      <c r="G7" s="80" t="s">
        <v>14</v>
      </c>
      <c r="H7" s="89"/>
      <c r="I7" s="50"/>
      <c r="J7" s="50"/>
      <c r="K7" s="50"/>
      <c r="L7" s="8"/>
      <c r="M7" s="8"/>
    </row>
    <row r="8" spans="2:13" ht="24">
      <c r="B8" s="85" t="s">
        <v>15</v>
      </c>
      <c r="C8" s="53" t="s">
        <v>16</v>
      </c>
      <c r="D8" s="81" t="s">
        <v>17</v>
      </c>
      <c r="E8" s="81" t="s">
        <v>18</v>
      </c>
      <c r="F8" s="81" t="s">
        <v>19</v>
      </c>
      <c r="G8" s="81" t="s">
        <v>20</v>
      </c>
      <c r="H8" s="54" t="s">
        <v>21</v>
      </c>
      <c r="I8" s="87"/>
      <c r="J8" s="87"/>
      <c r="K8" s="87"/>
      <c r="L8" s="9"/>
      <c r="M8" s="9"/>
    </row>
    <row r="9" spans="1:13" ht="24">
      <c r="A9" s="7">
        <v>1</v>
      </c>
      <c r="B9" s="148">
        <v>38475</v>
      </c>
      <c r="C9" s="50">
        <v>303.634</v>
      </c>
      <c r="D9" s="50">
        <v>0.19</v>
      </c>
      <c r="E9" s="51">
        <f>D9*0.0864</f>
        <v>0.016416</v>
      </c>
      <c r="F9" s="50">
        <f aca="true" t="shared" si="0" ref="F9:F20">+AVERAGE(I9:K9)</f>
        <v>17.91</v>
      </c>
      <c r="G9" s="51">
        <f aca="true" t="shared" si="1" ref="G9:G21">F9*E9</f>
        <v>0.29401056</v>
      </c>
      <c r="H9" s="66" t="s">
        <v>44</v>
      </c>
      <c r="I9" s="50">
        <v>8.16</v>
      </c>
      <c r="J9" s="50">
        <v>19.63</v>
      </c>
      <c r="K9" s="50">
        <v>25.94</v>
      </c>
      <c r="L9" s="50"/>
      <c r="M9" s="52"/>
    </row>
    <row r="10" spans="1:13" ht="24">
      <c r="A10" s="7">
        <f>+A9+1</f>
        <v>2</v>
      </c>
      <c r="B10" s="148">
        <v>38489</v>
      </c>
      <c r="C10" s="50">
        <v>303.654</v>
      </c>
      <c r="D10" s="50">
        <v>0.491</v>
      </c>
      <c r="E10" s="51">
        <f>D10*0.0864</f>
        <v>0.0424224</v>
      </c>
      <c r="F10" s="50">
        <f t="shared" si="0"/>
        <v>35.39</v>
      </c>
      <c r="G10" s="51">
        <f t="shared" si="1"/>
        <v>1.501328736</v>
      </c>
      <c r="H10" s="66" t="s">
        <v>45</v>
      </c>
      <c r="I10" s="50">
        <v>24.81</v>
      </c>
      <c r="J10" s="50">
        <v>44.05</v>
      </c>
      <c r="K10" s="50">
        <v>37.31</v>
      </c>
      <c r="L10" s="50"/>
      <c r="M10" s="52"/>
    </row>
    <row r="11" spans="1:13" ht="24">
      <c r="A11" s="7">
        <f aca="true" t="shared" si="2" ref="A11:A26">+A10+1</f>
        <v>3</v>
      </c>
      <c r="B11" s="148">
        <v>38497</v>
      </c>
      <c r="C11" s="50">
        <v>303.774</v>
      </c>
      <c r="D11" s="50">
        <v>0.491</v>
      </c>
      <c r="E11" s="51">
        <f>D11*0.0864</f>
        <v>0.0424224</v>
      </c>
      <c r="F11" s="50">
        <f t="shared" si="0"/>
        <v>55.52</v>
      </c>
      <c r="G11" s="51">
        <f t="shared" si="1"/>
        <v>2.355291648</v>
      </c>
      <c r="H11" s="66" t="s">
        <v>43</v>
      </c>
      <c r="I11" s="50">
        <v>52.15</v>
      </c>
      <c r="J11" s="50">
        <v>49.8</v>
      </c>
      <c r="K11" s="50">
        <v>64.61</v>
      </c>
      <c r="L11" s="50"/>
      <c r="M11" s="52"/>
    </row>
    <row r="12" spans="1:13" ht="24">
      <c r="A12" s="7">
        <f t="shared" si="2"/>
        <v>4</v>
      </c>
      <c r="B12" s="148">
        <v>38509</v>
      </c>
      <c r="C12" s="50">
        <v>303.904</v>
      </c>
      <c r="D12" s="50">
        <v>0.721</v>
      </c>
      <c r="E12" s="51">
        <f aca="true" t="shared" si="3" ref="E12:E75">D12*0.0864</f>
        <v>0.0622944</v>
      </c>
      <c r="F12" s="50">
        <f t="shared" si="0"/>
        <v>145.15333333333334</v>
      </c>
      <c r="G12" s="51">
        <f t="shared" si="1"/>
        <v>9.042239808</v>
      </c>
      <c r="H12" s="66" t="s">
        <v>48</v>
      </c>
      <c r="I12" s="50">
        <v>112.4</v>
      </c>
      <c r="J12" s="50">
        <v>224.5</v>
      </c>
      <c r="K12" s="50">
        <v>98.56</v>
      </c>
      <c r="L12" s="50"/>
      <c r="M12" s="52"/>
    </row>
    <row r="13" spans="1:13" ht="24">
      <c r="A13" s="7">
        <f t="shared" si="2"/>
        <v>5</v>
      </c>
      <c r="B13" s="148">
        <v>38516</v>
      </c>
      <c r="C13" s="50">
        <v>303.874</v>
      </c>
      <c r="D13" s="50">
        <v>0.737</v>
      </c>
      <c r="E13" s="51">
        <f t="shared" si="3"/>
        <v>0.0636768</v>
      </c>
      <c r="F13" s="50">
        <f t="shared" si="0"/>
        <v>267.3</v>
      </c>
      <c r="G13" s="51">
        <f t="shared" si="1"/>
        <v>17.020808640000002</v>
      </c>
      <c r="H13" s="66" t="s">
        <v>49</v>
      </c>
      <c r="I13" s="50">
        <v>159.1</v>
      </c>
      <c r="J13" s="50">
        <v>301</v>
      </c>
      <c r="K13" s="50">
        <v>341.8</v>
      </c>
      <c r="L13" s="50"/>
      <c r="M13" s="52"/>
    </row>
    <row r="14" spans="1:13" ht="24">
      <c r="A14" s="7">
        <f t="shared" si="2"/>
        <v>6</v>
      </c>
      <c r="B14" s="148">
        <v>38532</v>
      </c>
      <c r="C14" s="50">
        <v>303.744</v>
      </c>
      <c r="D14" s="50">
        <v>0.525</v>
      </c>
      <c r="E14" s="51">
        <f t="shared" si="3"/>
        <v>0.045360000000000004</v>
      </c>
      <c r="F14" s="50">
        <f t="shared" si="0"/>
        <v>133.70666666666668</v>
      </c>
      <c r="G14" s="51">
        <f t="shared" si="1"/>
        <v>6.064934400000001</v>
      </c>
      <c r="H14" s="66" t="s">
        <v>50</v>
      </c>
      <c r="I14" s="50">
        <v>105.4</v>
      </c>
      <c r="J14" s="50">
        <v>213.5</v>
      </c>
      <c r="K14" s="50">
        <v>82.22</v>
      </c>
      <c r="L14" s="50"/>
      <c r="M14" s="52"/>
    </row>
    <row r="15" spans="1:13" ht="24">
      <c r="A15" s="7">
        <f t="shared" si="2"/>
        <v>7</v>
      </c>
      <c r="B15" s="148">
        <v>38540</v>
      </c>
      <c r="C15" s="50">
        <v>303.884</v>
      </c>
      <c r="D15" s="50">
        <v>0.828</v>
      </c>
      <c r="E15" s="51">
        <f t="shared" si="3"/>
        <v>0.0715392</v>
      </c>
      <c r="F15" s="50">
        <v>0.001</v>
      </c>
      <c r="G15" s="50">
        <v>0.001</v>
      </c>
      <c r="H15" s="66" t="s">
        <v>51</v>
      </c>
      <c r="I15" s="50">
        <v>0</v>
      </c>
      <c r="J15" s="50">
        <v>0</v>
      </c>
      <c r="K15" s="50">
        <v>0</v>
      </c>
      <c r="L15" s="50"/>
      <c r="M15" s="52"/>
    </row>
    <row r="16" spans="1:13" ht="24">
      <c r="A16" s="7">
        <f t="shared" si="2"/>
        <v>8</v>
      </c>
      <c r="B16" s="148">
        <v>38550</v>
      </c>
      <c r="C16" s="50">
        <v>304.574</v>
      </c>
      <c r="D16" s="50">
        <v>4.962</v>
      </c>
      <c r="E16" s="51">
        <f t="shared" si="3"/>
        <v>0.4287168</v>
      </c>
      <c r="F16" s="50">
        <v>0.001</v>
      </c>
      <c r="G16" s="50">
        <v>0.001</v>
      </c>
      <c r="H16" s="66" t="s">
        <v>52</v>
      </c>
      <c r="I16" s="50">
        <v>0</v>
      </c>
      <c r="J16" s="50">
        <v>0</v>
      </c>
      <c r="K16" s="50">
        <v>0</v>
      </c>
      <c r="L16" s="50"/>
      <c r="M16" s="52"/>
    </row>
    <row r="17" spans="1:13" ht="24">
      <c r="A17" s="7">
        <f t="shared" si="2"/>
        <v>9</v>
      </c>
      <c r="B17" s="148">
        <v>38558</v>
      </c>
      <c r="C17" s="50">
        <v>304.514</v>
      </c>
      <c r="D17" s="50">
        <v>3.914</v>
      </c>
      <c r="E17" s="51">
        <f t="shared" si="3"/>
        <v>0.3381696</v>
      </c>
      <c r="F17" s="50">
        <v>0.001</v>
      </c>
      <c r="G17" s="50">
        <v>0.001</v>
      </c>
      <c r="H17" s="66" t="s">
        <v>50</v>
      </c>
      <c r="I17" s="50">
        <v>0</v>
      </c>
      <c r="J17" s="50">
        <v>0</v>
      </c>
      <c r="K17" s="50">
        <v>0</v>
      </c>
      <c r="L17" s="50"/>
      <c r="M17" s="52"/>
    </row>
    <row r="18" spans="1:13" ht="24">
      <c r="A18" s="7">
        <f t="shared" si="2"/>
        <v>10</v>
      </c>
      <c r="B18" s="148">
        <v>38567</v>
      </c>
      <c r="C18" s="50">
        <v>303.894</v>
      </c>
      <c r="D18" s="50">
        <v>0.884</v>
      </c>
      <c r="E18" s="51">
        <f t="shared" si="3"/>
        <v>0.0763776</v>
      </c>
      <c r="F18" s="50">
        <f t="shared" si="0"/>
        <v>329.5333333333333</v>
      </c>
      <c r="G18" s="51">
        <f t="shared" si="1"/>
        <v>25.16896512</v>
      </c>
      <c r="H18" s="66" t="s">
        <v>53</v>
      </c>
      <c r="I18" s="50">
        <v>322</v>
      </c>
      <c r="J18" s="50">
        <v>350.4</v>
      </c>
      <c r="K18" s="50">
        <v>316.2</v>
      </c>
      <c r="L18" s="50"/>
      <c r="M18" s="52"/>
    </row>
    <row r="19" spans="1:13" ht="24">
      <c r="A19" s="7">
        <f t="shared" si="2"/>
        <v>11</v>
      </c>
      <c r="B19" s="148">
        <v>38587</v>
      </c>
      <c r="C19" s="50">
        <v>303.674</v>
      </c>
      <c r="D19" s="50">
        <v>0.226</v>
      </c>
      <c r="E19" s="51">
        <f t="shared" si="3"/>
        <v>0.019526400000000003</v>
      </c>
      <c r="F19" s="50">
        <f t="shared" si="0"/>
        <v>94.19333333333333</v>
      </c>
      <c r="G19" s="51">
        <f t="shared" si="1"/>
        <v>1.839256704</v>
      </c>
      <c r="H19" s="66" t="s">
        <v>54</v>
      </c>
      <c r="I19" s="50">
        <v>85.21</v>
      </c>
      <c r="J19" s="50">
        <v>112.7</v>
      </c>
      <c r="K19" s="50">
        <v>84.67</v>
      </c>
      <c r="L19" s="50"/>
      <c r="M19" s="52"/>
    </row>
    <row r="20" spans="1:13" ht="24">
      <c r="A20" s="7">
        <f t="shared" si="2"/>
        <v>12</v>
      </c>
      <c r="B20" s="148">
        <v>38593</v>
      </c>
      <c r="C20" s="50">
        <v>303.654</v>
      </c>
      <c r="D20" s="50">
        <v>0.274</v>
      </c>
      <c r="E20" s="51">
        <f t="shared" si="3"/>
        <v>0.023673600000000003</v>
      </c>
      <c r="F20" s="50">
        <f t="shared" si="0"/>
        <v>85.25666666666666</v>
      </c>
      <c r="G20" s="51">
        <f t="shared" si="1"/>
        <v>2.018332224</v>
      </c>
      <c r="H20" s="66" t="s">
        <v>55</v>
      </c>
      <c r="I20" s="50">
        <v>76.6</v>
      </c>
      <c r="J20" s="50">
        <v>93.03</v>
      </c>
      <c r="K20" s="50">
        <v>86.14</v>
      </c>
      <c r="L20" s="50"/>
      <c r="M20" s="52"/>
    </row>
    <row r="21" spans="1:13" ht="24">
      <c r="A21" s="7">
        <f t="shared" si="2"/>
        <v>13</v>
      </c>
      <c r="B21" s="148">
        <v>38603</v>
      </c>
      <c r="C21" s="50">
        <v>305.864</v>
      </c>
      <c r="D21" s="50">
        <v>14.094</v>
      </c>
      <c r="E21" s="51">
        <f t="shared" si="3"/>
        <v>1.2177216</v>
      </c>
      <c r="F21" s="50">
        <v>0.001</v>
      </c>
      <c r="G21" s="51">
        <f t="shared" si="1"/>
        <v>0.0012177216</v>
      </c>
      <c r="H21" s="66" t="s">
        <v>56</v>
      </c>
      <c r="I21" s="50">
        <v>0</v>
      </c>
      <c r="J21" s="50">
        <v>0</v>
      </c>
      <c r="K21" s="50">
        <v>0</v>
      </c>
      <c r="L21" s="50"/>
      <c r="M21" s="52"/>
    </row>
    <row r="22" spans="1:13" ht="24">
      <c r="A22" s="7">
        <f t="shared" si="2"/>
        <v>14</v>
      </c>
      <c r="B22" s="148">
        <v>38613</v>
      </c>
      <c r="C22" s="50">
        <v>307.409</v>
      </c>
      <c r="D22" s="50">
        <v>60.232</v>
      </c>
      <c r="E22" s="51">
        <f t="shared" si="3"/>
        <v>5.2040448</v>
      </c>
      <c r="F22" s="50">
        <v>1.001</v>
      </c>
      <c r="G22" s="51">
        <f>F22*E22</f>
        <v>5.209248844799999</v>
      </c>
      <c r="H22" s="66" t="s">
        <v>57</v>
      </c>
      <c r="I22" s="50">
        <v>0</v>
      </c>
      <c r="J22" s="50">
        <v>0</v>
      </c>
      <c r="K22" s="50">
        <v>0</v>
      </c>
      <c r="L22" s="50"/>
      <c r="M22" s="52"/>
    </row>
    <row r="23" spans="1:13" ht="24">
      <c r="A23" s="7">
        <f t="shared" si="2"/>
        <v>15</v>
      </c>
      <c r="B23" s="148">
        <v>38621</v>
      </c>
      <c r="C23" s="50">
        <v>305.024</v>
      </c>
      <c r="D23" s="50">
        <v>10.589</v>
      </c>
      <c r="E23" s="51">
        <f t="shared" si="3"/>
        <v>0.9148896000000001</v>
      </c>
      <c r="F23" s="50">
        <v>2.001</v>
      </c>
      <c r="G23" s="51">
        <f>F23*E23</f>
        <v>1.8306940896000001</v>
      </c>
      <c r="H23" s="7" t="s">
        <v>58</v>
      </c>
      <c r="I23" s="50">
        <v>0</v>
      </c>
      <c r="J23" s="50">
        <v>0</v>
      </c>
      <c r="K23" s="50">
        <v>0</v>
      </c>
      <c r="L23" s="50"/>
      <c r="M23" s="52"/>
    </row>
    <row r="24" spans="1:13" ht="24">
      <c r="A24" s="7">
        <f t="shared" si="2"/>
        <v>16</v>
      </c>
      <c r="B24" s="148">
        <v>38642</v>
      </c>
      <c r="C24" s="50">
        <v>304.404</v>
      </c>
      <c r="D24" s="50">
        <v>2.982</v>
      </c>
      <c r="E24" s="51">
        <f t="shared" si="3"/>
        <v>0.2576448</v>
      </c>
      <c r="F24" s="50">
        <v>3.001</v>
      </c>
      <c r="G24" s="51">
        <f>F24*E24</f>
        <v>0.7731920448</v>
      </c>
      <c r="H24" s="66" t="s">
        <v>59</v>
      </c>
      <c r="I24" s="50">
        <v>0</v>
      </c>
      <c r="J24" s="50">
        <v>0</v>
      </c>
      <c r="K24" s="50">
        <v>0</v>
      </c>
      <c r="L24" s="50"/>
      <c r="M24" s="52"/>
    </row>
    <row r="25" spans="1:13" ht="24">
      <c r="A25" s="7">
        <f t="shared" si="2"/>
        <v>17</v>
      </c>
      <c r="B25" s="148">
        <v>38645</v>
      </c>
      <c r="C25" s="50">
        <v>304.034</v>
      </c>
      <c r="D25" s="50">
        <v>1.167</v>
      </c>
      <c r="E25" s="51">
        <f t="shared" si="3"/>
        <v>0.10082880000000001</v>
      </c>
      <c r="F25" s="50">
        <v>4.001</v>
      </c>
      <c r="G25" s="51">
        <f>F25*E25</f>
        <v>0.40341602880000005</v>
      </c>
      <c r="H25" s="66" t="s">
        <v>60</v>
      </c>
      <c r="I25" s="50">
        <v>0</v>
      </c>
      <c r="J25" s="50">
        <v>0</v>
      </c>
      <c r="K25" s="50">
        <v>0</v>
      </c>
      <c r="L25" s="50"/>
      <c r="M25" s="52"/>
    </row>
    <row r="26" spans="1:13" ht="24.75" thickBot="1">
      <c r="A26" s="58">
        <f t="shared" si="2"/>
        <v>18</v>
      </c>
      <c r="B26" s="149">
        <v>38656</v>
      </c>
      <c r="C26" s="55">
        <v>305.941</v>
      </c>
      <c r="D26" s="55">
        <v>23.169</v>
      </c>
      <c r="E26" s="56">
        <f t="shared" si="3"/>
        <v>2.0018016000000003</v>
      </c>
      <c r="F26" s="55">
        <v>5.001</v>
      </c>
      <c r="G26" s="56">
        <f>F26*E26</f>
        <v>10.011009801600002</v>
      </c>
      <c r="H26" s="58" t="s">
        <v>61</v>
      </c>
      <c r="I26" s="55">
        <v>0</v>
      </c>
      <c r="J26" s="55">
        <v>0</v>
      </c>
      <c r="K26" s="55">
        <v>0</v>
      </c>
      <c r="L26" s="50"/>
      <c r="M26" s="52"/>
    </row>
    <row r="27" spans="1:13" ht="24">
      <c r="A27" s="7">
        <v>1</v>
      </c>
      <c r="B27" s="148">
        <v>38852</v>
      </c>
      <c r="C27" s="50">
        <v>306.204</v>
      </c>
      <c r="D27" s="50">
        <v>30.408</v>
      </c>
      <c r="E27" s="59">
        <f t="shared" si="3"/>
        <v>2.6272512000000003</v>
      </c>
      <c r="F27" s="50">
        <v>287.41</v>
      </c>
      <c r="G27" s="51">
        <v>755.098</v>
      </c>
      <c r="H27" s="9" t="s">
        <v>62</v>
      </c>
      <c r="I27" s="50">
        <v>61.13</v>
      </c>
      <c r="J27" s="50">
        <v>675.9</v>
      </c>
      <c r="K27" s="50">
        <v>125.2</v>
      </c>
      <c r="L27" s="50"/>
      <c r="M27" s="52"/>
    </row>
    <row r="28" spans="1:13" ht="24">
      <c r="A28" s="7">
        <f>+A27+1</f>
        <v>2</v>
      </c>
      <c r="B28" s="148">
        <v>38895</v>
      </c>
      <c r="C28" s="50">
        <v>304.914</v>
      </c>
      <c r="D28" s="50">
        <v>10.527</v>
      </c>
      <c r="E28" s="59">
        <f t="shared" si="3"/>
        <v>0.9095328</v>
      </c>
      <c r="F28" s="50">
        <v>244.527</v>
      </c>
      <c r="G28" s="51">
        <v>222.405</v>
      </c>
      <c r="H28" s="9" t="s">
        <v>43</v>
      </c>
      <c r="I28" s="50">
        <v>41.37</v>
      </c>
      <c r="J28" s="50">
        <v>638.5</v>
      </c>
      <c r="K28" s="50">
        <v>53.71</v>
      </c>
      <c r="L28" s="50"/>
      <c r="M28" s="52"/>
    </row>
    <row r="29" spans="1:13" ht="24">
      <c r="A29" s="7">
        <f aca="true" t="shared" si="4" ref="A29:A45">+A28+1</f>
        <v>3</v>
      </c>
      <c r="B29" s="148">
        <v>38924</v>
      </c>
      <c r="C29" s="50">
        <v>305.814</v>
      </c>
      <c r="D29" s="50">
        <v>16.788</v>
      </c>
      <c r="E29" s="59">
        <f t="shared" si="3"/>
        <v>1.4504832</v>
      </c>
      <c r="F29" s="50">
        <v>235.1</v>
      </c>
      <c r="G29" s="51">
        <v>341.009</v>
      </c>
      <c r="H29" s="7" t="s">
        <v>63</v>
      </c>
      <c r="I29" s="50">
        <v>231.4</v>
      </c>
      <c r="J29" s="50">
        <v>267.4</v>
      </c>
      <c r="K29" s="50">
        <v>206.5</v>
      </c>
      <c r="L29" s="50"/>
      <c r="M29" s="52"/>
    </row>
    <row r="30" spans="1:13" ht="24">
      <c r="A30" s="7">
        <f t="shared" si="4"/>
        <v>4</v>
      </c>
      <c r="B30" s="148">
        <v>38925</v>
      </c>
      <c r="C30" s="50">
        <v>304.894</v>
      </c>
      <c r="D30" s="50">
        <v>10.635</v>
      </c>
      <c r="E30" s="59">
        <f t="shared" si="3"/>
        <v>0.918864</v>
      </c>
      <c r="F30" s="50">
        <v>228.167</v>
      </c>
      <c r="G30" s="51">
        <v>209.654</v>
      </c>
      <c r="H30" s="9" t="s">
        <v>50</v>
      </c>
      <c r="I30" s="50">
        <v>251.2</v>
      </c>
      <c r="J30" s="50">
        <v>221.4</v>
      </c>
      <c r="K30" s="50">
        <v>211.9</v>
      </c>
      <c r="L30" s="50"/>
      <c r="M30" s="52"/>
    </row>
    <row r="31" spans="1:13" ht="24">
      <c r="A31" s="7">
        <f t="shared" si="4"/>
        <v>5</v>
      </c>
      <c r="B31" s="148">
        <v>38997</v>
      </c>
      <c r="C31" s="50">
        <v>2.92</v>
      </c>
      <c r="D31" s="50">
        <v>33.79</v>
      </c>
      <c r="E31" s="59">
        <f t="shared" si="3"/>
        <v>2.9194560000000003</v>
      </c>
      <c r="F31" s="50">
        <v>0.001</v>
      </c>
      <c r="G31" s="50">
        <v>0.001</v>
      </c>
      <c r="H31" s="9" t="s">
        <v>64</v>
      </c>
      <c r="I31" s="50">
        <v>0.001</v>
      </c>
      <c r="J31" s="50">
        <v>0.001</v>
      </c>
      <c r="K31" s="50">
        <v>0.001</v>
      </c>
      <c r="L31" s="50"/>
      <c r="M31" s="52"/>
    </row>
    <row r="32" spans="1:13" ht="24">
      <c r="A32" s="7">
        <f t="shared" si="4"/>
        <v>6</v>
      </c>
      <c r="B32" s="148">
        <v>39009</v>
      </c>
      <c r="C32" s="50">
        <v>1.82</v>
      </c>
      <c r="D32" s="50">
        <v>11.953</v>
      </c>
      <c r="E32" s="59">
        <f t="shared" si="3"/>
        <v>1.0327392</v>
      </c>
      <c r="F32" s="50">
        <v>0.001</v>
      </c>
      <c r="G32" s="50">
        <v>0.001</v>
      </c>
      <c r="H32" s="7" t="s">
        <v>65</v>
      </c>
      <c r="I32" s="50">
        <v>0.001</v>
      </c>
      <c r="J32" s="50">
        <v>0.001</v>
      </c>
      <c r="K32" s="50">
        <v>0.001</v>
      </c>
      <c r="L32" s="50"/>
      <c r="M32" s="52"/>
    </row>
    <row r="33" spans="1:13" ht="24">
      <c r="A33" s="7">
        <f t="shared" si="4"/>
        <v>7</v>
      </c>
      <c r="B33" s="148">
        <v>39021</v>
      </c>
      <c r="C33" s="50">
        <v>1.51</v>
      </c>
      <c r="D33" s="50">
        <v>8.117</v>
      </c>
      <c r="E33" s="59">
        <f t="shared" si="3"/>
        <v>0.7013088000000001</v>
      </c>
      <c r="F33" s="50">
        <v>0.001</v>
      </c>
      <c r="G33" s="50">
        <v>0.001</v>
      </c>
      <c r="H33" s="9" t="s">
        <v>66</v>
      </c>
      <c r="I33" s="50">
        <v>0.001</v>
      </c>
      <c r="J33" s="50">
        <v>0.001</v>
      </c>
      <c r="K33" s="50">
        <v>0.001</v>
      </c>
      <c r="L33" s="50"/>
      <c r="M33" s="52"/>
    </row>
    <row r="34" spans="1:13" ht="24">
      <c r="A34" s="7">
        <f t="shared" si="4"/>
        <v>8</v>
      </c>
      <c r="B34" s="148">
        <v>39027</v>
      </c>
      <c r="C34" s="50">
        <v>1.36</v>
      </c>
      <c r="D34" s="50">
        <v>5.986</v>
      </c>
      <c r="E34" s="59">
        <f t="shared" si="3"/>
        <v>0.5171904</v>
      </c>
      <c r="F34" s="50">
        <v>0.001</v>
      </c>
      <c r="G34" s="50">
        <v>0.001</v>
      </c>
      <c r="H34" s="9" t="s">
        <v>67</v>
      </c>
      <c r="I34" s="50">
        <v>0.001</v>
      </c>
      <c r="J34" s="50">
        <v>0.001</v>
      </c>
      <c r="K34" s="50">
        <v>0.001</v>
      </c>
      <c r="L34" s="50"/>
      <c r="M34" s="52"/>
    </row>
    <row r="35" spans="1:13" ht="24">
      <c r="A35" s="7">
        <f t="shared" si="4"/>
        <v>9</v>
      </c>
      <c r="B35" s="148">
        <v>39038</v>
      </c>
      <c r="C35" s="50">
        <v>1.32</v>
      </c>
      <c r="D35" s="50">
        <v>3.303</v>
      </c>
      <c r="E35" s="59">
        <f t="shared" si="3"/>
        <v>0.2853792</v>
      </c>
      <c r="F35" s="50">
        <v>0.001</v>
      </c>
      <c r="G35" s="50">
        <v>0.001</v>
      </c>
      <c r="H35" s="7" t="s">
        <v>68</v>
      </c>
      <c r="I35" s="50">
        <v>0.001</v>
      </c>
      <c r="J35" s="50">
        <v>0.001</v>
      </c>
      <c r="K35" s="50">
        <v>0.001</v>
      </c>
      <c r="L35" s="50"/>
      <c r="M35" s="52"/>
    </row>
    <row r="36" spans="1:13" ht="24">
      <c r="A36" s="7">
        <f t="shared" si="4"/>
        <v>10</v>
      </c>
      <c r="B36" s="148">
        <v>39051</v>
      </c>
      <c r="C36" s="50">
        <v>1.02</v>
      </c>
      <c r="D36" s="50">
        <v>1.694</v>
      </c>
      <c r="E36" s="59">
        <f t="shared" si="3"/>
        <v>0.1463616</v>
      </c>
      <c r="F36" s="50">
        <v>0.001</v>
      </c>
      <c r="G36" s="50">
        <v>0.001</v>
      </c>
      <c r="H36" s="9" t="s">
        <v>69</v>
      </c>
      <c r="I36" s="50">
        <v>0.001</v>
      </c>
      <c r="J36" s="50">
        <v>0.001</v>
      </c>
      <c r="K36" s="50">
        <v>0.001</v>
      </c>
      <c r="L36" s="50"/>
      <c r="M36" s="52"/>
    </row>
    <row r="37" spans="1:13" ht="24">
      <c r="A37" s="7">
        <f t="shared" si="4"/>
        <v>11</v>
      </c>
      <c r="B37" s="148">
        <v>39059</v>
      </c>
      <c r="C37" s="50">
        <v>0.98</v>
      </c>
      <c r="D37" s="50">
        <v>1.614</v>
      </c>
      <c r="E37" s="59">
        <f t="shared" si="3"/>
        <v>0.1394496</v>
      </c>
      <c r="F37" s="50">
        <v>0.001</v>
      </c>
      <c r="G37" s="50">
        <v>0.001</v>
      </c>
      <c r="H37" s="9" t="s">
        <v>70</v>
      </c>
      <c r="I37" s="50">
        <v>0.001</v>
      </c>
      <c r="J37" s="50">
        <v>0.001</v>
      </c>
      <c r="K37" s="50">
        <v>0.001</v>
      </c>
      <c r="L37" s="50"/>
      <c r="M37" s="52"/>
    </row>
    <row r="38" spans="1:13" ht="24">
      <c r="A38" s="7">
        <f t="shared" si="4"/>
        <v>12</v>
      </c>
      <c r="B38" s="148">
        <v>39071</v>
      </c>
      <c r="C38" s="50">
        <v>1.05</v>
      </c>
      <c r="D38" s="50">
        <v>1.906</v>
      </c>
      <c r="E38" s="59">
        <f t="shared" si="3"/>
        <v>0.1646784</v>
      </c>
      <c r="F38" s="50">
        <v>0.001</v>
      </c>
      <c r="G38" s="50">
        <v>0.001</v>
      </c>
      <c r="H38" s="7" t="s">
        <v>71</v>
      </c>
      <c r="I38" s="50">
        <v>0.001</v>
      </c>
      <c r="J38" s="50">
        <v>0.001</v>
      </c>
      <c r="K38" s="50">
        <v>0.001</v>
      </c>
      <c r="L38" s="50"/>
      <c r="M38" s="52"/>
    </row>
    <row r="39" spans="1:13" ht="24">
      <c r="A39" s="7">
        <f t="shared" si="4"/>
        <v>13</v>
      </c>
      <c r="B39" s="148">
        <v>39079</v>
      </c>
      <c r="C39" s="50">
        <v>0.89</v>
      </c>
      <c r="D39" s="50">
        <v>1.194</v>
      </c>
      <c r="E39" s="59">
        <f t="shared" si="3"/>
        <v>0.1031616</v>
      </c>
      <c r="F39" s="50">
        <v>0.001</v>
      </c>
      <c r="G39" s="50">
        <v>0.001</v>
      </c>
      <c r="H39" s="7" t="s">
        <v>55</v>
      </c>
      <c r="I39" s="50">
        <v>0.001</v>
      </c>
      <c r="J39" s="50">
        <v>0.001</v>
      </c>
      <c r="K39" s="50">
        <v>0.001</v>
      </c>
      <c r="L39" s="50"/>
      <c r="M39" s="52"/>
    </row>
    <row r="40" spans="1:13" ht="24">
      <c r="A40" s="7">
        <f t="shared" si="4"/>
        <v>14</v>
      </c>
      <c r="B40" s="148">
        <v>39086</v>
      </c>
      <c r="C40" s="50">
        <v>0.86</v>
      </c>
      <c r="D40" s="50">
        <v>1.203</v>
      </c>
      <c r="E40" s="59">
        <f t="shared" si="3"/>
        <v>0.10393920000000001</v>
      </c>
      <c r="F40" s="50">
        <v>0.001</v>
      </c>
      <c r="G40" s="50">
        <v>0.001</v>
      </c>
      <c r="H40" s="7" t="s">
        <v>56</v>
      </c>
      <c r="I40" s="50">
        <v>0.001</v>
      </c>
      <c r="J40" s="50">
        <v>0.001</v>
      </c>
      <c r="K40" s="50">
        <v>0.001</v>
      </c>
      <c r="L40" s="50"/>
      <c r="M40" s="52"/>
    </row>
    <row r="41" spans="1:13" ht="24">
      <c r="A41" s="7">
        <f t="shared" si="4"/>
        <v>15</v>
      </c>
      <c r="B41" s="148">
        <v>39099</v>
      </c>
      <c r="C41" s="50">
        <v>0.66</v>
      </c>
      <c r="D41" s="50">
        <v>0.285</v>
      </c>
      <c r="E41" s="59">
        <f t="shared" si="3"/>
        <v>0.024624</v>
      </c>
      <c r="F41" s="50">
        <v>0.001</v>
      </c>
      <c r="G41" s="50">
        <v>0.001</v>
      </c>
      <c r="H41" s="9" t="s">
        <v>57</v>
      </c>
      <c r="I41" s="50">
        <v>0.001</v>
      </c>
      <c r="J41" s="50">
        <v>0.001</v>
      </c>
      <c r="K41" s="50">
        <v>0.001</v>
      </c>
      <c r="L41" s="50"/>
      <c r="M41" s="52"/>
    </row>
    <row r="42" spans="1:13" ht="24">
      <c r="A42" s="7">
        <f t="shared" si="4"/>
        <v>16</v>
      </c>
      <c r="B42" s="148">
        <v>39112</v>
      </c>
      <c r="C42" s="50">
        <v>0.58</v>
      </c>
      <c r="D42" s="50">
        <v>0.118</v>
      </c>
      <c r="E42" s="59">
        <f t="shared" si="3"/>
        <v>0.0101952</v>
      </c>
      <c r="F42" s="50">
        <v>0.001</v>
      </c>
      <c r="G42" s="50">
        <v>0.001</v>
      </c>
      <c r="H42" s="9" t="s">
        <v>58</v>
      </c>
      <c r="I42" s="50">
        <v>0.001</v>
      </c>
      <c r="J42" s="50">
        <v>0.001</v>
      </c>
      <c r="K42" s="50">
        <v>0.001</v>
      </c>
      <c r="L42" s="50"/>
      <c r="M42" s="52"/>
    </row>
    <row r="43" spans="1:13" ht="24">
      <c r="A43" s="7">
        <f t="shared" si="4"/>
        <v>17</v>
      </c>
      <c r="B43" s="148">
        <v>39118</v>
      </c>
      <c r="C43" s="50">
        <v>0.57</v>
      </c>
      <c r="D43" s="50">
        <v>0.138</v>
      </c>
      <c r="E43" s="59">
        <f t="shared" si="3"/>
        <v>0.011923200000000002</v>
      </c>
      <c r="F43" s="50">
        <v>0.001</v>
      </c>
      <c r="G43" s="50">
        <v>0.001</v>
      </c>
      <c r="H43" s="7" t="s">
        <v>59</v>
      </c>
      <c r="I43" s="50">
        <v>0.001</v>
      </c>
      <c r="J43" s="50">
        <v>0.001</v>
      </c>
      <c r="K43" s="50">
        <v>0.001</v>
      </c>
      <c r="L43" s="50"/>
      <c r="M43" s="52"/>
    </row>
    <row r="44" spans="1:13" ht="24">
      <c r="A44" s="7">
        <f t="shared" si="4"/>
        <v>18</v>
      </c>
      <c r="B44" s="148">
        <v>39129</v>
      </c>
      <c r="C44" s="50">
        <v>0.62</v>
      </c>
      <c r="D44" s="50">
        <v>0.22</v>
      </c>
      <c r="E44" s="59">
        <f t="shared" si="3"/>
        <v>0.019008</v>
      </c>
      <c r="F44" s="50">
        <v>0.001</v>
      </c>
      <c r="G44" s="50">
        <v>0.001</v>
      </c>
      <c r="H44" s="9" t="s">
        <v>60</v>
      </c>
      <c r="I44" s="50">
        <v>0.001</v>
      </c>
      <c r="J44" s="50">
        <v>0.001</v>
      </c>
      <c r="K44" s="50">
        <v>0.001</v>
      </c>
      <c r="L44" s="50"/>
      <c r="M44" s="52"/>
    </row>
    <row r="45" spans="1:13" ht="24.75" thickBot="1">
      <c r="A45" s="58">
        <f t="shared" si="4"/>
        <v>19</v>
      </c>
      <c r="B45" s="149">
        <v>39140</v>
      </c>
      <c r="C45" s="55">
        <v>0.6</v>
      </c>
      <c r="D45" s="55">
        <v>0.25</v>
      </c>
      <c r="E45" s="72">
        <f t="shared" si="3"/>
        <v>0.0216</v>
      </c>
      <c r="F45" s="55">
        <v>0.001</v>
      </c>
      <c r="G45" s="55">
        <v>0.001</v>
      </c>
      <c r="H45" s="67" t="s">
        <v>72</v>
      </c>
      <c r="I45" s="55">
        <v>0.001</v>
      </c>
      <c r="J45" s="55">
        <v>0.001</v>
      </c>
      <c r="K45" s="55">
        <v>0.001</v>
      </c>
      <c r="L45" s="50"/>
      <c r="M45" s="52"/>
    </row>
    <row r="46" spans="1:13" ht="24">
      <c r="A46" s="7">
        <v>1</v>
      </c>
      <c r="B46" s="148">
        <v>39200</v>
      </c>
      <c r="C46" s="50">
        <v>304.14</v>
      </c>
      <c r="D46" s="50">
        <v>1.502</v>
      </c>
      <c r="E46" s="51">
        <f>D46*0.0864</f>
        <v>0.1297728</v>
      </c>
      <c r="F46" s="50">
        <f>+AVERAGE(I46:K46)</f>
        <v>1674.70497</v>
      </c>
      <c r="G46" s="51">
        <f>F46*E46</f>
        <v>217.33115313081598</v>
      </c>
      <c r="H46" s="9" t="s">
        <v>44</v>
      </c>
      <c r="I46" s="50">
        <v>1534.45391</v>
      </c>
      <c r="J46" s="50">
        <v>1464.90833</v>
      </c>
      <c r="K46" s="50">
        <v>2024.75267</v>
      </c>
      <c r="L46" s="50"/>
      <c r="M46" s="52"/>
    </row>
    <row r="47" spans="1:13" ht="24">
      <c r="A47" s="7">
        <v>2</v>
      </c>
      <c r="B47" s="148">
        <v>39206</v>
      </c>
      <c r="C47" s="50">
        <v>305.51</v>
      </c>
      <c r="D47" s="50">
        <v>13.335</v>
      </c>
      <c r="E47" s="51">
        <f>D47*0.0864</f>
        <v>1.152144</v>
      </c>
      <c r="F47" s="50">
        <f>+AVERAGE(I47:K47)</f>
        <v>1300.1813333333332</v>
      </c>
      <c r="G47" s="51">
        <f>F47*E47</f>
        <v>1497.996122112</v>
      </c>
      <c r="H47" s="9" t="s">
        <v>45</v>
      </c>
      <c r="I47" s="50">
        <v>1345.45</v>
      </c>
      <c r="J47" s="50">
        <v>1239.166</v>
      </c>
      <c r="K47" s="50">
        <v>1315.928</v>
      </c>
      <c r="L47" s="50"/>
      <c r="M47" s="52"/>
    </row>
    <row r="48" spans="1:13" ht="24">
      <c r="A48" s="7">
        <v>3</v>
      </c>
      <c r="B48" s="148">
        <v>39208</v>
      </c>
      <c r="C48" s="50">
        <v>306.16</v>
      </c>
      <c r="D48" s="50">
        <v>24.73</v>
      </c>
      <c r="E48" s="51">
        <f>D48*0.0864</f>
        <v>2.1366720000000003</v>
      </c>
      <c r="F48" s="50">
        <f>+AVERAGE(I48:K48)</f>
        <v>555.4196666666667</v>
      </c>
      <c r="G48" s="51">
        <f>F48*E48</f>
        <v>1186.7496500160003</v>
      </c>
      <c r="H48" s="9" t="s">
        <v>46</v>
      </c>
      <c r="I48" s="50">
        <v>583.578</v>
      </c>
      <c r="J48" s="50">
        <v>549.298</v>
      </c>
      <c r="K48" s="50">
        <v>533.383</v>
      </c>
      <c r="L48" s="50"/>
      <c r="M48" s="52"/>
    </row>
    <row r="49" spans="1:13" ht="24">
      <c r="A49" s="7">
        <v>4</v>
      </c>
      <c r="B49" s="148">
        <v>39215</v>
      </c>
      <c r="C49" s="50">
        <v>306.5</v>
      </c>
      <c r="D49" s="50">
        <v>37.07</v>
      </c>
      <c r="E49" s="51">
        <f>D49*0.0864</f>
        <v>3.2028480000000004</v>
      </c>
      <c r="F49" s="50">
        <f>+AVERAGE(I49:K49)</f>
        <v>1563.4183333333333</v>
      </c>
      <c r="G49" s="51">
        <f>F49*E49</f>
        <v>5007.391282080001</v>
      </c>
      <c r="H49" s="9" t="s">
        <v>47</v>
      </c>
      <c r="I49" s="50">
        <v>1407.5</v>
      </c>
      <c r="J49" s="50">
        <v>1565.008</v>
      </c>
      <c r="K49" s="50">
        <v>1717.747</v>
      </c>
      <c r="L49" s="50"/>
      <c r="M49" s="52"/>
    </row>
    <row r="50" spans="1:13" ht="24">
      <c r="A50" s="7">
        <f>+A49+1</f>
        <v>5</v>
      </c>
      <c r="B50" s="148">
        <v>39235</v>
      </c>
      <c r="C50" s="50">
        <v>304.62</v>
      </c>
      <c r="D50" s="50">
        <v>5.552</v>
      </c>
      <c r="E50" s="51">
        <f t="shared" si="3"/>
        <v>0.4796928</v>
      </c>
      <c r="F50" s="50">
        <f aca="true" t="shared" si="5" ref="F50:F84">+AVERAGE(I50:K50)</f>
        <v>434.712</v>
      </c>
      <c r="G50" s="51">
        <f aca="true" t="shared" si="6" ref="G50:G84">F50*E50</f>
        <v>208.5282164736</v>
      </c>
      <c r="H50" s="7" t="s">
        <v>51</v>
      </c>
      <c r="I50" s="50">
        <v>389.404</v>
      </c>
      <c r="J50" s="50">
        <v>527.677</v>
      </c>
      <c r="K50" s="50">
        <v>387.055</v>
      </c>
      <c r="L50" s="50"/>
      <c r="M50" s="52"/>
    </row>
    <row r="51" spans="1:13" ht="24">
      <c r="A51" s="7">
        <f aca="true" t="shared" si="7" ref="A51:A80">+A50+1</f>
        <v>6</v>
      </c>
      <c r="B51" s="148">
        <v>39248</v>
      </c>
      <c r="C51" s="50">
        <v>304.39</v>
      </c>
      <c r="D51" s="50">
        <v>3.324</v>
      </c>
      <c r="E51" s="51">
        <f t="shared" si="3"/>
        <v>0.2871936</v>
      </c>
      <c r="F51" s="50">
        <f t="shared" si="5"/>
        <v>154.5306666666667</v>
      </c>
      <c r="G51" s="51">
        <f t="shared" si="6"/>
        <v>44.3802184704</v>
      </c>
      <c r="H51" s="7" t="s">
        <v>52</v>
      </c>
      <c r="I51" s="50">
        <v>146.672</v>
      </c>
      <c r="J51" s="50">
        <v>145.673</v>
      </c>
      <c r="K51" s="50">
        <v>171.247</v>
      </c>
      <c r="L51" s="50"/>
      <c r="M51" s="52"/>
    </row>
    <row r="52" spans="1:13" ht="24">
      <c r="A52" s="7">
        <f t="shared" si="7"/>
        <v>7</v>
      </c>
      <c r="B52" s="148">
        <v>39258</v>
      </c>
      <c r="C52" s="50">
        <v>304.03</v>
      </c>
      <c r="D52" s="50">
        <v>1.023</v>
      </c>
      <c r="E52" s="51">
        <f t="shared" si="3"/>
        <v>0.0883872</v>
      </c>
      <c r="F52" s="50">
        <f t="shared" si="5"/>
        <v>39.51</v>
      </c>
      <c r="G52" s="51">
        <f t="shared" si="6"/>
        <v>3.492178272</v>
      </c>
      <c r="H52" s="7" t="s">
        <v>73</v>
      </c>
      <c r="I52" s="50">
        <v>54.081</v>
      </c>
      <c r="J52" s="50">
        <v>26.613</v>
      </c>
      <c r="K52" s="50">
        <v>37.836</v>
      </c>
      <c r="L52" s="50"/>
      <c r="M52" s="52"/>
    </row>
    <row r="53" spans="1:13" ht="24">
      <c r="A53" s="7">
        <f t="shared" si="7"/>
        <v>8</v>
      </c>
      <c r="B53" s="148">
        <v>39265</v>
      </c>
      <c r="C53" s="50">
        <v>304.304</v>
      </c>
      <c r="D53" s="50">
        <v>2.213</v>
      </c>
      <c r="E53" s="51">
        <f t="shared" si="3"/>
        <v>0.19120320000000002</v>
      </c>
      <c r="F53" s="50">
        <f t="shared" si="5"/>
        <v>127.805</v>
      </c>
      <c r="G53" s="51">
        <f t="shared" si="6"/>
        <v>24.436724976000004</v>
      </c>
      <c r="H53" s="7" t="s">
        <v>74</v>
      </c>
      <c r="I53" s="50">
        <v>75.682</v>
      </c>
      <c r="J53" s="50">
        <v>180.803</v>
      </c>
      <c r="K53" s="50">
        <v>126.93</v>
      </c>
      <c r="L53" s="50"/>
      <c r="M53" s="52"/>
    </row>
    <row r="54" spans="1:13" ht="24">
      <c r="A54" s="7">
        <f t="shared" si="7"/>
        <v>9</v>
      </c>
      <c r="B54" s="148">
        <v>39280</v>
      </c>
      <c r="C54" s="50">
        <v>304.124</v>
      </c>
      <c r="D54" s="50">
        <v>1.536</v>
      </c>
      <c r="E54" s="51">
        <f t="shared" si="3"/>
        <v>0.1327104</v>
      </c>
      <c r="F54" s="50">
        <f t="shared" si="5"/>
        <v>103.20033333333333</v>
      </c>
      <c r="G54" s="51">
        <f t="shared" si="6"/>
        <v>13.6957575168</v>
      </c>
      <c r="H54" s="7" t="s">
        <v>75</v>
      </c>
      <c r="I54" s="50">
        <v>93.458</v>
      </c>
      <c r="J54" s="50">
        <v>110.884</v>
      </c>
      <c r="K54" s="50">
        <v>105.259</v>
      </c>
      <c r="L54" s="50"/>
      <c r="M54" s="52"/>
    </row>
    <row r="55" spans="1:13" ht="24">
      <c r="A55" s="7">
        <f t="shared" si="7"/>
        <v>10</v>
      </c>
      <c r="B55" s="148">
        <v>39290</v>
      </c>
      <c r="C55" s="50">
        <v>304.094</v>
      </c>
      <c r="D55" s="50">
        <v>1.37</v>
      </c>
      <c r="E55" s="51">
        <f t="shared" si="3"/>
        <v>0.11836800000000001</v>
      </c>
      <c r="F55" s="50">
        <f t="shared" si="5"/>
        <v>149.89866666666668</v>
      </c>
      <c r="G55" s="51">
        <f t="shared" si="6"/>
        <v>17.743205376000006</v>
      </c>
      <c r="H55" s="7" t="s">
        <v>76</v>
      </c>
      <c r="I55" s="50">
        <v>147.61</v>
      </c>
      <c r="J55" s="50">
        <v>147.913</v>
      </c>
      <c r="K55" s="50">
        <v>154.173</v>
      </c>
      <c r="L55" s="50"/>
      <c r="M55" s="52"/>
    </row>
    <row r="56" spans="1:13" ht="24">
      <c r="A56" s="7">
        <f t="shared" si="7"/>
        <v>11</v>
      </c>
      <c r="B56" s="148">
        <v>39303</v>
      </c>
      <c r="C56" s="50">
        <v>305.39</v>
      </c>
      <c r="D56" s="50">
        <v>14.02</v>
      </c>
      <c r="E56" s="51">
        <f t="shared" si="3"/>
        <v>1.211328</v>
      </c>
      <c r="F56" s="50">
        <f t="shared" si="5"/>
        <v>847.219</v>
      </c>
      <c r="G56" s="51">
        <f t="shared" si="6"/>
        <v>1026.260096832</v>
      </c>
      <c r="H56" s="7" t="s">
        <v>77</v>
      </c>
      <c r="I56" s="50">
        <v>868.795</v>
      </c>
      <c r="J56" s="50">
        <v>820.902</v>
      </c>
      <c r="K56" s="50">
        <v>851.96</v>
      </c>
      <c r="L56" s="50"/>
      <c r="M56" s="52"/>
    </row>
    <row r="57" spans="1:13" ht="24">
      <c r="A57" s="7">
        <f t="shared" si="7"/>
        <v>12</v>
      </c>
      <c r="B57" s="148">
        <v>39317</v>
      </c>
      <c r="C57" s="50">
        <v>304.85</v>
      </c>
      <c r="D57" s="50">
        <v>6.888</v>
      </c>
      <c r="E57" s="51">
        <f t="shared" si="3"/>
        <v>0.5951232000000001</v>
      </c>
      <c r="F57" s="50">
        <f t="shared" si="5"/>
        <v>348.8573333333334</v>
      </c>
      <c r="G57" s="51">
        <f t="shared" si="6"/>
        <v>207.61309255680004</v>
      </c>
      <c r="H57" s="7" t="s">
        <v>78</v>
      </c>
      <c r="I57" s="50">
        <v>362.491</v>
      </c>
      <c r="J57" s="50">
        <v>330.904</v>
      </c>
      <c r="K57" s="50">
        <v>353.177</v>
      </c>
      <c r="L57" s="50"/>
      <c r="M57" s="52"/>
    </row>
    <row r="58" spans="1:13" ht="24">
      <c r="A58" s="7">
        <f t="shared" si="7"/>
        <v>13</v>
      </c>
      <c r="B58" s="148">
        <v>39324</v>
      </c>
      <c r="C58" s="50">
        <v>305.86</v>
      </c>
      <c r="D58" s="50">
        <v>26.566</v>
      </c>
      <c r="E58" s="51">
        <f t="shared" si="3"/>
        <v>2.2953024</v>
      </c>
      <c r="F58" s="50">
        <f t="shared" si="5"/>
        <v>1671.9376666666667</v>
      </c>
      <c r="G58" s="51">
        <f t="shared" si="6"/>
        <v>3837.6025389504002</v>
      </c>
      <c r="H58" s="7" t="s">
        <v>79</v>
      </c>
      <c r="I58" s="50">
        <v>2012.513</v>
      </c>
      <c r="J58" s="50">
        <v>1568.579</v>
      </c>
      <c r="K58" s="50">
        <v>1434.721</v>
      </c>
      <c r="L58" s="50"/>
      <c r="M58" s="52"/>
    </row>
    <row r="59" spans="1:13" ht="24">
      <c r="A59" s="7">
        <f t="shared" si="7"/>
        <v>14</v>
      </c>
      <c r="B59" s="148">
        <v>39344</v>
      </c>
      <c r="C59" s="50">
        <v>306.2</v>
      </c>
      <c r="D59" s="50">
        <v>32.051</v>
      </c>
      <c r="E59" s="51">
        <f t="shared" si="3"/>
        <v>2.7692064000000003</v>
      </c>
      <c r="F59" s="50">
        <f t="shared" si="5"/>
        <v>1121.031</v>
      </c>
      <c r="G59" s="51">
        <f t="shared" si="6"/>
        <v>3104.3662197984004</v>
      </c>
      <c r="H59" s="7" t="s">
        <v>80</v>
      </c>
      <c r="I59" s="50">
        <v>1191.451</v>
      </c>
      <c r="J59" s="50">
        <v>1058.785</v>
      </c>
      <c r="K59" s="50">
        <v>1112.857</v>
      </c>
      <c r="L59" s="50"/>
      <c r="M59" s="52"/>
    </row>
    <row r="60" spans="1:13" ht="24">
      <c r="A60" s="7">
        <f t="shared" si="7"/>
        <v>15</v>
      </c>
      <c r="B60" s="150">
        <v>39345</v>
      </c>
      <c r="C60" s="50">
        <v>307.67</v>
      </c>
      <c r="D60" s="50">
        <v>70.253</v>
      </c>
      <c r="E60" s="51">
        <f t="shared" si="3"/>
        <v>6.069859200000001</v>
      </c>
      <c r="F60" s="50">
        <f t="shared" si="5"/>
        <v>1777.9623333333336</v>
      </c>
      <c r="G60" s="51">
        <f t="shared" si="6"/>
        <v>10791.981026236803</v>
      </c>
      <c r="H60" s="7" t="s">
        <v>81</v>
      </c>
      <c r="I60" s="50">
        <v>1454.953</v>
      </c>
      <c r="J60" s="50">
        <v>2373.746</v>
      </c>
      <c r="K60" s="50">
        <v>1505.188</v>
      </c>
      <c r="L60" s="50"/>
      <c r="M60" s="52"/>
    </row>
    <row r="61" spans="1:13" ht="24">
      <c r="A61" s="7">
        <f t="shared" si="7"/>
        <v>16</v>
      </c>
      <c r="B61" s="148">
        <v>39354</v>
      </c>
      <c r="C61" s="50">
        <v>307.51</v>
      </c>
      <c r="D61" s="50">
        <v>115.639</v>
      </c>
      <c r="E61" s="51">
        <f t="shared" si="3"/>
        <v>9.9912096</v>
      </c>
      <c r="F61" s="50">
        <f t="shared" si="5"/>
        <v>4762.414333333333</v>
      </c>
      <c r="G61" s="51">
        <f t="shared" si="6"/>
        <v>47582.2798063776</v>
      </c>
      <c r="H61" s="7" t="s">
        <v>82</v>
      </c>
      <c r="I61" s="50">
        <v>3509.572</v>
      </c>
      <c r="J61" s="50">
        <v>6313.133</v>
      </c>
      <c r="K61" s="50">
        <v>4464.538</v>
      </c>
      <c r="L61" s="50"/>
      <c r="M61" s="52"/>
    </row>
    <row r="62" spans="1:13" ht="24">
      <c r="A62" s="7">
        <f t="shared" si="7"/>
        <v>17</v>
      </c>
      <c r="B62" s="148">
        <v>39355</v>
      </c>
      <c r="C62" s="50">
        <v>306.42</v>
      </c>
      <c r="D62" s="50">
        <v>41.805</v>
      </c>
      <c r="E62" s="51">
        <f t="shared" si="3"/>
        <v>3.611952</v>
      </c>
      <c r="F62" s="50">
        <f t="shared" si="5"/>
        <v>873.779</v>
      </c>
      <c r="G62" s="51">
        <f t="shared" si="6"/>
        <v>3156.047806608</v>
      </c>
      <c r="H62" s="7" t="s">
        <v>53</v>
      </c>
      <c r="I62" s="50">
        <v>849.17</v>
      </c>
      <c r="J62" s="50">
        <v>883.375</v>
      </c>
      <c r="K62" s="50">
        <v>888.792</v>
      </c>
      <c r="L62" s="50"/>
      <c r="M62" s="52"/>
    </row>
    <row r="63" spans="1:13" ht="24">
      <c r="A63" s="7">
        <f t="shared" si="7"/>
        <v>18</v>
      </c>
      <c r="B63" s="148">
        <v>39361</v>
      </c>
      <c r="C63" s="50">
        <v>305.53</v>
      </c>
      <c r="D63" s="50">
        <v>19.387</v>
      </c>
      <c r="E63" s="51">
        <f t="shared" si="3"/>
        <v>1.6750368000000002</v>
      </c>
      <c r="F63" s="50">
        <f t="shared" si="5"/>
        <v>609.0023333333334</v>
      </c>
      <c r="G63" s="51">
        <f t="shared" si="6"/>
        <v>1020.1013196192001</v>
      </c>
      <c r="H63" s="7" t="s">
        <v>54</v>
      </c>
      <c r="I63" s="50">
        <v>528.305</v>
      </c>
      <c r="J63" s="50">
        <v>584.359</v>
      </c>
      <c r="K63" s="50">
        <v>714.343</v>
      </c>
      <c r="L63" s="50"/>
      <c r="M63" s="52"/>
    </row>
    <row r="64" spans="1:13" ht="24">
      <c r="A64" s="7">
        <f t="shared" si="7"/>
        <v>19</v>
      </c>
      <c r="B64" s="148">
        <v>39373</v>
      </c>
      <c r="C64" s="50">
        <v>305.17</v>
      </c>
      <c r="D64" s="50">
        <v>16.031</v>
      </c>
      <c r="E64" s="51">
        <f t="shared" si="3"/>
        <v>1.3850784</v>
      </c>
      <c r="F64" s="50">
        <f t="shared" si="5"/>
        <v>390.0373333333334</v>
      </c>
      <c r="G64" s="51">
        <f t="shared" si="6"/>
        <v>540.2322855936001</v>
      </c>
      <c r="H64" s="7" t="s">
        <v>83</v>
      </c>
      <c r="I64" s="50">
        <v>408.894</v>
      </c>
      <c r="J64" s="50">
        <v>382.72</v>
      </c>
      <c r="K64" s="50">
        <v>378.498</v>
      </c>
      <c r="L64" s="50"/>
      <c r="M64" s="52"/>
    </row>
    <row r="65" spans="1:13" ht="24">
      <c r="A65" s="7">
        <f t="shared" si="7"/>
        <v>20</v>
      </c>
      <c r="B65" s="148">
        <v>39385</v>
      </c>
      <c r="C65" s="50">
        <v>304.67</v>
      </c>
      <c r="D65" s="50">
        <v>6.202</v>
      </c>
      <c r="E65" s="51">
        <f t="shared" si="3"/>
        <v>0.5358528</v>
      </c>
      <c r="F65" s="50">
        <f t="shared" si="5"/>
        <v>95.09233333333334</v>
      </c>
      <c r="G65" s="51">
        <f t="shared" si="6"/>
        <v>50.95549307520001</v>
      </c>
      <c r="H65" s="7" t="s">
        <v>84</v>
      </c>
      <c r="I65" s="50">
        <v>89.474</v>
      </c>
      <c r="J65" s="50">
        <v>104.905</v>
      </c>
      <c r="K65" s="50">
        <v>90.898</v>
      </c>
      <c r="L65" s="50"/>
      <c r="M65" s="52"/>
    </row>
    <row r="66" spans="1:13" ht="24">
      <c r="A66" s="7">
        <f t="shared" si="7"/>
        <v>21</v>
      </c>
      <c r="B66" s="148">
        <v>39393</v>
      </c>
      <c r="C66" s="50">
        <v>304.844</v>
      </c>
      <c r="D66" s="50">
        <v>8.005</v>
      </c>
      <c r="E66" s="51">
        <f t="shared" si="3"/>
        <v>0.6916320000000001</v>
      </c>
      <c r="F66" s="50">
        <f t="shared" si="5"/>
        <v>80.848</v>
      </c>
      <c r="G66" s="51">
        <f t="shared" si="6"/>
        <v>55.91706393600001</v>
      </c>
      <c r="H66" s="7" t="s">
        <v>85</v>
      </c>
      <c r="I66" s="50">
        <v>74.288</v>
      </c>
      <c r="J66" s="50">
        <v>95.612</v>
      </c>
      <c r="K66" s="50">
        <v>72.644</v>
      </c>
      <c r="L66" s="50"/>
      <c r="M66" s="52"/>
    </row>
    <row r="67" spans="1:13" ht="24">
      <c r="A67" s="7">
        <f t="shared" si="7"/>
        <v>22</v>
      </c>
      <c r="B67" s="148">
        <v>39402</v>
      </c>
      <c r="C67" s="50">
        <v>304.674</v>
      </c>
      <c r="D67" s="50">
        <v>6.436</v>
      </c>
      <c r="E67" s="51">
        <f t="shared" si="3"/>
        <v>0.5560704000000001</v>
      </c>
      <c r="F67" s="50">
        <f t="shared" si="5"/>
        <v>86.28866666666666</v>
      </c>
      <c r="G67" s="51">
        <f t="shared" si="6"/>
        <v>47.9825733888</v>
      </c>
      <c r="H67" s="7" t="s">
        <v>86</v>
      </c>
      <c r="I67" s="50">
        <v>80.837</v>
      </c>
      <c r="J67" s="50">
        <v>84.504</v>
      </c>
      <c r="K67" s="50">
        <v>93.525</v>
      </c>
      <c r="L67" s="50"/>
      <c r="M67" s="52"/>
    </row>
    <row r="68" spans="1:13" ht="24">
      <c r="A68" s="7">
        <f t="shared" si="7"/>
        <v>23</v>
      </c>
      <c r="B68" s="148">
        <v>39415</v>
      </c>
      <c r="C68" s="50">
        <v>304.514</v>
      </c>
      <c r="D68" s="50">
        <v>4.103</v>
      </c>
      <c r="E68" s="51">
        <f t="shared" si="3"/>
        <v>0.3544992</v>
      </c>
      <c r="F68" s="50">
        <f t="shared" si="5"/>
        <v>50.66566666666666</v>
      </c>
      <c r="G68" s="51">
        <f t="shared" si="6"/>
        <v>17.9609383008</v>
      </c>
      <c r="H68" s="7" t="s">
        <v>87</v>
      </c>
      <c r="I68" s="50">
        <v>45.235</v>
      </c>
      <c r="J68" s="50">
        <v>41.293</v>
      </c>
      <c r="K68" s="50">
        <v>65.469</v>
      </c>
      <c r="L68" s="50"/>
      <c r="M68" s="52"/>
    </row>
    <row r="69" spans="1:13" ht="24">
      <c r="A69" s="7">
        <f t="shared" si="7"/>
        <v>24</v>
      </c>
      <c r="B69" s="148">
        <v>39423</v>
      </c>
      <c r="C69" s="50">
        <v>304.524</v>
      </c>
      <c r="D69" s="50">
        <v>4.194</v>
      </c>
      <c r="E69" s="51">
        <f t="shared" si="3"/>
        <v>0.3623616</v>
      </c>
      <c r="F69" s="50">
        <f t="shared" si="5"/>
        <v>69.49366666666667</v>
      </c>
      <c r="G69" s="51">
        <f t="shared" si="6"/>
        <v>25.181836243200003</v>
      </c>
      <c r="H69" s="7" t="s">
        <v>88</v>
      </c>
      <c r="I69" s="50">
        <v>74.175</v>
      </c>
      <c r="J69" s="50">
        <v>67.149</v>
      </c>
      <c r="K69" s="50">
        <v>67.157</v>
      </c>
      <c r="L69" s="50"/>
      <c r="M69" s="52"/>
    </row>
    <row r="70" spans="1:13" ht="24">
      <c r="A70" s="7">
        <f t="shared" si="7"/>
        <v>25</v>
      </c>
      <c r="B70" s="148">
        <v>39434</v>
      </c>
      <c r="C70" s="50">
        <v>304.504</v>
      </c>
      <c r="D70" s="50">
        <v>4.64</v>
      </c>
      <c r="E70" s="51">
        <f t="shared" si="3"/>
        <v>0.400896</v>
      </c>
      <c r="F70" s="50">
        <f t="shared" si="5"/>
        <v>68.36899999999999</v>
      </c>
      <c r="G70" s="51">
        <f t="shared" si="6"/>
        <v>27.408858623999993</v>
      </c>
      <c r="H70" s="7" t="s">
        <v>89</v>
      </c>
      <c r="I70" s="50">
        <v>79.389</v>
      </c>
      <c r="J70" s="50">
        <v>81.314</v>
      </c>
      <c r="K70" s="50">
        <v>44.404</v>
      </c>
      <c r="L70" s="50"/>
      <c r="M70" s="52"/>
    </row>
    <row r="71" spans="1:13" ht="24">
      <c r="A71" s="7">
        <f t="shared" si="7"/>
        <v>26</v>
      </c>
      <c r="B71" s="148">
        <v>39444</v>
      </c>
      <c r="C71" s="50">
        <v>304.414</v>
      </c>
      <c r="D71" s="50">
        <v>2.254</v>
      </c>
      <c r="E71" s="51">
        <f t="shared" si="3"/>
        <v>0.19474560000000002</v>
      </c>
      <c r="F71" s="50">
        <f t="shared" si="5"/>
        <v>96.04466666666667</v>
      </c>
      <c r="G71" s="51">
        <f t="shared" si="6"/>
        <v>18.704276236800002</v>
      </c>
      <c r="H71" s="7" t="s">
        <v>90</v>
      </c>
      <c r="I71" s="50">
        <v>85.759</v>
      </c>
      <c r="J71" s="50">
        <v>109.966</v>
      </c>
      <c r="K71" s="50">
        <v>92.409</v>
      </c>
      <c r="L71" s="50"/>
      <c r="M71" s="52"/>
    </row>
    <row r="72" spans="1:13" ht="24">
      <c r="A72" s="7">
        <f t="shared" si="7"/>
        <v>27</v>
      </c>
      <c r="B72" s="148">
        <v>39451</v>
      </c>
      <c r="C72" s="50">
        <v>304.4</v>
      </c>
      <c r="D72" s="50">
        <v>2.18</v>
      </c>
      <c r="E72" s="51">
        <f t="shared" si="3"/>
        <v>0.18835200000000002</v>
      </c>
      <c r="F72" s="50">
        <f t="shared" si="5"/>
        <v>22.527666666666665</v>
      </c>
      <c r="G72" s="51">
        <f t="shared" si="6"/>
        <v>4.243131072</v>
      </c>
      <c r="H72" s="7" t="s">
        <v>91</v>
      </c>
      <c r="I72" s="50">
        <v>10.776</v>
      </c>
      <c r="J72" s="50">
        <v>29.216</v>
      </c>
      <c r="K72" s="50">
        <v>27.591</v>
      </c>
      <c r="L72" s="50"/>
      <c r="M72" s="52"/>
    </row>
    <row r="73" spans="1:13" ht="24">
      <c r="A73" s="7">
        <f t="shared" si="7"/>
        <v>28</v>
      </c>
      <c r="B73" s="148">
        <v>39462</v>
      </c>
      <c r="C73" s="50">
        <v>304.39</v>
      </c>
      <c r="D73" s="50">
        <v>2.087</v>
      </c>
      <c r="E73" s="51">
        <f t="shared" si="3"/>
        <v>0.18031680000000003</v>
      </c>
      <c r="F73" s="50">
        <f t="shared" si="5"/>
        <v>24.461000000000002</v>
      </c>
      <c r="G73" s="51">
        <f t="shared" si="6"/>
        <v>4.410729244800001</v>
      </c>
      <c r="H73" s="7" t="s">
        <v>92</v>
      </c>
      <c r="I73" s="50">
        <v>4.893</v>
      </c>
      <c r="J73" s="50">
        <v>23.64</v>
      </c>
      <c r="K73" s="50">
        <v>44.85</v>
      </c>
      <c r="L73" s="50"/>
      <c r="M73" s="52"/>
    </row>
    <row r="74" spans="1:13" ht="24">
      <c r="A74" s="7">
        <f t="shared" si="7"/>
        <v>29</v>
      </c>
      <c r="B74" s="148">
        <v>39476</v>
      </c>
      <c r="C74" s="50">
        <v>303.88</v>
      </c>
      <c r="D74" s="50">
        <v>0.27</v>
      </c>
      <c r="E74" s="51">
        <f t="shared" si="3"/>
        <v>0.023328</v>
      </c>
      <c r="F74" s="50">
        <f t="shared" si="5"/>
        <v>197.13</v>
      </c>
      <c r="G74" s="51">
        <f t="shared" si="6"/>
        <v>4.59864864</v>
      </c>
      <c r="H74" s="7" t="s">
        <v>93</v>
      </c>
      <c r="I74" s="50">
        <v>266.071</v>
      </c>
      <c r="J74" s="50">
        <v>110.463</v>
      </c>
      <c r="K74" s="50">
        <v>214.856</v>
      </c>
      <c r="L74" s="50"/>
      <c r="M74" s="52"/>
    </row>
    <row r="75" spans="1:13" ht="24">
      <c r="A75" s="7">
        <f t="shared" si="7"/>
        <v>30</v>
      </c>
      <c r="B75" s="148">
        <v>39486</v>
      </c>
      <c r="C75" s="50">
        <v>303.89</v>
      </c>
      <c r="D75" s="50">
        <v>0.81</v>
      </c>
      <c r="E75" s="51">
        <f t="shared" si="3"/>
        <v>0.069984</v>
      </c>
      <c r="F75" s="50">
        <f t="shared" si="5"/>
        <v>26.533666666666665</v>
      </c>
      <c r="G75" s="51">
        <f t="shared" si="6"/>
        <v>1.856932128</v>
      </c>
      <c r="H75" s="7" t="s">
        <v>94</v>
      </c>
      <c r="I75" s="50">
        <v>12.207</v>
      </c>
      <c r="J75" s="50">
        <v>7.949</v>
      </c>
      <c r="K75" s="50">
        <v>59.445</v>
      </c>
      <c r="L75" s="50"/>
      <c r="M75" s="52"/>
    </row>
    <row r="76" spans="1:13" ht="24">
      <c r="A76" s="7">
        <f t="shared" si="7"/>
        <v>31</v>
      </c>
      <c r="B76" s="148">
        <v>39493</v>
      </c>
      <c r="C76" s="50">
        <v>303.68</v>
      </c>
      <c r="D76" s="50">
        <v>0.151</v>
      </c>
      <c r="E76" s="51">
        <f aca="true" t="shared" si="8" ref="E76:E137">D76*0.0864</f>
        <v>0.0130464</v>
      </c>
      <c r="F76" s="50">
        <f t="shared" si="5"/>
        <v>13.513666666666666</v>
      </c>
      <c r="G76" s="51">
        <f t="shared" si="6"/>
        <v>0.1763047008</v>
      </c>
      <c r="H76" s="7" t="s">
        <v>95</v>
      </c>
      <c r="I76" s="50">
        <v>25.152</v>
      </c>
      <c r="J76" s="50">
        <v>8.654</v>
      </c>
      <c r="K76" s="50">
        <v>6.735</v>
      </c>
      <c r="L76" s="50"/>
      <c r="M76" s="52"/>
    </row>
    <row r="77" spans="1:13" ht="24">
      <c r="A77" s="7">
        <f t="shared" si="7"/>
        <v>32</v>
      </c>
      <c r="B77" s="148">
        <v>39507</v>
      </c>
      <c r="C77" s="50">
        <v>303.72</v>
      </c>
      <c r="D77" s="50">
        <v>0.255</v>
      </c>
      <c r="E77" s="51">
        <f t="shared" si="8"/>
        <v>0.022032000000000003</v>
      </c>
      <c r="F77" s="50">
        <f t="shared" si="5"/>
        <v>12.391</v>
      </c>
      <c r="G77" s="51">
        <f t="shared" si="6"/>
        <v>0.272998512</v>
      </c>
      <c r="H77" s="7" t="s">
        <v>96</v>
      </c>
      <c r="I77" s="50">
        <v>19.461</v>
      </c>
      <c r="J77" s="50">
        <v>10.61</v>
      </c>
      <c r="K77" s="50">
        <v>7.102</v>
      </c>
      <c r="L77" s="50"/>
      <c r="M77" s="52"/>
    </row>
    <row r="78" spans="1:13" ht="24">
      <c r="A78" s="7">
        <f t="shared" si="7"/>
        <v>33</v>
      </c>
      <c r="B78" s="148">
        <v>39518</v>
      </c>
      <c r="C78" s="8">
        <v>303.984</v>
      </c>
      <c r="D78" s="50">
        <v>1.298</v>
      </c>
      <c r="E78" s="51">
        <f t="shared" si="8"/>
        <v>0.11214720000000002</v>
      </c>
      <c r="F78" s="50">
        <f t="shared" si="5"/>
        <v>42.91533333333333</v>
      </c>
      <c r="G78" s="51">
        <f t="shared" si="6"/>
        <v>4.8128344704</v>
      </c>
      <c r="H78" s="7" t="s">
        <v>97</v>
      </c>
      <c r="I78" s="50">
        <v>37.69</v>
      </c>
      <c r="J78" s="50">
        <v>65.469</v>
      </c>
      <c r="K78" s="50">
        <v>25.587</v>
      </c>
      <c r="L78" s="50"/>
      <c r="M78" s="52"/>
    </row>
    <row r="79" spans="1:13" ht="24">
      <c r="A79" s="7">
        <f t="shared" si="7"/>
        <v>34</v>
      </c>
      <c r="B79" s="148">
        <v>39526</v>
      </c>
      <c r="C79" s="8">
        <v>303.954</v>
      </c>
      <c r="D79" s="50">
        <v>1.034</v>
      </c>
      <c r="E79" s="51">
        <f t="shared" si="8"/>
        <v>0.0893376</v>
      </c>
      <c r="F79" s="50">
        <f t="shared" si="5"/>
        <v>49.74699999999999</v>
      </c>
      <c r="G79" s="51">
        <f t="shared" si="6"/>
        <v>4.444277587199999</v>
      </c>
      <c r="H79" s="7" t="s">
        <v>98</v>
      </c>
      <c r="I79" s="50">
        <v>53.711</v>
      </c>
      <c r="J79" s="50">
        <v>47.75</v>
      </c>
      <c r="K79" s="50">
        <v>47.78</v>
      </c>
      <c r="L79" s="50"/>
      <c r="M79" s="52"/>
    </row>
    <row r="80" spans="1:13" ht="24.75" thickBot="1">
      <c r="A80" s="58">
        <f t="shared" si="7"/>
        <v>35</v>
      </c>
      <c r="B80" s="149">
        <v>39533</v>
      </c>
      <c r="C80" s="57">
        <v>303.744</v>
      </c>
      <c r="D80" s="55">
        <v>0.305</v>
      </c>
      <c r="E80" s="56">
        <f t="shared" si="8"/>
        <v>0.026352</v>
      </c>
      <c r="F80" s="55">
        <f t="shared" si="5"/>
        <v>45.901999999999994</v>
      </c>
      <c r="G80" s="56">
        <f t="shared" si="6"/>
        <v>1.209609504</v>
      </c>
      <c r="H80" s="58" t="s">
        <v>99</v>
      </c>
      <c r="I80" s="55">
        <v>46.946</v>
      </c>
      <c r="J80" s="55">
        <v>50.884</v>
      </c>
      <c r="K80" s="55">
        <v>39.876</v>
      </c>
      <c r="L80" s="50"/>
      <c r="M80" s="52"/>
    </row>
    <row r="81" spans="1:13" ht="24">
      <c r="A81" s="7">
        <v>1</v>
      </c>
      <c r="B81" s="148">
        <v>39547</v>
      </c>
      <c r="C81" s="8">
        <v>303.654</v>
      </c>
      <c r="D81" s="50">
        <v>0.057</v>
      </c>
      <c r="E81" s="51">
        <f t="shared" si="8"/>
        <v>0.0049248</v>
      </c>
      <c r="F81" s="50">
        <f t="shared" si="5"/>
        <v>57.952</v>
      </c>
      <c r="G81" s="51">
        <f t="shared" si="6"/>
        <v>0.2854020096</v>
      </c>
      <c r="H81" s="9" t="s">
        <v>44</v>
      </c>
      <c r="I81" s="50">
        <v>53.249</v>
      </c>
      <c r="J81" s="50">
        <v>56.07</v>
      </c>
      <c r="K81" s="50">
        <v>64.537</v>
      </c>
      <c r="L81" s="50"/>
      <c r="M81" s="52"/>
    </row>
    <row r="82" spans="1:13" ht="24">
      <c r="A82" s="7">
        <f aca="true" t="shared" si="9" ref="A82:A90">+A81+1</f>
        <v>2</v>
      </c>
      <c r="B82" s="148">
        <v>39562</v>
      </c>
      <c r="C82" s="8">
        <v>303.764</v>
      </c>
      <c r="D82" s="50">
        <v>0.035</v>
      </c>
      <c r="E82" s="51">
        <f t="shared" si="8"/>
        <v>0.0030240000000000006</v>
      </c>
      <c r="F82" s="50">
        <f t="shared" si="5"/>
        <v>115.471</v>
      </c>
      <c r="G82" s="51">
        <f t="shared" si="6"/>
        <v>0.3491843040000001</v>
      </c>
      <c r="H82" s="9" t="s">
        <v>45</v>
      </c>
      <c r="I82" s="50">
        <v>129.529</v>
      </c>
      <c r="J82" s="50">
        <v>91.387</v>
      </c>
      <c r="K82" s="50">
        <v>125.497</v>
      </c>
      <c r="L82" s="50"/>
      <c r="M82" s="52"/>
    </row>
    <row r="83" spans="1:13" ht="24">
      <c r="A83" s="7">
        <f t="shared" si="9"/>
        <v>3</v>
      </c>
      <c r="B83" s="148">
        <v>39568</v>
      </c>
      <c r="C83" s="8">
        <v>304.414</v>
      </c>
      <c r="D83" s="50">
        <v>4.718</v>
      </c>
      <c r="E83" s="51">
        <f t="shared" si="8"/>
        <v>0.40763520000000003</v>
      </c>
      <c r="F83" s="50">
        <f t="shared" si="5"/>
        <v>73.58133333333335</v>
      </c>
      <c r="G83" s="51">
        <f t="shared" si="6"/>
        <v>29.994341529600007</v>
      </c>
      <c r="H83" s="9" t="s">
        <v>46</v>
      </c>
      <c r="I83" s="50">
        <v>66.928</v>
      </c>
      <c r="J83" s="50">
        <v>69.288</v>
      </c>
      <c r="K83" s="50">
        <v>84.528</v>
      </c>
      <c r="L83" s="50"/>
      <c r="M83" s="52"/>
    </row>
    <row r="84" spans="1:13" ht="24">
      <c r="A84" s="7">
        <f t="shared" si="9"/>
        <v>4</v>
      </c>
      <c r="B84" s="148">
        <v>39583</v>
      </c>
      <c r="C84" s="8">
        <v>304.604</v>
      </c>
      <c r="D84" s="50">
        <v>12.578</v>
      </c>
      <c r="E84" s="51">
        <f t="shared" si="8"/>
        <v>1.0867392</v>
      </c>
      <c r="F84" s="50">
        <f t="shared" si="5"/>
        <v>311.3686666666667</v>
      </c>
      <c r="G84" s="51">
        <f t="shared" si="6"/>
        <v>338.3765357184</v>
      </c>
      <c r="H84" s="9" t="s">
        <v>47</v>
      </c>
      <c r="I84" s="50">
        <v>316.85</v>
      </c>
      <c r="J84" s="50">
        <v>324.269</v>
      </c>
      <c r="K84" s="50">
        <v>292.987</v>
      </c>
      <c r="L84" s="50"/>
      <c r="M84" s="52"/>
    </row>
    <row r="85" spans="1:13" ht="24">
      <c r="A85" s="7">
        <f t="shared" si="9"/>
        <v>5</v>
      </c>
      <c r="B85" s="148">
        <v>39590</v>
      </c>
      <c r="C85" s="8">
        <v>304.404</v>
      </c>
      <c r="D85" s="50">
        <v>6.893</v>
      </c>
      <c r="E85" s="51">
        <f t="shared" si="8"/>
        <v>0.5955552000000001</v>
      </c>
      <c r="F85" s="50">
        <f aca="true" t="shared" si="10" ref="F85:F90">+AVERAGE(I85:K85)</f>
        <v>138.09466666666668</v>
      </c>
      <c r="G85" s="51">
        <f aca="true" t="shared" si="11" ref="G85:G90">F85*E85</f>
        <v>82.24299682560002</v>
      </c>
      <c r="H85" s="7" t="s">
        <v>51</v>
      </c>
      <c r="I85" s="50">
        <v>130.984</v>
      </c>
      <c r="J85" s="50">
        <v>158.798</v>
      </c>
      <c r="K85" s="50">
        <v>124.502</v>
      </c>
      <c r="L85" s="50"/>
      <c r="M85" s="52"/>
    </row>
    <row r="86" spans="1:13" ht="24">
      <c r="A86" s="7">
        <f t="shared" si="9"/>
        <v>6</v>
      </c>
      <c r="B86" s="148">
        <v>39595</v>
      </c>
      <c r="C86" s="8">
        <v>304.454</v>
      </c>
      <c r="D86" s="50">
        <v>9.097</v>
      </c>
      <c r="E86" s="51">
        <f t="shared" si="8"/>
        <v>0.7859808</v>
      </c>
      <c r="F86" s="50">
        <f t="shared" si="10"/>
        <v>75.47833333333334</v>
      </c>
      <c r="G86" s="51">
        <f t="shared" si="11"/>
        <v>59.32452081600001</v>
      </c>
      <c r="H86" s="7" t="s">
        <v>52</v>
      </c>
      <c r="I86" s="50">
        <v>63.39</v>
      </c>
      <c r="J86" s="50">
        <v>86.151</v>
      </c>
      <c r="K86" s="50">
        <v>76.894</v>
      </c>
      <c r="L86" s="50"/>
      <c r="M86" s="52"/>
    </row>
    <row r="87" spans="1:13" ht="24">
      <c r="A87" s="7">
        <f t="shared" si="9"/>
        <v>7</v>
      </c>
      <c r="B87" s="148">
        <v>39604</v>
      </c>
      <c r="C87" s="8">
        <v>304.424</v>
      </c>
      <c r="D87" s="50">
        <v>9.105</v>
      </c>
      <c r="E87" s="51">
        <f t="shared" si="8"/>
        <v>0.786672</v>
      </c>
      <c r="F87" s="50">
        <f t="shared" si="10"/>
        <v>85.599</v>
      </c>
      <c r="G87" s="51">
        <f t="shared" si="11"/>
        <v>67.338336528</v>
      </c>
      <c r="H87" s="7" t="s">
        <v>73</v>
      </c>
      <c r="I87" s="50">
        <v>111.635</v>
      </c>
      <c r="J87" s="50">
        <v>33.879</v>
      </c>
      <c r="K87" s="50">
        <v>111.283</v>
      </c>
      <c r="L87" s="50"/>
      <c r="M87" s="52"/>
    </row>
    <row r="88" spans="1:13" ht="24">
      <c r="A88" s="7">
        <f t="shared" si="9"/>
        <v>8</v>
      </c>
      <c r="B88" s="148">
        <v>39618</v>
      </c>
      <c r="C88" s="8">
        <v>304.224</v>
      </c>
      <c r="D88" s="50">
        <v>3.618</v>
      </c>
      <c r="E88" s="51">
        <f t="shared" si="8"/>
        <v>0.3125952</v>
      </c>
      <c r="F88" s="50">
        <f t="shared" si="10"/>
        <v>100.42533333333334</v>
      </c>
      <c r="G88" s="51">
        <f t="shared" si="11"/>
        <v>31.392477158400006</v>
      </c>
      <c r="H88" s="7" t="s">
        <v>74</v>
      </c>
      <c r="I88" s="50">
        <v>32.148</v>
      </c>
      <c r="J88" s="50">
        <v>120.983</v>
      </c>
      <c r="K88" s="50">
        <v>148.145</v>
      </c>
      <c r="L88" s="50"/>
      <c r="M88" s="52"/>
    </row>
    <row r="89" spans="1:13" ht="24">
      <c r="A89" s="7">
        <f t="shared" si="9"/>
        <v>9</v>
      </c>
      <c r="B89" s="148">
        <v>39629</v>
      </c>
      <c r="C89" s="8">
        <v>303.944</v>
      </c>
      <c r="D89" s="50">
        <v>0.978</v>
      </c>
      <c r="E89" s="51">
        <f t="shared" si="8"/>
        <v>0.0844992</v>
      </c>
      <c r="F89" s="50">
        <f t="shared" si="10"/>
        <v>81.92099999999999</v>
      </c>
      <c r="G89" s="51">
        <f t="shared" si="11"/>
        <v>6.922258963199999</v>
      </c>
      <c r="H89" s="7" t="s">
        <v>75</v>
      </c>
      <c r="I89" s="50">
        <v>105.854</v>
      </c>
      <c r="J89" s="50">
        <v>43.632</v>
      </c>
      <c r="K89" s="50">
        <v>96.277</v>
      </c>
      <c r="L89" s="50"/>
      <c r="M89" s="52"/>
    </row>
    <row r="90" spans="1:13" ht="24">
      <c r="A90" s="7">
        <f t="shared" si="9"/>
        <v>10</v>
      </c>
      <c r="B90" s="148">
        <v>39638</v>
      </c>
      <c r="C90" s="8">
        <v>303.944</v>
      </c>
      <c r="D90" s="50">
        <v>0.886</v>
      </c>
      <c r="E90" s="51">
        <f t="shared" si="8"/>
        <v>0.0765504</v>
      </c>
      <c r="F90" s="50">
        <f t="shared" si="10"/>
        <v>1544.5603333333331</v>
      </c>
      <c r="G90" s="51">
        <f t="shared" si="11"/>
        <v>118.23671134079999</v>
      </c>
      <c r="H90" s="7" t="s">
        <v>76</v>
      </c>
      <c r="I90" s="50">
        <v>4560</v>
      </c>
      <c r="J90" s="50">
        <v>43.602</v>
      </c>
      <c r="K90" s="50">
        <v>30.079</v>
      </c>
      <c r="L90" s="50"/>
      <c r="M90" s="52"/>
    </row>
    <row r="91" spans="1:13" ht="24">
      <c r="A91" s="7">
        <f aca="true" t="shared" si="12" ref="A91:A99">+A90+1</f>
        <v>11</v>
      </c>
      <c r="B91" s="148">
        <v>39644</v>
      </c>
      <c r="C91" s="8">
        <v>303.934</v>
      </c>
      <c r="D91" s="50">
        <v>0.741</v>
      </c>
      <c r="E91" s="51">
        <f t="shared" si="8"/>
        <v>0.06402240000000001</v>
      </c>
      <c r="F91" s="50">
        <f aca="true" t="shared" si="13" ref="F91:F99">+AVERAGE(I91:K91)</f>
        <v>118.29633333333334</v>
      </c>
      <c r="G91" s="51">
        <f aca="true" t="shared" si="14" ref="G91:G99">F91*E91</f>
        <v>7.573615171200001</v>
      </c>
      <c r="H91" s="7" t="s">
        <v>77</v>
      </c>
      <c r="I91" s="50">
        <v>165.385</v>
      </c>
      <c r="J91" s="50">
        <v>100.936</v>
      </c>
      <c r="K91" s="50">
        <v>88.568</v>
      </c>
      <c r="L91" s="50"/>
      <c r="M91" s="52"/>
    </row>
    <row r="92" spans="1:13" ht="24">
      <c r="A92" s="7">
        <f t="shared" si="12"/>
        <v>12</v>
      </c>
      <c r="B92" s="148">
        <v>39651</v>
      </c>
      <c r="C92" s="8">
        <v>303.954</v>
      </c>
      <c r="D92" s="50">
        <v>0.741</v>
      </c>
      <c r="E92" s="51">
        <f t="shared" si="8"/>
        <v>0.06402240000000001</v>
      </c>
      <c r="F92" s="50">
        <f t="shared" si="13"/>
        <v>37.526</v>
      </c>
      <c r="G92" s="51">
        <f t="shared" si="14"/>
        <v>2.4025045824000006</v>
      </c>
      <c r="H92" s="7" t="s">
        <v>78</v>
      </c>
      <c r="I92" s="50">
        <v>48.099</v>
      </c>
      <c r="J92" s="50">
        <v>31.202</v>
      </c>
      <c r="K92" s="50">
        <v>33.277</v>
      </c>
      <c r="L92" s="50"/>
      <c r="M92" s="52"/>
    </row>
    <row r="93" spans="1:13" ht="24">
      <c r="A93" s="7">
        <f t="shared" si="12"/>
        <v>13</v>
      </c>
      <c r="B93" s="148">
        <v>39671</v>
      </c>
      <c r="C93" s="8">
        <v>304.144</v>
      </c>
      <c r="D93" s="50">
        <v>2.775</v>
      </c>
      <c r="E93" s="51">
        <f t="shared" si="8"/>
        <v>0.23976</v>
      </c>
      <c r="F93" s="50">
        <f t="shared" si="13"/>
        <v>124.32733333333333</v>
      </c>
      <c r="G93" s="51">
        <f t="shared" si="14"/>
        <v>29.80872144</v>
      </c>
      <c r="H93" s="7" t="s">
        <v>79</v>
      </c>
      <c r="I93" s="50">
        <v>114.2</v>
      </c>
      <c r="J93" s="50">
        <v>123.916</v>
      </c>
      <c r="K93" s="50">
        <v>134.866</v>
      </c>
      <c r="L93" s="8"/>
      <c r="M93" s="8"/>
    </row>
    <row r="94" spans="1:13" ht="24">
      <c r="A94" s="7">
        <f t="shared" si="12"/>
        <v>14</v>
      </c>
      <c r="B94" s="148">
        <v>39681</v>
      </c>
      <c r="C94" s="8">
        <v>304.134</v>
      </c>
      <c r="D94" s="50">
        <v>2.798</v>
      </c>
      <c r="E94" s="51">
        <f t="shared" si="8"/>
        <v>0.24174720000000002</v>
      </c>
      <c r="F94" s="50">
        <f t="shared" si="13"/>
        <v>81.43166666666666</v>
      </c>
      <c r="G94" s="51">
        <f t="shared" si="14"/>
        <v>19.685877408</v>
      </c>
      <c r="H94" s="7" t="s">
        <v>80</v>
      </c>
      <c r="I94" s="50">
        <v>82.759</v>
      </c>
      <c r="J94" s="50">
        <v>76.018</v>
      </c>
      <c r="K94" s="50">
        <v>85.518</v>
      </c>
      <c r="L94" s="8"/>
      <c r="M94" s="8"/>
    </row>
    <row r="95" spans="1:13" ht="24">
      <c r="A95" s="7">
        <f t="shared" si="12"/>
        <v>15</v>
      </c>
      <c r="B95" s="148">
        <v>39689</v>
      </c>
      <c r="C95" s="8">
        <v>304.314</v>
      </c>
      <c r="D95" s="50">
        <v>3.794</v>
      </c>
      <c r="E95" s="51">
        <f t="shared" si="8"/>
        <v>0.3278016</v>
      </c>
      <c r="F95" s="50">
        <f t="shared" si="13"/>
        <v>103.42566666666666</v>
      </c>
      <c r="G95" s="51">
        <f t="shared" si="14"/>
        <v>33.9030990144</v>
      </c>
      <c r="H95" s="7" t="s">
        <v>81</v>
      </c>
      <c r="I95" s="50">
        <v>85.005</v>
      </c>
      <c r="J95" s="50">
        <v>116.494</v>
      </c>
      <c r="K95" s="50">
        <v>108.778</v>
      </c>
      <c r="L95" s="8"/>
      <c r="M95" s="8"/>
    </row>
    <row r="96" spans="1:13" ht="24">
      <c r="A96" s="7">
        <f t="shared" si="12"/>
        <v>16</v>
      </c>
      <c r="B96" s="148">
        <v>39696</v>
      </c>
      <c r="C96" s="8">
        <v>304.344</v>
      </c>
      <c r="D96" s="50">
        <v>4.862</v>
      </c>
      <c r="E96" s="51">
        <f t="shared" si="8"/>
        <v>0.42007680000000003</v>
      </c>
      <c r="F96" s="50">
        <f t="shared" si="13"/>
        <v>97.592</v>
      </c>
      <c r="G96" s="51">
        <f t="shared" si="14"/>
        <v>40.9961350656</v>
      </c>
      <c r="H96" s="7" t="s">
        <v>82</v>
      </c>
      <c r="I96" s="50">
        <v>46.866</v>
      </c>
      <c r="J96" s="50">
        <v>141.701</v>
      </c>
      <c r="K96" s="50">
        <v>104.209</v>
      </c>
      <c r="L96" s="8"/>
      <c r="M96" s="8"/>
    </row>
    <row r="97" spans="1:13" ht="24">
      <c r="A97" s="7">
        <f t="shared" si="12"/>
        <v>17</v>
      </c>
      <c r="B97" s="148">
        <v>39710</v>
      </c>
      <c r="C97" s="8">
        <v>304.414</v>
      </c>
      <c r="D97" s="50">
        <v>6.418</v>
      </c>
      <c r="E97" s="51">
        <f t="shared" si="8"/>
        <v>0.5545152000000001</v>
      </c>
      <c r="F97" s="50">
        <f t="shared" si="13"/>
        <v>62.05966666666668</v>
      </c>
      <c r="G97" s="51">
        <f t="shared" si="14"/>
        <v>34.413028473600015</v>
      </c>
      <c r="H97" s="7" t="s">
        <v>53</v>
      </c>
      <c r="I97" s="50">
        <v>71.617</v>
      </c>
      <c r="J97" s="50">
        <v>61.779</v>
      </c>
      <c r="K97" s="50">
        <v>52.783</v>
      </c>
      <c r="L97" s="8"/>
      <c r="M97" s="8"/>
    </row>
    <row r="98" spans="1:13" ht="24">
      <c r="A98" s="7">
        <f t="shared" si="12"/>
        <v>18</v>
      </c>
      <c r="B98" s="148">
        <v>39717</v>
      </c>
      <c r="C98" s="8">
        <v>304.394</v>
      </c>
      <c r="D98" s="50">
        <v>6.227</v>
      </c>
      <c r="E98" s="51">
        <f t="shared" si="8"/>
        <v>0.5380128000000001</v>
      </c>
      <c r="F98" s="50">
        <f t="shared" si="13"/>
        <v>97.43266666666666</v>
      </c>
      <c r="G98" s="51">
        <f t="shared" si="14"/>
        <v>52.4200218048</v>
      </c>
      <c r="H98" s="7" t="s">
        <v>54</v>
      </c>
      <c r="I98" s="50">
        <v>44.168</v>
      </c>
      <c r="J98" s="50">
        <v>199.381</v>
      </c>
      <c r="K98" s="50">
        <v>48.749</v>
      </c>
      <c r="L98" s="8"/>
      <c r="M98" s="8"/>
    </row>
    <row r="99" spans="1:13" ht="24">
      <c r="A99" s="7">
        <f t="shared" si="12"/>
        <v>19</v>
      </c>
      <c r="B99" s="148">
        <v>39736</v>
      </c>
      <c r="C99" s="8">
        <v>304.404</v>
      </c>
      <c r="D99" s="50">
        <v>5.57</v>
      </c>
      <c r="E99" s="51">
        <f t="shared" si="8"/>
        <v>0.48124800000000006</v>
      </c>
      <c r="F99" s="50">
        <f t="shared" si="13"/>
        <v>4.912506666666666</v>
      </c>
      <c r="G99" s="51">
        <f t="shared" si="14"/>
        <v>2.36413400832</v>
      </c>
      <c r="H99" s="7" t="s">
        <v>83</v>
      </c>
      <c r="I99" s="50">
        <v>5.3516</v>
      </c>
      <c r="J99" s="50">
        <v>5.56896</v>
      </c>
      <c r="K99" s="50">
        <v>3.81696</v>
      </c>
      <c r="L99" s="8"/>
      <c r="M99" s="8"/>
    </row>
    <row r="100" spans="1:13" ht="24">
      <c r="A100" s="7">
        <f aca="true" t="shared" si="15" ref="A100:A108">+A99+1</f>
        <v>20</v>
      </c>
      <c r="B100" s="148">
        <v>39749</v>
      </c>
      <c r="C100" s="8">
        <v>305.624</v>
      </c>
      <c r="D100" s="50">
        <v>37.91</v>
      </c>
      <c r="E100" s="51">
        <f t="shared" si="8"/>
        <v>3.2754239999999997</v>
      </c>
      <c r="F100" s="50">
        <f aca="true" t="shared" si="16" ref="F100:F108">+AVERAGE(I100:K100)</f>
        <v>588.8510666666667</v>
      </c>
      <c r="G100" s="51">
        <f aca="true" t="shared" si="17" ref="G100:G108">F100*E100</f>
        <v>1928.7369161856</v>
      </c>
      <c r="H100" s="7" t="s">
        <v>84</v>
      </c>
      <c r="I100" s="50">
        <v>439.49604</v>
      </c>
      <c r="J100" s="50">
        <v>711.79691</v>
      </c>
      <c r="K100" s="50">
        <v>615.26025</v>
      </c>
      <c r="L100" s="8"/>
      <c r="M100" s="8"/>
    </row>
    <row r="101" spans="1:13" ht="24">
      <c r="A101" s="7">
        <f t="shared" si="15"/>
        <v>21</v>
      </c>
      <c r="B101" s="148">
        <v>39755</v>
      </c>
      <c r="C101" s="8">
        <v>306.469</v>
      </c>
      <c r="D101" s="50">
        <v>58.39</v>
      </c>
      <c r="E101" s="51">
        <f t="shared" si="8"/>
        <v>5.0448960000000005</v>
      </c>
      <c r="F101" s="50">
        <f t="shared" si="16"/>
        <v>137.42799333333332</v>
      </c>
      <c r="G101" s="51">
        <f t="shared" si="17"/>
        <v>693.30993385536</v>
      </c>
      <c r="H101" s="7" t="s">
        <v>56</v>
      </c>
      <c r="I101" s="50">
        <v>177.52003</v>
      </c>
      <c r="J101" s="50">
        <v>105.69643</v>
      </c>
      <c r="K101" s="50">
        <v>129.06752</v>
      </c>
      <c r="L101" s="8"/>
      <c r="M101" s="8"/>
    </row>
    <row r="102" spans="1:13" ht="24">
      <c r="A102" s="7">
        <f t="shared" si="15"/>
        <v>22</v>
      </c>
      <c r="B102" s="148">
        <v>39755</v>
      </c>
      <c r="C102" s="8">
        <v>306.404</v>
      </c>
      <c r="D102" s="50">
        <v>54.637</v>
      </c>
      <c r="E102" s="51">
        <f t="shared" si="8"/>
        <v>4.7206368</v>
      </c>
      <c r="F102" s="50">
        <f t="shared" si="16"/>
        <v>61.144663333333334</v>
      </c>
      <c r="G102" s="51">
        <f t="shared" si="17"/>
        <v>288.641747854944</v>
      </c>
      <c r="H102" s="7" t="s">
        <v>57</v>
      </c>
      <c r="I102" s="50">
        <v>69.09573</v>
      </c>
      <c r="J102" s="50">
        <v>65.99606</v>
      </c>
      <c r="K102" s="50">
        <v>48.3422</v>
      </c>
      <c r="L102" s="8"/>
      <c r="M102" s="8"/>
    </row>
    <row r="103" spans="1:13" ht="24">
      <c r="A103" s="7">
        <f t="shared" si="15"/>
        <v>23</v>
      </c>
      <c r="B103" s="148">
        <v>39794</v>
      </c>
      <c r="C103" s="8">
        <v>304.254</v>
      </c>
      <c r="D103" s="50">
        <v>3.911</v>
      </c>
      <c r="E103" s="51">
        <f t="shared" si="8"/>
        <v>0.3379104</v>
      </c>
      <c r="F103" s="50">
        <f t="shared" si="16"/>
        <v>20.87722</v>
      </c>
      <c r="G103" s="51">
        <f t="shared" si="17"/>
        <v>7.054629761088</v>
      </c>
      <c r="H103" s="7" t="s">
        <v>87</v>
      </c>
      <c r="I103" s="50">
        <v>21.6991</v>
      </c>
      <c r="J103" s="50">
        <v>17.2522</v>
      </c>
      <c r="K103" s="50">
        <v>23.68036</v>
      </c>
      <c r="L103" s="8"/>
      <c r="M103" s="8"/>
    </row>
    <row r="104" spans="1:13" ht="24">
      <c r="A104" s="7">
        <f t="shared" si="15"/>
        <v>24</v>
      </c>
      <c r="B104" s="148">
        <v>39808</v>
      </c>
      <c r="C104" s="8">
        <v>304.154</v>
      </c>
      <c r="D104" s="50">
        <v>2.459</v>
      </c>
      <c r="E104" s="51">
        <f t="shared" si="8"/>
        <v>0.21245760000000002</v>
      </c>
      <c r="F104" s="50">
        <f t="shared" si="16"/>
        <v>80.28510333333332</v>
      </c>
      <c r="G104" s="51">
        <f t="shared" si="17"/>
        <v>17.057180369952</v>
      </c>
      <c r="H104" s="7" t="s">
        <v>88</v>
      </c>
      <c r="I104" s="50">
        <v>87.52735</v>
      </c>
      <c r="J104" s="50">
        <v>79.18046</v>
      </c>
      <c r="K104" s="50">
        <v>74.1475</v>
      </c>
      <c r="L104" s="8"/>
      <c r="M104" s="8"/>
    </row>
    <row r="105" spans="1:13" ht="24">
      <c r="A105" s="7">
        <f t="shared" si="15"/>
        <v>25</v>
      </c>
      <c r="B105" s="148">
        <v>39828</v>
      </c>
      <c r="C105" s="8">
        <v>303.974</v>
      </c>
      <c r="D105" s="50">
        <v>0.711</v>
      </c>
      <c r="E105" s="51">
        <f t="shared" si="8"/>
        <v>0.0614304</v>
      </c>
      <c r="F105" s="50">
        <f t="shared" si="16"/>
        <v>5.213613333333334</v>
      </c>
      <c r="G105" s="51">
        <f t="shared" si="17"/>
        <v>0.32027435251200004</v>
      </c>
      <c r="H105" s="7" t="s">
        <v>59</v>
      </c>
      <c r="I105" s="50">
        <v>3.1038</v>
      </c>
      <c r="J105" s="50">
        <v>5.88905</v>
      </c>
      <c r="K105" s="50">
        <v>6.64799</v>
      </c>
      <c r="L105" s="8"/>
      <c r="M105" s="8"/>
    </row>
    <row r="106" spans="1:13" ht="24">
      <c r="A106" s="7">
        <f t="shared" si="15"/>
        <v>26</v>
      </c>
      <c r="B106" s="148">
        <v>39839</v>
      </c>
      <c r="C106" s="8">
        <v>303.924</v>
      </c>
      <c r="D106" s="50">
        <v>0.455</v>
      </c>
      <c r="E106" s="51">
        <f t="shared" si="8"/>
        <v>0.03931200000000001</v>
      </c>
      <c r="F106" s="50">
        <f t="shared" si="16"/>
        <v>27.884623333333334</v>
      </c>
      <c r="G106" s="51">
        <f t="shared" si="17"/>
        <v>1.0962003124800002</v>
      </c>
      <c r="H106" s="7" t="s">
        <v>100</v>
      </c>
      <c r="I106" s="50">
        <v>28.20696</v>
      </c>
      <c r="J106" s="50">
        <v>29.35995</v>
      </c>
      <c r="K106" s="50">
        <v>26.08696</v>
      </c>
      <c r="L106" s="8"/>
      <c r="M106" s="8"/>
    </row>
    <row r="107" spans="1:13" ht="24">
      <c r="A107" s="7">
        <f t="shared" si="15"/>
        <v>27</v>
      </c>
      <c r="B107" s="148">
        <v>39862</v>
      </c>
      <c r="C107" s="8">
        <v>303.814</v>
      </c>
      <c r="D107" s="50">
        <v>0.269</v>
      </c>
      <c r="E107" s="51">
        <f t="shared" si="8"/>
        <v>0.0232416</v>
      </c>
      <c r="F107" s="50">
        <f t="shared" si="16"/>
        <v>18.42855</v>
      </c>
      <c r="G107" s="51">
        <f t="shared" si="17"/>
        <v>0.42830898768000003</v>
      </c>
      <c r="H107" s="7" t="s">
        <v>101</v>
      </c>
      <c r="I107" s="50">
        <v>15.62432</v>
      </c>
      <c r="J107" s="50">
        <v>19.2372</v>
      </c>
      <c r="K107" s="50">
        <v>20.42413</v>
      </c>
      <c r="L107" s="8"/>
      <c r="M107" s="8"/>
    </row>
    <row r="108" spans="1:13" ht="24">
      <c r="A108" s="7">
        <f t="shared" si="15"/>
        <v>28</v>
      </c>
      <c r="B108" s="148">
        <v>39882</v>
      </c>
      <c r="C108" s="8">
        <v>303.754</v>
      </c>
      <c r="D108" s="50">
        <v>0.2</v>
      </c>
      <c r="E108" s="51">
        <f t="shared" si="8"/>
        <v>0.01728</v>
      </c>
      <c r="F108" s="50">
        <f t="shared" si="16"/>
        <v>15.113233333333332</v>
      </c>
      <c r="G108" s="51">
        <f t="shared" si="17"/>
        <v>0.261156672</v>
      </c>
      <c r="H108" s="7" t="s">
        <v>102</v>
      </c>
      <c r="I108" s="50">
        <v>20.7978</v>
      </c>
      <c r="J108" s="50">
        <v>11.37361</v>
      </c>
      <c r="K108" s="50">
        <v>13.16829</v>
      </c>
      <c r="L108" s="8"/>
      <c r="M108" s="8"/>
    </row>
    <row r="109" spans="1:13" ht="24.75" thickBot="1">
      <c r="A109" s="61">
        <f>+A108+1</f>
        <v>29</v>
      </c>
      <c r="B109" s="151">
        <v>39896</v>
      </c>
      <c r="C109" s="62">
        <v>303.794</v>
      </c>
      <c r="D109" s="64">
        <v>0.233</v>
      </c>
      <c r="E109" s="63">
        <f>D109*0.0864</f>
        <v>0.020131200000000002</v>
      </c>
      <c r="F109" s="64">
        <f aca="true" t="shared" si="18" ref="F109:F161">+AVERAGE(I109:K109)</f>
        <v>6.375323333333333</v>
      </c>
      <c r="G109" s="63">
        <f aca="true" t="shared" si="19" ref="G109:G161">F109*E109</f>
        <v>0.128342909088</v>
      </c>
      <c r="H109" s="61" t="s">
        <v>103</v>
      </c>
      <c r="I109" s="64">
        <v>7.9139</v>
      </c>
      <c r="J109" s="64">
        <v>7.93091</v>
      </c>
      <c r="K109" s="64">
        <v>3.28116</v>
      </c>
      <c r="L109" s="8"/>
      <c r="M109" s="8"/>
    </row>
    <row r="110" spans="1:13" ht="24">
      <c r="A110" s="7">
        <v>1</v>
      </c>
      <c r="B110" s="148">
        <v>39925</v>
      </c>
      <c r="C110" s="8">
        <v>303.724</v>
      </c>
      <c r="D110" s="50">
        <v>0.109</v>
      </c>
      <c r="E110" s="51">
        <f t="shared" si="8"/>
        <v>0.0094176</v>
      </c>
      <c r="F110" s="50">
        <f t="shared" si="18"/>
        <v>38.92666333333333</v>
      </c>
      <c r="G110" s="51">
        <f t="shared" si="19"/>
        <v>0.366595744608</v>
      </c>
      <c r="H110" s="9" t="s">
        <v>104</v>
      </c>
      <c r="I110" s="50">
        <v>28.58523</v>
      </c>
      <c r="J110" s="50">
        <v>51.07287</v>
      </c>
      <c r="K110" s="50">
        <v>37.12189</v>
      </c>
      <c r="L110" s="8"/>
      <c r="M110" s="8"/>
    </row>
    <row r="111" spans="1:13" ht="24">
      <c r="A111" s="7">
        <v>2</v>
      </c>
      <c r="B111" s="148">
        <v>39930</v>
      </c>
      <c r="C111" s="8">
        <v>304.314</v>
      </c>
      <c r="D111" s="50">
        <v>4.089</v>
      </c>
      <c r="E111" s="51">
        <f>D111*0.0864</f>
        <v>0.35328960000000004</v>
      </c>
      <c r="F111" s="50">
        <f t="shared" si="18"/>
        <v>267.72861666666665</v>
      </c>
      <c r="G111" s="51">
        <f t="shared" si="19"/>
        <v>94.58573589072</v>
      </c>
      <c r="H111" s="9" t="s">
        <v>105</v>
      </c>
      <c r="I111" s="50">
        <v>298.41576</v>
      </c>
      <c r="J111" s="50">
        <v>244.65116</v>
      </c>
      <c r="K111" s="50">
        <v>260.11893</v>
      </c>
      <c r="L111" s="8"/>
      <c r="M111" s="8"/>
    </row>
    <row r="112" spans="1:13" ht="24">
      <c r="A112" s="7">
        <v>3</v>
      </c>
      <c r="B112" s="148">
        <v>39941</v>
      </c>
      <c r="C112" s="8">
        <v>303.874</v>
      </c>
      <c r="D112" s="50">
        <v>0.537</v>
      </c>
      <c r="E112" s="51">
        <f t="shared" si="8"/>
        <v>0.0463968</v>
      </c>
      <c r="F112" s="50">
        <f t="shared" si="18"/>
        <v>55.14655333333334</v>
      </c>
      <c r="G112" s="51">
        <f t="shared" si="19"/>
        <v>2.5586236056960003</v>
      </c>
      <c r="H112" s="9" t="s">
        <v>106</v>
      </c>
      <c r="I112" s="50">
        <v>49.29954</v>
      </c>
      <c r="J112" s="50">
        <v>64.13242</v>
      </c>
      <c r="K112" s="50">
        <v>52.0077</v>
      </c>
      <c r="L112" s="8"/>
      <c r="M112" s="8"/>
    </row>
    <row r="113" spans="1:13" ht="24">
      <c r="A113" s="7">
        <v>4</v>
      </c>
      <c r="B113" s="148">
        <v>39952</v>
      </c>
      <c r="C113" s="8">
        <v>304.304</v>
      </c>
      <c r="D113" s="50">
        <v>3.483</v>
      </c>
      <c r="E113" s="51">
        <f t="shared" si="8"/>
        <v>0.3009312</v>
      </c>
      <c r="F113" s="50">
        <f t="shared" si="18"/>
        <v>163.6505566666667</v>
      </c>
      <c r="G113" s="51">
        <f t="shared" si="19"/>
        <v>49.24755839836801</v>
      </c>
      <c r="H113" s="9" t="s">
        <v>107</v>
      </c>
      <c r="I113" s="50">
        <v>167.97922</v>
      </c>
      <c r="J113" s="50">
        <v>165.58939</v>
      </c>
      <c r="K113" s="50">
        <v>157.38306</v>
      </c>
      <c r="L113" s="8"/>
      <c r="M113" s="8"/>
    </row>
    <row r="114" spans="1:13" ht="24">
      <c r="A114" s="7">
        <v>5</v>
      </c>
      <c r="B114" s="148">
        <v>39960</v>
      </c>
      <c r="C114" s="8">
        <v>303.984</v>
      </c>
      <c r="D114" s="50">
        <v>1.112</v>
      </c>
      <c r="E114" s="51">
        <f t="shared" si="8"/>
        <v>0.09607680000000002</v>
      </c>
      <c r="F114" s="50">
        <f t="shared" si="18"/>
        <v>67.04844666666666</v>
      </c>
      <c r="G114" s="51">
        <f t="shared" si="19"/>
        <v>6.441800200704001</v>
      </c>
      <c r="H114" s="9" t="s">
        <v>108</v>
      </c>
      <c r="I114" s="50">
        <v>68.58157</v>
      </c>
      <c r="J114" s="50">
        <v>69.03296</v>
      </c>
      <c r="K114" s="50">
        <v>63.53081</v>
      </c>
      <c r="L114" s="8"/>
      <c r="M114" s="8"/>
    </row>
    <row r="115" spans="1:13" ht="24">
      <c r="A115" s="7">
        <v>6</v>
      </c>
      <c r="B115" s="148">
        <v>39974</v>
      </c>
      <c r="C115" s="8">
        <v>304.374</v>
      </c>
      <c r="D115" s="50">
        <v>4.144</v>
      </c>
      <c r="E115" s="51">
        <f t="shared" si="8"/>
        <v>0.3580416</v>
      </c>
      <c r="F115" s="50">
        <f t="shared" si="18"/>
        <v>174.50531999999998</v>
      </c>
      <c r="G115" s="51">
        <f t="shared" si="19"/>
        <v>62.480163981311996</v>
      </c>
      <c r="H115" s="9" t="s">
        <v>109</v>
      </c>
      <c r="I115" s="50">
        <v>138.71522</v>
      </c>
      <c r="J115" s="50">
        <v>212.62982</v>
      </c>
      <c r="K115" s="50">
        <v>172.17092</v>
      </c>
      <c r="L115" s="8"/>
      <c r="M115" s="8"/>
    </row>
    <row r="116" spans="1:13" ht="24">
      <c r="A116" s="7">
        <v>7</v>
      </c>
      <c r="B116" s="148">
        <v>39983</v>
      </c>
      <c r="C116" s="8">
        <v>304.494</v>
      </c>
      <c r="D116" s="50">
        <v>6.526</v>
      </c>
      <c r="E116" s="51">
        <f t="shared" si="8"/>
        <v>0.5638464</v>
      </c>
      <c r="F116" s="50">
        <f t="shared" si="18"/>
        <v>68.56683333333332</v>
      </c>
      <c r="G116" s="51">
        <f t="shared" si="19"/>
        <v>38.661162134399994</v>
      </c>
      <c r="H116" s="7" t="s">
        <v>110</v>
      </c>
      <c r="I116" s="50">
        <v>68.08706</v>
      </c>
      <c r="J116" s="50">
        <v>59.43707</v>
      </c>
      <c r="K116" s="50">
        <v>78.17637</v>
      </c>
      <c r="L116" s="8"/>
      <c r="M116" s="8"/>
    </row>
    <row r="117" spans="1:13" ht="24">
      <c r="A117" s="7">
        <v>8</v>
      </c>
      <c r="B117" s="148">
        <v>39988</v>
      </c>
      <c r="C117" s="8">
        <v>304.454</v>
      </c>
      <c r="D117" s="50">
        <v>5.301</v>
      </c>
      <c r="E117" s="51">
        <f t="shared" si="8"/>
        <v>0.45800640000000004</v>
      </c>
      <c r="F117" s="50">
        <f t="shared" si="18"/>
        <v>295.58192</v>
      </c>
      <c r="G117" s="51">
        <f t="shared" si="19"/>
        <v>135.37841108428802</v>
      </c>
      <c r="H117" s="7" t="s">
        <v>111</v>
      </c>
      <c r="I117" s="50">
        <v>291.04423</v>
      </c>
      <c r="J117" s="50">
        <v>280.77049</v>
      </c>
      <c r="K117" s="50">
        <v>314.93104</v>
      </c>
      <c r="L117" s="8"/>
      <c r="M117" s="8"/>
    </row>
    <row r="118" spans="1:13" ht="24">
      <c r="A118" s="7">
        <v>9</v>
      </c>
      <c r="B118" s="148">
        <v>40011</v>
      </c>
      <c r="C118" s="8">
        <v>303.934</v>
      </c>
      <c r="D118" s="50">
        <v>0.803</v>
      </c>
      <c r="E118" s="51">
        <f t="shared" si="8"/>
        <v>0.0693792</v>
      </c>
      <c r="F118" s="50">
        <f t="shared" si="18"/>
        <v>51.766960000000005</v>
      </c>
      <c r="G118" s="51">
        <f t="shared" si="19"/>
        <v>3.591550271232</v>
      </c>
      <c r="H118" s="7" t="s">
        <v>64</v>
      </c>
      <c r="I118" s="50">
        <v>43.67172</v>
      </c>
      <c r="J118" s="50">
        <v>55.54109</v>
      </c>
      <c r="K118" s="50">
        <v>56.08807</v>
      </c>
      <c r="L118" s="8"/>
      <c r="M118" s="8"/>
    </row>
    <row r="119" spans="1:13" ht="24">
      <c r="A119" s="7">
        <v>10</v>
      </c>
      <c r="B119" s="148">
        <v>40022</v>
      </c>
      <c r="C119" s="8">
        <v>304.084</v>
      </c>
      <c r="D119" s="50">
        <v>1.459</v>
      </c>
      <c r="E119" s="51">
        <f t="shared" si="8"/>
        <v>0.12605760000000002</v>
      </c>
      <c r="F119" s="50">
        <f t="shared" si="18"/>
        <v>46.73332666666666</v>
      </c>
      <c r="G119" s="51">
        <f t="shared" si="19"/>
        <v>5.891090999616001</v>
      </c>
      <c r="H119" s="7" t="s">
        <v>65</v>
      </c>
      <c r="I119" s="50">
        <v>50.65442</v>
      </c>
      <c r="J119" s="50">
        <v>46.33205</v>
      </c>
      <c r="K119" s="50">
        <v>43.21351</v>
      </c>
      <c r="L119" s="8"/>
      <c r="M119" s="8"/>
    </row>
    <row r="120" spans="1:11" ht="24">
      <c r="A120" s="6">
        <v>11</v>
      </c>
      <c r="B120" s="152">
        <v>40038</v>
      </c>
      <c r="C120" s="1">
        <v>304.411</v>
      </c>
      <c r="D120" s="65">
        <v>1.925</v>
      </c>
      <c r="E120" s="51">
        <f t="shared" si="8"/>
        <v>0.16632000000000002</v>
      </c>
      <c r="F120" s="65">
        <f t="shared" si="18"/>
        <v>67.41235</v>
      </c>
      <c r="G120" s="51">
        <f t="shared" si="19"/>
        <v>11.212022052000002</v>
      </c>
      <c r="H120" s="6" t="s">
        <v>112</v>
      </c>
      <c r="I120" s="50">
        <v>70.33001</v>
      </c>
      <c r="J120" s="50">
        <v>62.9132</v>
      </c>
      <c r="K120" s="50">
        <v>68.99384</v>
      </c>
    </row>
    <row r="121" spans="1:11" ht="24">
      <c r="A121" s="6">
        <v>12</v>
      </c>
      <c r="B121" s="152">
        <v>40044</v>
      </c>
      <c r="C121" s="1">
        <v>304.134</v>
      </c>
      <c r="D121" s="65">
        <v>2.176</v>
      </c>
      <c r="E121" s="51">
        <f t="shared" si="8"/>
        <v>0.18800640000000002</v>
      </c>
      <c r="F121" s="65">
        <f t="shared" si="18"/>
        <v>161.65603</v>
      </c>
      <c r="G121" s="51">
        <f t="shared" si="19"/>
        <v>30.392368238592</v>
      </c>
      <c r="H121" s="6" t="s">
        <v>113</v>
      </c>
      <c r="I121" s="50">
        <v>161.66282</v>
      </c>
      <c r="J121" s="50">
        <v>166.04294</v>
      </c>
      <c r="K121" s="50">
        <v>157.26233</v>
      </c>
    </row>
    <row r="122" spans="1:11" ht="24">
      <c r="A122" s="6">
        <v>13</v>
      </c>
      <c r="B122" s="152">
        <v>40050</v>
      </c>
      <c r="C122" s="1">
        <v>305.824</v>
      </c>
      <c r="D122" s="65">
        <v>35.171</v>
      </c>
      <c r="E122" s="51">
        <f t="shared" si="8"/>
        <v>3.0387744000000003</v>
      </c>
      <c r="F122" s="65">
        <f t="shared" si="18"/>
        <v>747.3040299999999</v>
      </c>
      <c r="G122" s="51">
        <f t="shared" si="19"/>
        <v>2270.888355380832</v>
      </c>
      <c r="H122" s="6" t="s">
        <v>67</v>
      </c>
      <c r="I122" s="50">
        <v>721.40469</v>
      </c>
      <c r="J122" s="50">
        <v>797.2028</v>
      </c>
      <c r="K122" s="50">
        <v>723.3046</v>
      </c>
    </row>
    <row r="123" spans="1:11" ht="24">
      <c r="A123" s="6">
        <v>14</v>
      </c>
      <c r="B123" s="152">
        <v>40053</v>
      </c>
      <c r="C123" s="1">
        <v>304.394</v>
      </c>
      <c r="D123" s="65">
        <v>7.42</v>
      </c>
      <c r="E123" s="65">
        <f t="shared" si="8"/>
        <v>0.641088</v>
      </c>
      <c r="F123" s="65">
        <f t="shared" si="18"/>
        <v>347.04532666666665</v>
      </c>
      <c r="G123" s="65">
        <f t="shared" si="19"/>
        <v>222.48659438208</v>
      </c>
      <c r="H123" s="6" t="s">
        <v>68</v>
      </c>
      <c r="I123" s="65">
        <v>358.5096</v>
      </c>
      <c r="J123" s="65">
        <v>381.8506</v>
      </c>
      <c r="K123" s="65">
        <v>300.77578</v>
      </c>
    </row>
    <row r="124" spans="1:11" ht="24">
      <c r="A124" s="6">
        <v>15</v>
      </c>
      <c r="B124" s="152">
        <v>40066</v>
      </c>
      <c r="C124" s="1">
        <v>304.364</v>
      </c>
      <c r="D124" s="65">
        <v>9.093</v>
      </c>
      <c r="E124" s="65">
        <f t="shared" si="8"/>
        <v>0.7856352000000001</v>
      </c>
      <c r="F124" s="65">
        <f t="shared" si="18"/>
        <v>159.66196333333335</v>
      </c>
      <c r="G124" s="65">
        <f t="shared" si="19"/>
        <v>125.43605849577602</v>
      </c>
      <c r="H124" s="6" t="s">
        <v>114</v>
      </c>
      <c r="I124" s="65">
        <v>159.86553</v>
      </c>
      <c r="J124" s="65">
        <v>153.0687</v>
      </c>
      <c r="K124" s="65">
        <v>166.05166</v>
      </c>
    </row>
    <row r="125" spans="1:11" ht="24">
      <c r="A125" s="6">
        <v>16</v>
      </c>
      <c r="B125" s="152">
        <v>40079</v>
      </c>
      <c r="C125" s="1">
        <v>304.344</v>
      </c>
      <c r="D125" s="65">
        <v>6.898</v>
      </c>
      <c r="E125" s="65">
        <f t="shared" si="8"/>
        <v>0.5959872</v>
      </c>
      <c r="F125" s="65">
        <f t="shared" si="18"/>
        <v>131.90887666666666</v>
      </c>
      <c r="G125" s="65">
        <f t="shared" si="19"/>
        <v>78.616002059712</v>
      </c>
      <c r="H125" s="6" t="s">
        <v>115</v>
      </c>
      <c r="I125" s="65">
        <v>129.25694</v>
      </c>
      <c r="J125" s="65">
        <v>131.6971</v>
      </c>
      <c r="K125" s="65">
        <v>134.77259</v>
      </c>
    </row>
    <row r="126" spans="1:11" ht="24">
      <c r="A126" s="6">
        <v>17</v>
      </c>
      <c r="B126" s="152">
        <v>40084</v>
      </c>
      <c r="C126" s="1">
        <v>306.264</v>
      </c>
      <c r="D126" s="65">
        <v>49.483</v>
      </c>
      <c r="E126" s="65">
        <f t="shared" si="8"/>
        <v>4.2753312</v>
      </c>
      <c r="F126" s="65">
        <f t="shared" si="18"/>
        <v>760.0830833333334</v>
      </c>
      <c r="G126" s="65">
        <f t="shared" si="19"/>
        <v>3249.6069207672003</v>
      </c>
      <c r="H126" s="6" t="s">
        <v>70</v>
      </c>
      <c r="I126" s="65">
        <v>817.42124</v>
      </c>
      <c r="J126" s="65">
        <v>581.28123</v>
      </c>
      <c r="K126" s="65">
        <v>881.54678</v>
      </c>
    </row>
    <row r="127" spans="1:11" ht="24">
      <c r="A127" s="6">
        <v>18</v>
      </c>
      <c r="B127" s="152">
        <v>40095</v>
      </c>
      <c r="C127" s="1">
        <v>304.544</v>
      </c>
      <c r="D127" s="65">
        <v>10.487</v>
      </c>
      <c r="E127" s="65">
        <f t="shared" si="8"/>
        <v>0.9060768</v>
      </c>
      <c r="F127" s="65">
        <f t="shared" si="18"/>
        <v>410.21124333333336</v>
      </c>
      <c r="G127" s="65">
        <f t="shared" si="19"/>
        <v>371.68289068348804</v>
      </c>
      <c r="H127" s="6" t="s">
        <v>71</v>
      </c>
      <c r="I127" s="65">
        <v>288.67252</v>
      </c>
      <c r="J127" s="65">
        <v>329.07055</v>
      </c>
      <c r="K127" s="65">
        <v>612.89066</v>
      </c>
    </row>
    <row r="128" spans="1:11" ht="24">
      <c r="A128" s="6">
        <v>19</v>
      </c>
      <c r="B128" s="152">
        <v>40100</v>
      </c>
      <c r="C128" s="1">
        <v>304.654</v>
      </c>
      <c r="D128" s="65">
        <v>10.866</v>
      </c>
      <c r="E128" s="65">
        <f t="shared" si="8"/>
        <v>0.9388224000000001</v>
      </c>
      <c r="F128" s="65">
        <f t="shared" si="18"/>
        <v>189.62436666666667</v>
      </c>
      <c r="G128" s="65">
        <f t="shared" si="19"/>
        <v>178.02360301248</v>
      </c>
      <c r="H128" s="6" t="s">
        <v>116</v>
      </c>
      <c r="I128" s="65">
        <v>170.04638</v>
      </c>
      <c r="J128" s="65">
        <v>204.23354</v>
      </c>
      <c r="K128" s="65">
        <v>194.59318</v>
      </c>
    </row>
    <row r="129" spans="1:11" ht="24">
      <c r="A129" s="6">
        <v>20</v>
      </c>
      <c r="B129" s="152">
        <v>40107</v>
      </c>
      <c r="C129" s="1">
        <v>304.794</v>
      </c>
      <c r="D129" s="65">
        <v>12.744</v>
      </c>
      <c r="E129" s="65">
        <f t="shared" si="8"/>
        <v>1.1010816</v>
      </c>
      <c r="F129" s="65">
        <f t="shared" si="18"/>
        <v>348.55543000000006</v>
      </c>
      <c r="G129" s="65">
        <f t="shared" si="19"/>
        <v>383.7879705530881</v>
      </c>
      <c r="H129" s="6" t="s">
        <v>117</v>
      </c>
      <c r="I129" s="65">
        <v>283.40081</v>
      </c>
      <c r="J129" s="65">
        <v>422.20716</v>
      </c>
      <c r="K129" s="65">
        <v>340.05832</v>
      </c>
    </row>
    <row r="130" spans="1:11" ht="24">
      <c r="A130" s="6">
        <v>21</v>
      </c>
      <c r="B130" s="152">
        <v>40113</v>
      </c>
      <c r="C130" s="1">
        <v>304.604</v>
      </c>
      <c r="D130" s="65">
        <v>9.169</v>
      </c>
      <c r="E130" s="65">
        <f t="shared" si="8"/>
        <v>0.7922016000000001</v>
      </c>
      <c r="F130" s="65">
        <f t="shared" si="18"/>
        <v>299.8954533333333</v>
      </c>
      <c r="G130" s="65">
        <f t="shared" si="19"/>
        <v>237.577657963392</v>
      </c>
      <c r="H130" s="6" t="s">
        <v>56</v>
      </c>
      <c r="I130" s="65">
        <v>253.95888</v>
      </c>
      <c r="J130" s="65">
        <v>366.3733</v>
      </c>
      <c r="K130" s="65">
        <v>279.35418</v>
      </c>
    </row>
    <row r="131" spans="1:11" ht="24">
      <c r="A131" s="6">
        <v>22</v>
      </c>
      <c r="B131" s="152">
        <v>40123</v>
      </c>
      <c r="C131" s="1">
        <v>304.414</v>
      </c>
      <c r="D131" s="65">
        <v>7.563</v>
      </c>
      <c r="E131" s="65">
        <f t="shared" si="8"/>
        <v>0.6534432</v>
      </c>
      <c r="F131" s="65">
        <f t="shared" si="18"/>
        <v>57.19489000000001</v>
      </c>
      <c r="G131" s="65">
        <f t="shared" si="19"/>
        <v>37.37361194524801</v>
      </c>
      <c r="H131" s="6" t="s">
        <v>57</v>
      </c>
      <c r="I131" s="65">
        <v>71.91795</v>
      </c>
      <c r="J131" s="65">
        <v>47.52364</v>
      </c>
      <c r="K131" s="65">
        <v>52.14308</v>
      </c>
    </row>
    <row r="132" spans="1:11" ht="24">
      <c r="A132" s="6">
        <v>23</v>
      </c>
      <c r="B132" s="152">
        <v>40130</v>
      </c>
      <c r="C132" s="1">
        <v>304.354</v>
      </c>
      <c r="D132" s="65">
        <v>4.136</v>
      </c>
      <c r="E132" s="65">
        <f t="shared" si="8"/>
        <v>0.3573504</v>
      </c>
      <c r="F132" s="65">
        <f t="shared" si="18"/>
        <v>206.29559333333336</v>
      </c>
      <c r="G132" s="65">
        <f t="shared" si="19"/>
        <v>73.719812795904</v>
      </c>
      <c r="H132" s="6" t="s">
        <v>118</v>
      </c>
      <c r="I132" s="65">
        <v>200.35204</v>
      </c>
      <c r="J132" s="65">
        <v>212.79548</v>
      </c>
      <c r="K132" s="65">
        <v>205.73926</v>
      </c>
    </row>
    <row r="133" spans="1:11" ht="24">
      <c r="A133" s="6">
        <v>24</v>
      </c>
      <c r="B133" s="152">
        <v>40137</v>
      </c>
      <c r="C133" s="1">
        <v>304.304</v>
      </c>
      <c r="D133" s="65">
        <v>3.75</v>
      </c>
      <c r="E133" s="65">
        <f t="shared" si="8"/>
        <v>0.324</v>
      </c>
      <c r="F133" s="65">
        <f t="shared" si="18"/>
        <v>49.87205666666667</v>
      </c>
      <c r="G133" s="65">
        <f t="shared" si="19"/>
        <v>16.158546360000003</v>
      </c>
      <c r="H133" s="6" t="s">
        <v>119</v>
      </c>
      <c r="I133" s="65">
        <v>48.00072</v>
      </c>
      <c r="J133" s="65">
        <v>47.97697</v>
      </c>
      <c r="K133" s="65">
        <v>53.63848</v>
      </c>
    </row>
    <row r="134" spans="1:11" ht="24">
      <c r="A134" s="6">
        <v>26</v>
      </c>
      <c r="B134" s="152">
        <v>40144</v>
      </c>
      <c r="C134" s="1">
        <v>304.214</v>
      </c>
      <c r="D134" s="65">
        <v>3.173</v>
      </c>
      <c r="E134" s="65">
        <f t="shared" si="8"/>
        <v>0.27414720000000004</v>
      </c>
      <c r="F134" s="65">
        <f t="shared" si="18"/>
        <v>30.877876666666666</v>
      </c>
      <c r="G134" s="65">
        <f t="shared" si="19"/>
        <v>8.465083430112001</v>
      </c>
      <c r="H134" s="6" t="s">
        <v>59</v>
      </c>
      <c r="I134" s="65">
        <v>48.20333</v>
      </c>
      <c r="J134" s="65">
        <v>26.41553</v>
      </c>
      <c r="K134" s="65">
        <v>18.01477</v>
      </c>
    </row>
    <row r="135" spans="1:11" ht="24">
      <c r="A135" s="6">
        <v>27</v>
      </c>
      <c r="B135" s="152">
        <v>40154</v>
      </c>
      <c r="C135" s="1">
        <v>303.924</v>
      </c>
      <c r="D135" s="65">
        <v>0.647</v>
      </c>
      <c r="E135" s="65">
        <f t="shared" si="8"/>
        <v>0.05590080000000001</v>
      </c>
      <c r="F135" s="65">
        <f t="shared" si="18"/>
        <v>30.71669</v>
      </c>
      <c r="G135" s="65">
        <f t="shared" si="19"/>
        <v>1.7170875443520002</v>
      </c>
      <c r="H135" s="6" t="s">
        <v>60</v>
      </c>
      <c r="I135" s="65">
        <v>30.17642</v>
      </c>
      <c r="J135" s="65">
        <v>26.66767</v>
      </c>
      <c r="K135" s="65">
        <v>35.30598</v>
      </c>
    </row>
    <row r="136" spans="1:11" ht="24">
      <c r="A136" s="6">
        <v>28</v>
      </c>
      <c r="B136" s="152">
        <v>40161</v>
      </c>
      <c r="C136" s="1">
        <v>303.904</v>
      </c>
      <c r="D136" s="65">
        <v>0.675</v>
      </c>
      <c r="E136" s="65">
        <f t="shared" si="8"/>
        <v>0.058320000000000004</v>
      </c>
      <c r="F136" s="65">
        <f t="shared" si="18"/>
        <v>21.790756666666667</v>
      </c>
      <c r="G136" s="65">
        <f t="shared" si="19"/>
        <v>1.2708369288</v>
      </c>
      <c r="H136" s="6" t="s">
        <v>101</v>
      </c>
      <c r="I136" s="65">
        <v>21.27082</v>
      </c>
      <c r="J136" s="65">
        <v>17.69912</v>
      </c>
      <c r="K136" s="65">
        <v>26.40233</v>
      </c>
    </row>
    <row r="137" spans="1:11" ht="24">
      <c r="A137" s="6">
        <v>29</v>
      </c>
      <c r="B137" s="152">
        <v>40168</v>
      </c>
      <c r="C137" s="1">
        <v>304.054</v>
      </c>
      <c r="D137" s="65">
        <v>1.456</v>
      </c>
      <c r="E137" s="65">
        <f t="shared" si="8"/>
        <v>0.1257984</v>
      </c>
      <c r="F137" s="65">
        <f t="shared" si="18"/>
        <v>41.21575333333333</v>
      </c>
      <c r="G137" s="65">
        <f t="shared" si="19"/>
        <v>5.184875824128</v>
      </c>
      <c r="H137" s="6" t="s">
        <v>102</v>
      </c>
      <c r="I137" s="65">
        <v>48.73415</v>
      </c>
      <c r="J137" s="65">
        <v>41.32554</v>
      </c>
      <c r="K137" s="65">
        <v>33.58757</v>
      </c>
    </row>
    <row r="138" spans="1:11" ht="24">
      <c r="A138" s="6">
        <v>30</v>
      </c>
      <c r="B138" s="152">
        <v>40175</v>
      </c>
      <c r="C138" s="1">
        <v>303.844</v>
      </c>
      <c r="D138" s="65">
        <v>0.423</v>
      </c>
      <c r="E138" s="65">
        <f aca="true" t="shared" si="20" ref="E138:E361">D138*0.0864</f>
        <v>0.0365472</v>
      </c>
      <c r="F138" s="65">
        <f t="shared" si="18"/>
        <v>31.93864333333333</v>
      </c>
      <c r="G138" s="65">
        <f t="shared" si="19"/>
        <v>1.167267985632</v>
      </c>
      <c r="H138" s="6" t="s">
        <v>120</v>
      </c>
      <c r="I138" s="65">
        <v>29.43391</v>
      </c>
      <c r="J138" s="65">
        <v>34.52202</v>
      </c>
      <c r="K138" s="65">
        <v>31.86</v>
      </c>
    </row>
    <row r="139" spans="1:11" ht="24">
      <c r="A139" s="6">
        <v>31</v>
      </c>
      <c r="B139" s="152">
        <v>40185</v>
      </c>
      <c r="C139" s="1">
        <v>303.814</v>
      </c>
      <c r="D139" s="65">
        <v>0.283</v>
      </c>
      <c r="E139" s="65">
        <f t="shared" si="20"/>
        <v>0.0244512</v>
      </c>
      <c r="F139" s="65">
        <f t="shared" si="18"/>
        <v>49.923166666666674</v>
      </c>
      <c r="G139" s="65">
        <f t="shared" si="19"/>
        <v>1.2206813328000001</v>
      </c>
      <c r="H139" s="6" t="s">
        <v>121</v>
      </c>
      <c r="I139" s="65">
        <v>71.77401</v>
      </c>
      <c r="J139" s="65">
        <v>42.85184</v>
      </c>
      <c r="K139" s="65">
        <v>35.14365</v>
      </c>
    </row>
    <row r="140" spans="1:11" ht="24">
      <c r="A140" s="6">
        <v>32</v>
      </c>
      <c r="B140" s="152">
        <v>40191</v>
      </c>
      <c r="C140" s="1">
        <v>303.914</v>
      </c>
      <c r="D140" s="65">
        <v>0.792</v>
      </c>
      <c r="E140" s="65">
        <f t="shared" si="20"/>
        <v>0.06842880000000001</v>
      </c>
      <c r="F140" s="65">
        <f t="shared" si="18"/>
        <v>129.56072</v>
      </c>
      <c r="G140" s="65">
        <f t="shared" si="19"/>
        <v>8.865684596736001</v>
      </c>
      <c r="H140" s="6" t="s">
        <v>122</v>
      </c>
      <c r="I140" s="65">
        <v>161.21826</v>
      </c>
      <c r="J140" s="65">
        <v>110.55849</v>
      </c>
      <c r="K140" s="65">
        <v>116.90541</v>
      </c>
    </row>
    <row r="141" spans="1:11" ht="24">
      <c r="A141" s="6">
        <v>33</v>
      </c>
      <c r="B141" s="152">
        <v>40194</v>
      </c>
      <c r="C141" s="1">
        <v>303.884</v>
      </c>
      <c r="D141" s="65">
        <v>0.606</v>
      </c>
      <c r="E141" s="65">
        <f t="shared" si="20"/>
        <v>0.0523584</v>
      </c>
      <c r="F141" s="65">
        <f t="shared" si="18"/>
        <v>35.02743</v>
      </c>
      <c r="G141" s="65">
        <f t="shared" si="19"/>
        <v>1.8339801909120002</v>
      </c>
      <c r="H141" s="6" t="s">
        <v>123</v>
      </c>
      <c r="I141" s="65">
        <v>34.13489</v>
      </c>
      <c r="J141" s="65">
        <v>33.12217</v>
      </c>
      <c r="K141" s="65">
        <v>37.82523</v>
      </c>
    </row>
    <row r="142" spans="1:11" ht="24">
      <c r="A142" s="6">
        <v>34</v>
      </c>
      <c r="B142" s="152">
        <v>40205</v>
      </c>
      <c r="C142" s="1">
        <v>304.014</v>
      </c>
      <c r="D142" s="65">
        <v>1.499</v>
      </c>
      <c r="E142" s="65">
        <f t="shared" si="20"/>
        <v>0.1295136</v>
      </c>
      <c r="F142" s="65">
        <f t="shared" si="18"/>
        <v>42.33650333333333</v>
      </c>
      <c r="G142" s="65">
        <f t="shared" si="19"/>
        <v>5.483152958112</v>
      </c>
      <c r="H142" s="6" t="s">
        <v>124</v>
      </c>
      <c r="I142" s="65">
        <v>38.37555</v>
      </c>
      <c r="J142" s="65">
        <v>27.88845</v>
      </c>
      <c r="K142" s="65">
        <v>60.74551</v>
      </c>
    </row>
    <row r="143" spans="1:11" ht="24">
      <c r="A143" s="6">
        <v>35</v>
      </c>
      <c r="B143" s="152">
        <v>40216</v>
      </c>
      <c r="C143" s="1">
        <v>303.794</v>
      </c>
      <c r="D143" s="65">
        <v>0.284</v>
      </c>
      <c r="E143" s="65">
        <f t="shared" si="20"/>
        <v>0.0245376</v>
      </c>
      <c r="F143" s="65">
        <f t="shared" si="18"/>
        <v>18.31283</v>
      </c>
      <c r="G143" s="65">
        <f t="shared" si="19"/>
        <v>0.44935289740800005</v>
      </c>
      <c r="H143" s="6" t="s">
        <v>125</v>
      </c>
      <c r="I143" s="65">
        <v>21.72837</v>
      </c>
      <c r="J143" s="65">
        <v>22.00096</v>
      </c>
      <c r="K143" s="65">
        <v>11.20916</v>
      </c>
    </row>
    <row r="144" spans="1:11" ht="24">
      <c r="A144" s="6">
        <v>36</v>
      </c>
      <c r="B144" s="152">
        <v>40224</v>
      </c>
      <c r="C144" s="1">
        <v>303.694</v>
      </c>
      <c r="D144" s="65">
        <v>0.151</v>
      </c>
      <c r="E144" s="65">
        <f t="shared" si="20"/>
        <v>0.0130464</v>
      </c>
      <c r="F144" s="65">
        <f t="shared" si="18"/>
        <v>25.511866666666666</v>
      </c>
      <c r="G144" s="65">
        <f t="shared" si="19"/>
        <v>0.33283801728</v>
      </c>
      <c r="H144" s="6" t="s">
        <v>126</v>
      </c>
      <c r="I144" s="65">
        <v>30.65604</v>
      </c>
      <c r="J144" s="65">
        <v>28.219</v>
      </c>
      <c r="K144" s="65">
        <v>17.66056</v>
      </c>
    </row>
    <row r="145" spans="1:11" ht="24">
      <c r="A145" s="6">
        <v>37</v>
      </c>
      <c r="B145" s="152">
        <v>40241</v>
      </c>
      <c r="C145" s="1">
        <v>303.774</v>
      </c>
      <c r="D145" s="65">
        <v>0.236</v>
      </c>
      <c r="E145" s="65">
        <f t="shared" si="20"/>
        <v>0.0203904</v>
      </c>
      <c r="F145" s="65">
        <f t="shared" si="18"/>
        <v>16.704113333333336</v>
      </c>
      <c r="G145" s="65">
        <f t="shared" si="19"/>
        <v>0.34060355251200003</v>
      </c>
      <c r="H145" s="68" t="s">
        <v>128</v>
      </c>
      <c r="I145" s="65">
        <v>14.7746</v>
      </c>
      <c r="J145" s="65">
        <v>21.88346</v>
      </c>
      <c r="K145" s="65">
        <v>13.45428</v>
      </c>
    </row>
    <row r="146" spans="1:11" ht="24">
      <c r="A146" s="6">
        <v>38</v>
      </c>
      <c r="B146" s="152">
        <v>40252</v>
      </c>
      <c r="C146" s="1">
        <v>303.724</v>
      </c>
      <c r="D146" s="65">
        <v>0.221</v>
      </c>
      <c r="E146" s="65">
        <f t="shared" si="20"/>
        <v>0.0190944</v>
      </c>
      <c r="F146" s="65">
        <f t="shared" si="18"/>
        <v>11.257780000000002</v>
      </c>
      <c r="G146" s="65">
        <f t="shared" si="19"/>
        <v>0.21496055443200004</v>
      </c>
      <c r="H146" s="68" t="s">
        <v>129</v>
      </c>
      <c r="I146" s="65">
        <v>3.36072</v>
      </c>
      <c r="J146" s="65">
        <v>17.52004</v>
      </c>
      <c r="K146" s="65">
        <v>12.89258</v>
      </c>
    </row>
    <row r="147" spans="1:11" ht="24.75" thickBot="1">
      <c r="A147" s="58">
        <v>39</v>
      </c>
      <c r="B147" s="149">
        <v>40262</v>
      </c>
      <c r="C147" s="57">
        <v>303.714</v>
      </c>
      <c r="D147" s="55">
        <v>0.136</v>
      </c>
      <c r="E147" s="55">
        <f t="shared" si="20"/>
        <v>0.011750400000000001</v>
      </c>
      <c r="F147" s="55">
        <f t="shared" si="18"/>
        <v>27.405873333333332</v>
      </c>
      <c r="G147" s="55">
        <f t="shared" si="19"/>
        <v>0.32202997401600003</v>
      </c>
      <c r="H147" s="69" t="s">
        <v>130</v>
      </c>
      <c r="I147" s="55">
        <v>33.56831</v>
      </c>
      <c r="J147" s="55">
        <v>16.79982</v>
      </c>
      <c r="K147" s="55">
        <v>31.84949</v>
      </c>
    </row>
    <row r="148" spans="1:11" ht="24">
      <c r="A148" s="6">
        <v>1</v>
      </c>
      <c r="B148" s="152">
        <v>40273</v>
      </c>
      <c r="C148" s="1">
        <v>303.744</v>
      </c>
      <c r="D148" s="65">
        <v>0.208</v>
      </c>
      <c r="E148" s="65">
        <f t="shared" si="20"/>
        <v>0.0179712</v>
      </c>
      <c r="F148" s="65">
        <f t="shared" si="18"/>
        <v>5.955973333333334</v>
      </c>
      <c r="G148" s="65">
        <f t="shared" si="19"/>
        <v>0.107035987968</v>
      </c>
      <c r="H148" s="70" t="s">
        <v>131</v>
      </c>
      <c r="I148" s="65">
        <v>10.82581</v>
      </c>
      <c r="J148" s="65">
        <v>2.70435</v>
      </c>
      <c r="K148" s="65">
        <v>4.33776</v>
      </c>
    </row>
    <row r="149" spans="1:11" ht="24">
      <c r="A149" s="6">
        <v>2</v>
      </c>
      <c r="B149" s="152">
        <v>40298</v>
      </c>
      <c r="C149" s="1">
        <v>303.794</v>
      </c>
      <c r="D149" s="65">
        <v>0.252</v>
      </c>
      <c r="E149" s="65">
        <f t="shared" si="20"/>
        <v>0.021772800000000002</v>
      </c>
      <c r="F149" s="65">
        <f t="shared" si="18"/>
        <v>20.917376666666666</v>
      </c>
      <c r="G149" s="65">
        <f t="shared" si="19"/>
        <v>0.455429858688</v>
      </c>
      <c r="H149" s="70" t="s">
        <v>132</v>
      </c>
      <c r="I149" s="65">
        <v>28.87366</v>
      </c>
      <c r="J149" s="65">
        <v>18.64841</v>
      </c>
      <c r="K149" s="65">
        <v>15.23006</v>
      </c>
    </row>
    <row r="150" spans="1:11" ht="24">
      <c r="A150" s="6">
        <v>3</v>
      </c>
      <c r="B150" s="152">
        <v>40305</v>
      </c>
      <c r="C150" s="1">
        <v>303.724</v>
      </c>
      <c r="D150" s="65">
        <v>0.187</v>
      </c>
      <c r="E150" s="65">
        <f t="shared" si="20"/>
        <v>0.016156800000000002</v>
      </c>
      <c r="F150" s="65">
        <f t="shared" si="18"/>
        <v>19.77745</v>
      </c>
      <c r="G150" s="65">
        <f t="shared" si="19"/>
        <v>0.31954030416000007</v>
      </c>
      <c r="H150" s="6" t="s">
        <v>133</v>
      </c>
      <c r="I150" s="65">
        <v>10.93478</v>
      </c>
      <c r="J150" s="65">
        <v>29.08977</v>
      </c>
      <c r="K150" s="65">
        <v>19.3078</v>
      </c>
    </row>
    <row r="151" spans="1:11" ht="24">
      <c r="A151" s="6">
        <v>4</v>
      </c>
      <c r="B151" s="152">
        <v>40311</v>
      </c>
      <c r="C151" s="1">
        <v>303.714</v>
      </c>
      <c r="D151" s="65">
        <v>0.091</v>
      </c>
      <c r="E151" s="65">
        <f t="shared" si="20"/>
        <v>0.0078624</v>
      </c>
      <c r="F151" s="65">
        <f t="shared" si="18"/>
        <v>14.566446666666664</v>
      </c>
      <c r="G151" s="65">
        <f t="shared" si="19"/>
        <v>0.11452723027199999</v>
      </c>
      <c r="H151" s="6" t="s">
        <v>134</v>
      </c>
      <c r="I151" s="65">
        <v>24.1867</v>
      </c>
      <c r="J151" s="65">
        <v>9.00643</v>
      </c>
      <c r="K151" s="65">
        <v>10.50621</v>
      </c>
    </row>
    <row r="152" spans="1:11" ht="24">
      <c r="A152" s="6">
        <v>5</v>
      </c>
      <c r="B152" s="152">
        <v>40319</v>
      </c>
      <c r="C152" s="1">
        <v>303.764</v>
      </c>
      <c r="D152" s="65">
        <v>0.229</v>
      </c>
      <c r="E152" s="65">
        <f t="shared" si="20"/>
        <v>0.0197856</v>
      </c>
      <c r="F152" s="65">
        <f t="shared" si="18"/>
        <v>51.74015333333333</v>
      </c>
      <c r="G152" s="65">
        <f t="shared" si="19"/>
        <v>1.023709977792</v>
      </c>
      <c r="H152" s="6" t="s">
        <v>135</v>
      </c>
      <c r="I152" s="65">
        <v>49.30296</v>
      </c>
      <c r="J152" s="65">
        <v>75.59208</v>
      </c>
      <c r="K152" s="65">
        <v>30.32542</v>
      </c>
    </row>
    <row r="153" spans="1:12" ht="24">
      <c r="A153" s="6">
        <v>6</v>
      </c>
      <c r="B153" s="152">
        <v>40327</v>
      </c>
      <c r="C153" s="1">
        <v>303.744</v>
      </c>
      <c r="D153" s="65">
        <v>0.212</v>
      </c>
      <c r="E153" s="65">
        <f t="shared" si="20"/>
        <v>0.0183168</v>
      </c>
      <c r="F153" s="65">
        <f t="shared" si="18"/>
        <v>64.18959666666667</v>
      </c>
      <c r="G153" s="65">
        <f t="shared" si="19"/>
        <v>1.1757480042240003</v>
      </c>
      <c r="H153" s="6" t="s">
        <v>136</v>
      </c>
      <c r="I153" s="65">
        <v>42.01565</v>
      </c>
      <c r="J153" s="65">
        <v>72.70162</v>
      </c>
      <c r="K153" s="65">
        <v>77.85152</v>
      </c>
      <c r="L153" s="1" t="s">
        <v>127</v>
      </c>
    </row>
    <row r="154" spans="1:11" ht="24">
      <c r="A154" s="6">
        <v>7</v>
      </c>
      <c r="B154" s="152">
        <v>40337</v>
      </c>
      <c r="C154" s="1">
        <v>303.744</v>
      </c>
      <c r="D154" s="65">
        <v>0.225</v>
      </c>
      <c r="E154" s="65">
        <f t="shared" si="20"/>
        <v>0.019440000000000002</v>
      </c>
      <c r="F154" s="65">
        <f t="shared" si="18"/>
        <v>31.36393</v>
      </c>
      <c r="G154" s="65">
        <f t="shared" si="19"/>
        <v>0.6097147992</v>
      </c>
      <c r="H154" s="6" t="s">
        <v>137</v>
      </c>
      <c r="I154" s="65">
        <v>29.47911</v>
      </c>
      <c r="J154" s="65">
        <v>20.16073</v>
      </c>
      <c r="K154" s="65">
        <v>44.45195</v>
      </c>
    </row>
    <row r="155" spans="1:11" ht="24">
      <c r="A155" s="6">
        <v>8</v>
      </c>
      <c r="B155" s="152">
        <v>40346</v>
      </c>
      <c r="C155" s="1">
        <v>303.724</v>
      </c>
      <c r="D155" s="65">
        <v>0.166</v>
      </c>
      <c r="E155" s="65">
        <f t="shared" si="20"/>
        <v>0.014342400000000002</v>
      </c>
      <c r="F155" s="65">
        <f t="shared" si="18"/>
        <v>11.691816666666668</v>
      </c>
      <c r="G155" s="65">
        <f t="shared" si="19"/>
        <v>0.16768871136000005</v>
      </c>
      <c r="H155" s="6" t="s">
        <v>138</v>
      </c>
      <c r="I155" s="65">
        <v>5.64897</v>
      </c>
      <c r="J155" s="65">
        <v>13.75194</v>
      </c>
      <c r="K155" s="65">
        <v>15.67454</v>
      </c>
    </row>
    <row r="156" spans="1:11" ht="24">
      <c r="A156" s="6">
        <v>9</v>
      </c>
      <c r="B156" s="152">
        <v>40356</v>
      </c>
      <c r="C156" s="1">
        <v>303.784</v>
      </c>
      <c r="D156" s="65">
        <v>0.254</v>
      </c>
      <c r="E156" s="65">
        <f t="shared" si="20"/>
        <v>0.021945600000000003</v>
      </c>
      <c r="F156" s="65">
        <f t="shared" si="18"/>
        <v>46.25323666666667</v>
      </c>
      <c r="G156" s="65">
        <f t="shared" si="19"/>
        <v>1.0150550305920003</v>
      </c>
      <c r="H156" s="6" t="s">
        <v>139</v>
      </c>
      <c r="I156" s="65">
        <v>46.45928</v>
      </c>
      <c r="J156" s="65">
        <v>47.60802</v>
      </c>
      <c r="K156" s="65">
        <v>44.69241</v>
      </c>
    </row>
    <row r="157" spans="1:11" ht="24">
      <c r="A157" s="6">
        <v>10</v>
      </c>
      <c r="B157" s="152">
        <v>40368</v>
      </c>
      <c r="C157" s="1">
        <v>303.804</v>
      </c>
      <c r="D157" s="65">
        <v>0.359</v>
      </c>
      <c r="E157" s="65">
        <f t="shared" si="20"/>
        <v>0.0310176</v>
      </c>
      <c r="F157" s="65">
        <f t="shared" si="18"/>
        <v>67.70100333333333</v>
      </c>
      <c r="G157" s="65">
        <f t="shared" si="19"/>
        <v>2.0999226409919998</v>
      </c>
      <c r="H157" s="6" t="s">
        <v>65</v>
      </c>
      <c r="I157" s="65">
        <v>90.9506</v>
      </c>
      <c r="J157" s="65">
        <v>101.91766</v>
      </c>
      <c r="K157" s="65">
        <v>10.23475</v>
      </c>
    </row>
    <row r="158" spans="1:11" ht="24">
      <c r="A158" s="6">
        <v>11</v>
      </c>
      <c r="B158" s="152">
        <v>40379</v>
      </c>
      <c r="C158" s="1">
        <v>303.794</v>
      </c>
      <c r="D158" s="65">
        <v>0.29</v>
      </c>
      <c r="E158" s="65">
        <f t="shared" si="20"/>
        <v>0.025056</v>
      </c>
      <c r="F158" s="65">
        <f t="shared" si="18"/>
        <v>88.20931999999999</v>
      </c>
      <c r="G158" s="65">
        <f t="shared" si="19"/>
        <v>2.21017272192</v>
      </c>
      <c r="H158" s="6" t="s">
        <v>112</v>
      </c>
      <c r="I158" s="65">
        <v>106.64965</v>
      </c>
      <c r="J158" s="65">
        <v>84.87287</v>
      </c>
      <c r="K158" s="65">
        <v>73.10544</v>
      </c>
    </row>
    <row r="159" spans="1:11" ht="24">
      <c r="A159" s="6">
        <v>12</v>
      </c>
      <c r="B159" s="152">
        <v>40408</v>
      </c>
      <c r="C159" s="1">
        <v>303.884</v>
      </c>
      <c r="D159" s="65">
        <v>0.624</v>
      </c>
      <c r="E159" s="65">
        <f t="shared" si="20"/>
        <v>0.053913600000000006</v>
      </c>
      <c r="F159" s="65">
        <f t="shared" si="18"/>
        <v>682.7585599999999</v>
      </c>
      <c r="G159" s="65">
        <f t="shared" si="19"/>
        <v>36.809971900415995</v>
      </c>
      <c r="H159" s="68" t="s">
        <v>113</v>
      </c>
      <c r="I159" s="65">
        <v>593.03808</v>
      </c>
      <c r="J159" s="65">
        <v>717.31604</v>
      </c>
      <c r="K159" s="65">
        <v>737.92156</v>
      </c>
    </row>
    <row r="160" spans="1:11" ht="24">
      <c r="A160" s="6">
        <v>13</v>
      </c>
      <c r="B160" s="152">
        <v>40413</v>
      </c>
      <c r="C160" s="1">
        <v>304.954</v>
      </c>
      <c r="D160" s="65">
        <v>12.155</v>
      </c>
      <c r="E160" s="65">
        <f t="shared" si="20"/>
        <v>1.050192</v>
      </c>
      <c r="F160" s="65">
        <f t="shared" si="18"/>
        <v>141.44494333333333</v>
      </c>
      <c r="G160" s="65">
        <f t="shared" si="19"/>
        <v>148.54434792912</v>
      </c>
      <c r="H160" s="68" t="s">
        <v>67</v>
      </c>
      <c r="I160" s="65">
        <v>158.83377</v>
      </c>
      <c r="J160" s="65">
        <v>127.40924</v>
      </c>
      <c r="K160" s="65">
        <v>138.09182</v>
      </c>
    </row>
    <row r="161" spans="1:11" ht="24">
      <c r="A161" s="6">
        <v>14</v>
      </c>
      <c r="B161" s="152">
        <v>40420</v>
      </c>
      <c r="C161" s="1">
        <v>305.084</v>
      </c>
      <c r="D161" s="65">
        <v>15.303</v>
      </c>
      <c r="E161" s="65">
        <f t="shared" si="20"/>
        <v>1.3221792</v>
      </c>
      <c r="F161" s="65">
        <f t="shared" si="18"/>
        <v>184.01636</v>
      </c>
      <c r="G161" s="65">
        <f t="shared" si="19"/>
        <v>243.30260365171202</v>
      </c>
      <c r="H161" s="68" t="s">
        <v>68</v>
      </c>
      <c r="I161" s="65">
        <v>197.03215</v>
      </c>
      <c r="J161" s="65">
        <v>164.23491</v>
      </c>
      <c r="K161" s="65">
        <v>190.78202</v>
      </c>
    </row>
    <row r="162" spans="1:11" ht="24">
      <c r="A162" s="6">
        <v>15</v>
      </c>
      <c r="B162" s="152">
        <v>40428</v>
      </c>
      <c r="C162" s="1">
        <v>303.884</v>
      </c>
      <c r="D162" s="65">
        <v>0.639</v>
      </c>
      <c r="E162" s="65">
        <f t="shared" si="20"/>
        <v>0.055209600000000005</v>
      </c>
      <c r="F162" s="65">
        <f aca="true" t="shared" si="21" ref="F162:F204">+AVERAGE(I162:K162)</f>
        <v>498.74532</v>
      </c>
      <c r="G162" s="65">
        <f aca="true" t="shared" si="22" ref="G162:G204">F162*E162</f>
        <v>27.535529619072</v>
      </c>
      <c r="H162" s="68" t="s">
        <v>114</v>
      </c>
      <c r="I162" s="65">
        <v>470.16166</v>
      </c>
      <c r="J162" s="65">
        <v>497.3642</v>
      </c>
      <c r="K162" s="65">
        <v>528.7101</v>
      </c>
    </row>
    <row r="163" spans="1:11" ht="24">
      <c r="A163" s="6">
        <v>16</v>
      </c>
      <c r="B163" s="152">
        <v>40435</v>
      </c>
      <c r="C163" s="1">
        <v>304.304</v>
      </c>
      <c r="D163" s="65">
        <v>6.944</v>
      </c>
      <c r="E163" s="65">
        <f t="shared" si="20"/>
        <v>0.5999616</v>
      </c>
      <c r="F163" s="65">
        <f t="shared" si="21"/>
        <v>84.77615666666667</v>
      </c>
      <c r="G163" s="65">
        <f t="shared" si="22"/>
        <v>50.862438595583995</v>
      </c>
      <c r="H163" s="6" t="s">
        <v>115</v>
      </c>
      <c r="I163" s="65">
        <v>104.82906</v>
      </c>
      <c r="J163" s="65">
        <v>74.69565</v>
      </c>
      <c r="K163" s="65">
        <v>74.80376</v>
      </c>
    </row>
    <row r="164" spans="1:11" ht="24">
      <c r="A164" s="6">
        <v>17</v>
      </c>
      <c r="B164" s="152">
        <v>40438</v>
      </c>
      <c r="C164" s="1">
        <v>304.594</v>
      </c>
      <c r="D164" s="65">
        <v>8.61</v>
      </c>
      <c r="E164" s="65">
        <f t="shared" si="20"/>
        <v>0.743904</v>
      </c>
      <c r="F164" s="65">
        <f t="shared" si="21"/>
        <v>470.50915000000003</v>
      </c>
      <c r="G164" s="65">
        <f t="shared" si="22"/>
        <v>350.01363872160005</v>
      </c>
      <c r="H164" s="6" t="s">
        <v>70</v>
      </c>
      <c r="I164" s="65">
        <v>471.16665</v>
      </c>
      <c r="J164" s="65">
        <v>488.50917</v>
      </c>
      <c r="K164" s="65">
        <v>451.85163</v>
      </c>
    </row>
    <row r="165" spans="1:11" ht="24">
      <c r="A165" s="6">
        <v>18</v>
      </c>
      <c r="B165" s="152">
        <v>40448</v>
      </c>
      <c r="C165" s="1">
        <v>304.824</v>
      </c>
      <c r="D165" s="65">
        <v>27.388</v>
      </c>
      <c r="E165" s="65">
        <f t="shared" si="20"/>
        <v>2.3663232</v>
      </c>
      <c r="F165" s="65">
        <f t="shared" si="21"/>
        <v>36.044896666666666</v>
      </c>
      <c r="G165" s="65">
        <f t="shared" si="22"/>
        <v>85.293875223936</v>
      </c>
      <c r="H165" s="6" t="s">
        <v>71</v>
      </c>
      <c r="I165" s="65">
        <v>43.24013</v>
      </c>
      <c r="J165" s="65">
        <v>33.43465</v>
      </c>
      <c r="K165" s="65">
        <v>31.45991</v>
      </c>
    </row>
    <row r="166" spans="1:11" ht="24">
      <c r="A166" s="6">
        <v>19</v>
      </c>
      <c r="B166" s="152">
        <v>40467</v>
      </c>
      <c r="C166" s="65">
        <v>304.574</v>
      </c>
      <c r="D166" s="65">
        <v>12.523</v>
      </c>
      <c r="E166" s="65">
        <f t="shared" si="20"/>
        <v>1.0819872</v>
      </c>
      <c r="F166" s="65">
        <f t="shared" si="21"/>
        <v>34.43921</v>
      </c>
      <c r="G166" s="65">
        <f t="shared" si="22"/>
        <v>37.262784398112004</v>
      </c>
      <c r="H166" s="6" t="s">
        <v>116</v>
      </c>
      <c r="I166" s="65">
        <v>20.03595</v>
      </c>
      <c r="J166" s="65">
        <v>46.54639</v>
      </c>
      <c r="K166" s="65">
        <v>36.73529</v>
      </c>
    </row>
    <row r="167" spans="1:11" ht="24">
      <c r="A167" s="6">
        <v>20</v>
      </c>
      <c r="B167" s="152">
        <v>40471</v>
      </c>
      <c r="C167" s="65">
        <v>307.194</v>
      </c>
      <c r="D167" s="65">
        <v>78.97</v>
      </c>
      <c r="E167" s="65">
        <f t="shared" si="20"/>
        <v>6.823008000000001</v>
      </c>
      <c r="F167" s="65">
        <f t="shared" si="21"/>
        <v>305.89864666666665</v>
      </c>
      <c r="G167" s="65">
        <f t="shared" si="22"/>
        <v>2087.1489133958403</v>
      </c>
      <c r="H167" s="6" t="s">
        <v>117</v>
      </c>
      <c r="I167" s="65">
        <v>287.17084</v>
      </c>
      <c r="J167" s="65">
        <v>312.94562</v>
      </c>
      <c r="K167" s="65">
        <v>317.57948</v>
      </c>
    </row>
    <row r="168" spans="1:11" ht="24">
      <c r="A168" s="6">
        <v>21</v>
      </c>
      <c r="B168" s="152">
        <v>40480</v>
      </c>
      <c r="C168" s="65">
        <v>304.464</v>
      </c>
      <c r="D168" s="65">
        <v>9.561</v>
      </c>
      <c r="E168" s="65">
        <f t="shared" si="20"/>
        <v>0.8260704000000001</v>
      </c>
      <c r="F168" s="65">
        <f t="shared" si="21"/>
        <v>1011.19085</v>
      </c>
      <c r="G168" s="65">
        <f t="shared" si="22"/>
        <v>835.3148299358401</v>
      </c>
      <c r="H168" s="6" t="s">
        <v>56</v>
      </c>
      <c r="I168" s="65">
        <v>937.51159</v>
      </c>
      <c r="J168" s="65">
        <v>1093.11401</v>
      </c>
      <c r="K168" s="65">
        <v>1002.94695</v>
      </c>
    </row>
    <row r="169" spans="1:11" ht="24">
      <c r="A169" s="6">
        <v>22</v>
      </c>
      <c r="B169" s="152">
        <v>40486</v>
      </c>
      <c r="C169" s="65">
        <v>304.284</v>
      </c>
      <c r="D169" s="65">
        <v>6.113</v>
      </c>
      <c r="E169" s="65">
        <f t="shared" si="20"/>
        <v>0.5281632</v>
      </c>
      <c r="F169" s="65">
        <f t="shared" si="21"/>
        <v>34.9505</v>
      </c>
      <c r="G169" s="65">
        <f t="shared" si="22"/>
        <v>18.4595679216</v>
      </c>
      <c r="H169" s="6" t="s">
        <v>57</v>
      </c>
      <c r="I169" s="65">
        <v>27.67943</v>
      </c>
      <c r="J169" s="65">
        <v>34.62117</v>
      </c>
      <c r="K169" s="65">
        <v>42.5509</v>
      </c>
    </row>
    <row r="170" spans="1:11" ht="24">
      <c r="A170" s="6">
        <v>23</v>
      </c>
      <c r="B170" s="152">
        <v>40500</v>
      </c>
      <c r="C170" s="65">
        <v>304.144</v>
      </c>
      <c r="D170" s="65">
        <v>2.557</v>
      </c>
      <c r="E170" s="65">
        <f t="shared" si="20"/>
        <v>0.2209248</v>
      </c>
      <c r="F170" s="65">
        <f t="shared" si="21"/>
        <v>12.49785</v>
      </c>
      <c r="G170" s="65">
        <f t="shared" si="22"/>
        <v>2.76108501168</v>
      </c>
      <c r="H170" s="6" t="s">
        <v>118</v>
      </c>
      <c r="I170" s="65">
        <v>10.95874</v>
      </c>
      <c r="J170" s="65">
        <v>11.66861</v>
      </c>
      <c r="K170" s="65">
        <v>14.8662</v>
      </c>
    </row>
    <row r="171" spans="1:11" ht="24">
      <c r="A171" s="6">
        <v>24</v>
      </c>
      <c r="B171" s="152">
        <v>40511</v>
      </c>
      <c r="C171" s="65">
        <v>304.004</v>
      </c>
      <c r="D171" s="65">
        <v>1.576</v>
      </c>
      <c r="E171" s="65">
        <f t="shared" si="20"/>
        <v>0.13616640000000002</v>
      </c>
      <c r="F171" s="65">
        <f t="shared" si="21"/>
        <v>154.8123866666667</v>
      </c>
      <c r="G171" s="65">
        <f t="shared" si="22"/>
        <v>21.080245367808008</v>
      </c>
      <c r="H171" s="6" t="s">
        <v>119</v>
      </c>
      <c r="I171" s="65">
        <v>178.91918</v>
      </c>
      <c r="J171" s="65">
        <v>139.17176</v>
      </c>
      <c r="K171" s="65">
        <v>146.34622</v>
      </c>
    </row>
    <row r="172" spans="1:11" ht="24">
      <c r="A172" s="6">
        <v>25</v>
      </c>
      <c r="B172" s="152">
        <v>40517</v>
      </c>
      <c r="C172" s="65">
        <v>303.744</v>
      </c>
      <c r="D172" s="65">
        <v>1.157</v>
      </c>
      <c r="E172" s="65">
        <f t="shared" si="20"/>
        <v>0.0999648</v>
      </c>
      <c r="F172" s="65">
        <f t="shared" si="21"/>
        <v>92.24418333333334</v>
      </c>
      <c r="G172" s="65">
        <f t="shared" si="22"/>
        <v>9.221171338080001</v>
      </c>
      <c r="H172" s="6" t="s">
        <v>59</v>
      </c>
      <c r="I172" s="65">
        <v>51.99168</v>
      </c>
      <c r="J172" s="65">
        <v>124.24339</v>
      </c>
      <c r="K172" s="65">
        <v>100.49748</v>
      </c>
    </row>
    <row r="173" spans="1:11" ht="24">
      <c r="A173" s="6">
        <v>26</v>
      </c>
      <c r="B173" s="152">
        <v>40526</v>
      </c>
      <c r="C173" s="65">
        <v>303.694</v>
      </c>
      <c r="D173" s="65">
        <v>0.302</v>
      </c>
      <c r="E173" s="65">
        <f t="shared" si="20"/>
        <v>0.0260928</v>
      </c>
      <c r="F173" s="65">
        <f t="shared" si="21"/>
        <v>234.22043999999997</v>
      </c>
      <c r="G173" s="65">
        <f t="shared" si="22"/>
        <v>6.111467096831999</v>
      </c>
      <c r="H173" s="6" t="s">
        <v>60</v>
      </c>
      <c r="I173" s="65">
        <v>245.07673</v>
      </c>
      <c r="J173" s="65">
        <v>222.2686</v>
      </c>
      <c r="K173" s="65">
        <v>235.31599</v>
      </c>
    </row>
    <row r="174" spans="1:11" ht="24">
      <c r="A174" s="6">
        <v>27</v>
      </c>
      <c r="B174" s="152">
        <v>40538</v>
      </c>
      <c r="C174" s="65">
        <v>303.534</v>
      </c>
      <c r="D174" s="65">
        <v>0.23</v>
      </c>
      <c r="E174" s="65">
        <f t="shared" si="20"/>
        <v>0.019872</v>
      </c>
      <c r="F174" s="65">
        <f t="shared" si="21"/>
        <v>55.831536666666665</v>
      </c>
      <c r="G174" s="65">
        <f t="shared" si="22"/>
        <v>1.10948429664</v>
      </c>
      <c r="H174" s="6" t="s">
        <v>101</v>
      </c>
      <c r="I174" s="65">
        <v>40.47983</v>
      </c>
      <c r="J174" s="65">
        <v>64.04744</v>
      </c>
      <c r="K174" s="65">
        <v>62.96734</v>
      </c>
    </row>
    <row r="175" spans="1:11" ht="24">
      <c r="A175" s="6">
        <v>28</v>
      </c>
      <c r="B175" s="152">
        <v>40548</v>
      </c>
      <c r="C175" s="65">
        <v>303.544</v>
      </c>
      <c r="D175" s="65">
        <v>0.243</v>
      </c>
      <c r="E175" s="65">
        <f t="shared" si="20"/>
        <v>0.020995200000000002</v>
      </c>
      <c r="F175" s="65">
        <f t="shared" si="21"/>
        <v>29.968576666666667</v>
      </c>
      <c r="G175" s="65">
        <f t="shared" si="22"/>
        <v>0.6291962608320001</v>
      </c>
      <c r="H175" s="6" t="s">
        <v>102</v>
      </c>
      <c r="I175" s="65">
        <v>30.03427</v>
      </c>
      <c r="J175" s="65">
        <v>30.63651</v>
      </c>
      <c r="K175" s="65">
        <v>29.23495</v>
      </c>
    </row>
    <row r="176" spans="1:11" ht="24">
      <c r="A176" s="6">
        <v>29</v>
      </c>
      <c r="B176" s="152">
        <v>40562</v>
      </c>
      <c r="C176" s="65">
        <v>303.504</v>
      </c>
      <c r="D176" s="65">
        <v>0.222</v>
      </c>
      <c r="E176" s="65">
        <f t="shared" si="20"/>
        <v>0.0191808</v>
      </c>
      <c r="F176" s="65">
        <f t="shared" si="21"/>
        <v>38.69952333333333</v>
      </c>
      <c r="G176" s="65">
        <f t="shared" si="22"/>
        <v>0.742287817152</v>
      </c>
      <c r="H176" s="6" t="s">
        <v>103</v>
      </c>
      <c r="I176" s="65">
        <v>39.01401</v>
      </c>
      <c r="J176" s="65">
        <v>36.90356</v>
      </c>
      <c r="K176" s="65">
        <v>40.181</v>
      </c>
    </row>
    <row r="177" spans="1:11" ht="24">
      <c r="A177" s="6">
        <v>30</v>
      </c>
      <c r="B177" s="152">
        <v>40566</v>
      </c>
      <c r="C177" s="65">
        <v>303.544</v>
      </c>
      <c r="D177" s="65">
        <v>0.265</v>
      </c>
      <c r="E177" s="65">
        <f t="shared" si="20"/>
        <v>0.022896000000000003</v>
      </c>
      <c r="F177" s="65">
        <f t="shared" si="21"/>
        <v>24.06007333333333</v>
      </c>
      <c r="G177" s="65">
        <f t="shared" si="22"/>
        <v>0.55087943904</v>
      </c>
      <c r="H177" s="6" t="s">
        <v>121</v>
      </c>
      <c r="I177" s="65">
        <v>24.3413</v>
      </c>
      <c r="J177" s="65">
        <v>24.33262</v>
      </c>
      <c r="K177" s="65">
        <v>23.5063</v>
      </c>
    </row>
    <row r="178" spans="1:11" ht="24">
      <c r="A178" s="6">
        <v>31</v>
      </c>
      <c r="B178" s="152">
        <v>40576</v>
      </c>
      <c r="C178" s="65">
        <v>303.534</v>
      </c>
      <c r="D178" s="65">
        <v>0.23</v>
      </c>
      <c r="E178" s="65">
        <f t="shared" si="20"/>
        <v>0.019872</v>
      </c>
      <c r="F178" s="65">
        <f t="shared" si="21"/>
        <v>22.633836666666667</v>
      </c>
      <c r="G178" s="65">
        <f t="shared" si="22"/>
        <v>0.44977960224</v>
      </c>
      <c r="H178" s="6" t="s">
        <v>122</v>
      </c>
      <c r="I178" s="65">
        <v>22.38967</v>
      </c>
      <c r="J178" s="65">
        <v>19.09805</v>
      </c>
      <c r="K178" s="65">
        <v>26.41379</v>
      </c>
    </row>
    <row r="179" spans="1:11" ht="24">
      <c r="A179" s="6">
        <v>32</v>
      </c>
      <c r="B179" s="152">
        <v>40585</v>
      </c>
      <c r="C179" s="65">
        <v>303.514</v>
      </c>
      <c r="D179" s="65">
        <v>0.194</v>
      </c>
      <c r="E179" s="65">
        <f t="shared" si="20"/>
        <v>0.0167616</v>
      </c>
      <c r="F179" s="65">
        <f t="shared" si="21"/>
        <v>51.24637666666666</v>
      </c>
      <c r="G179" s="65">
        <f t="shared" si="22"/>
        <v>0.858971267136</v>
      </c>
      <c r="H179" s="6" t="s">
        <v>123</v>
      </c>
      <c r="I179" s="65">
        <v>44.63056</v>
      </c>
      <c r="J179" s="65">
        <v>56.37773</v>
      </c>
      <c r="K179" s="65">
        <v>52.73084</v>
      </c>
    </row>
    <row r="180" spans="1:11" ht="24">
      <c r="A180" s="6">
        <v>33</v>
      </c>
      <c r="B180" s="152">
        <v>40596</v>
      </c>
      <c r="C180" s="65">
        <v>303.474</v>
      </c>
      <c r="D180" s="65">
        <v>0.102</v>
      </c>
      <c r="E180" s="65">
        <f t="shared" si="20"/>
        <v>0.008812799999999999</v>
      </c>
      <c r="F180" s="65">
        <f t="shared" si="21"/>
        <v>43.972433333333335</v>
      </c>
      <c r="G180" s="65">
        <f t="shared" si="22"/>
        <v>0.38752026048</v>
      </c>
      <c r="H180" s="6" t="s">
        <v>124</v>
      </c>
      <c r="I180" s="65">
        <v>47.21553</v>
      </c>
      <c r="J180" s="65">
        <v>40.46703</v>
      </c>
      <c r="K180" s="65">
        <v>44.23474</v>
      </c>
    </row>
    <row r="181" spans="1:11" ht="24">
      <c r="A181" s="6">
        <v>34</v>
      </c>
      <c r="B181" s="152">
        <v>40612</v>
      </c>
      <c r="C181" s="65">
        <v>303.474</v>
      </c>
      <c r="D181" s="65">
        <v>0.1</v>
      </c>
      <c r="E181" s="65">
        <f t="shared" si="20"/>
        <v>0.00864</v>
      </c>
      <c r="F181" s="65">
        <f t="shared" si="21"/>
        <v>54.76272666666667</v>
      </c>
      <c r="G181" s="65">
        <f t="shared" si="22"/>
        <v>0.47314995840000007</v>
      </c>
      <c r="H181" s="6" t="s">
        <v>125</v>
      </c>
      <c r="I181" s="65">
        <v>62.793</v>
      </c>
      <c r="J181" s="65">
        <v>36.4463</v>
      </c>
      <c r="K181" s="65">
        <v>65.04888</v>
      </c>
    </row>
    <row r="182" spans="1:11" ht="24">
      <c r="A182" s="6">
        <v>35</v>
      </c>
      <c r="B182" s="152">
        <v>40617</v>
      </c>
      <c r="C182" s="65">
        <v>303.474</v>
      </c>
      <c r="D182" s="65">
        <v>0.098</v>
      </c>
      <c r="E182" s="65">
        <f t="shared" si="20"/>
        <v>0.008467200000000001</v>
      </c>
      <c r="F182" s="65">
        <f t="shared" si="21"/>
        <v>29.22972333333333</v>
      </c>
      <c r="G182" s="65">
        <f t="shared" si="22"/>
        <v>0.247493913408</v>
      </c>
      <c r="H182" s="6" t="s">
        <v>126</v>
      </c>
      <c r="I182" s="65">
        <v>53.0588</v>
      </c>
      <c r="J182" s="65">
        <v>16.67633</v>
      </c>
      <c r="K182" s="65">
        <v>17.95404</v>
      </c>
    </row>
    <row r="183" spans="1:11" ht="24.75" thickBot="1">
      <c r="A183" s="58">
        <v>36</v>
      </c>
      <c r="B183" s="149">
        <v>40624</v>
      </c>
      <c r="C183" s="55">
        <v>303.474</v>
      </c>
      <c r="D183" s="55">
        <v>0.173</v>
      </c>
      <c r="E183" s="55">
        <f t="shared" si="20"/>
        <v>0.014947199999999999</v>
      </c>
      <c r="F183" s="55">
        <f t="shared" si="21"/>
        <v>13.675443333333332</v>
      </c>
      <c r="G183" s="55">
        <f t="shared" si="22"/>
        <v>0.20440958659199998</v>
      </c>
      <c r="H183" s="58" t="s">
        <v>128</v>
      </c>
      <c r="I183" s="55">
        <v>12.1385</v>
      </c>
      <c r="J183" s="55">
        <v>24.43196</v>
      </c>
      <c r="K183" s="55">
        <v>4.45587</v>
      </c>
    </row>
    <row r="184" spans="1:11" ht="24">
      <c r="A184" s="6">
        <v>1</v>
      </c>
      <c r="B184" s="152">
        <v>40634</v>
      </c>
      <c r="C184" s="65">
        <v>303.504</v>
      </c>
      <c r="D184" s="65">
        <v>0.186</v>
      </c>
      <c r="E184" s="65">
        <f t="shared" si="20"/>
        <v>0.016070400000000002</v>
      </c>
      <c r="F184" s="65">
        <f t="shared" si="21"/>
        <v>13.482836666666666</v>
      </c>
      <c r="G184" s="65">
        <f t="shared" si="22"/>
        <v>0.216674578368</v>
      </c>
      <c r="H184" s="6" t="s">
        <v>131</v>
      </c>
      <c r="I184" s="65">
        <v>21.3436</v>
      </c>
      <c r="J184" s="65">
        <v>14.82175</v>
      </c>
      <c r="K184" s="65">
        <v>4.28316</v>
      </c>
    </row>
    <row r="185" spans="1:11" ht="24">
      <c r="A185" s="6">
        <v>2</v>
      </c>
      <c r="B185" s="152">
        <v>40651</v>
      </c>
      <c r="C185" s="65">
        <v>303.474</v>
      </c>
      <c r="D185" s="65">
        <v>0.454</v>
      </c>
      <c r="E185" s="65">
        <f t="shared" si="20"/>
        <v>0.039225600000000006</v>
      </c>
      <c r="F185" s="65">
        <f t="shared" si="21"/>
        <v>59.31293</v>
      </c>
      <c r="G185" s="65">
        <f t="shared" si="22"/>
        <v>2.3265852670080003</v>
      </c>
      <c r="H185" s="6" t="s">
        <v>132</v>
      </c>
      <c r="I185" s="65">
        <v>49.04518</v>
      </c>
      <c r="J185" s="65">
        <v>68.03785</v>
      </c>
      <c r="K185" s="65">
        <v>60.85576</v>
      </c>
    </row>
    <row r="186" spans="1:11" ht="24">
      <c r="A186" s="6">
        <v>3</v>
      </c>
      <c r="B186" s="152">
        <v>40658</v>
      </c>
      <c r="C186" s="65">
        <v>303.504</v>
      </c>
      <c r="D186" s="65">
        <v>0.332</v>
      </c>
      <c r="E186" s="65">
        <f t="shared" si="20"/>
        <v>0.028684800000000003</v>
      </c>
      <c r="F186" s="65">
        <f t="shared" si="21"/>
        <v>1432.5965733333333</v>
      </c>
      <c r="G186" s="65">
        <f t="shared" si="22"/>
        <v>41.093746186752</v>
      </c>
      <c r="H186" s="6" t="s">
        <v>133</v>
      </c>
      <c r="I186" s="65">
        <v>1380.58448</v>
      </c>
      <c r="J186" s="65">
        <v>1400.53732</v>
      </c>
      <c r="K186" s="65">
        <v>1516.66792</v>
      </c>
    </row>
    <row r="187" spans="1:11" ht="24">
      <c r="A187" s="6">
        <v>4</v>
      </c>
      <c r="B187" s="152">
        <v>40673</v>
      </c>
      <c r="C187" s="65">
        <v>304.014</v>
      </c>
      <c r="D187" s="65">
        <v>1.698</v>
      </c>
      <c r="E187" s="65">
        <f t="shared" si="20"/>
        <v>0.1467072</v>
      </c>
      <c r="F187" s="65">
        <f t="shared" si="21"/>
        <v>85.29810666666667</v>
      </c>
      <c r="G187" s="65">
        <f t="shared" si="22"/>
        <v>12.513846394368</v>
      </c>
      <c r="H187" s="6" t="s">
        <v>134</v>
      </c>
      <c r="I187" s="65">
        <v>79.93301</v>
      </c>
      <c r="J187" s="65">
        <v>91.6047</v>
      </c>
      <c r="K187" s="65">
        <v>84.35661</v>
      </c>
    </row>
    <row r="188" spans="1:11" ht="24">
      <c r="A188" s="6">
        <v>5</v>
      </c>
      <c r="B188" s="152">
        <v>40683</v>
      </c>
      <c r="C188" s="1">
        <v>304.274</v>
      </c>
      <c r="D188" s="65">
        <v>5.737</v>
      </c>
      <c r="E188" s="65">
        <f t="shared" si="20"/>
        <v>0.49567680000000003</v>
      </c>
      <c r="F188" s="65">
        <f t="shared" si="21"/>
        <v>113.12826333333334</v>
      </c>
      <c r="G188" s="65">
        <f t="shared" si="22"/>
        <v>56.07505555862401</v>
      </c>
      <c r="H188" s="6" t="s">
        <v>135</v>
      </c>
      <c r="I188" s="65">
        <v>102.30082</v>
      </c>
      <c r="J188" s="65">
        <v>115.9386</v>
      </c>
      <c r="K188" s="65">
        <v>121.14537</v>
      </c>
    </row>
    <row r="189" spans="1:11" ht="24">
      <c r="A189" s="6">
        <v>6</v>
      </c>
      <c r="B189" s="152">
        <v>40693</v>
      </c>
      <c r="C189" s="1">
        <v>304.014</v>
      </c>
      <c r="D189" s="65">
        <v>2.43</v>
      </c>
      <c r="E189" s="65">
        <f t="shared" si="20"/>
        <v>0.20995200000000003</v>
      </c>
      <c r="F189" s="65">
        <f t="shared" si="21"/>
        <v>161.14287000000002</v>
      </c>
      <c r="G189" s="65">
        <f t="shared" si="22"/>
        <v>33.83226784224001</v>
      </c>
      <c r="H189" s="6" t="s">
        <v>136</v>
      </c>
      <c r="I189" s="65">
        <v>165.76655</v>
      </c>
      <c r="J189" s="65">
        <v>164.85781</v>
      </c>
      <c r="K189" s="65">
        <v>152.80425</v>
      </c>
    </row>
    <row r="190" spans="1:11" ht="24">
      <c r="A190" s="6">
        <v>7</v>
      </c>
      <c r="B190" s="152">
        <v>40699</v>
      </c>
      <c r="C190" s="1">
        <v>304.604</v>
      </c>
      <c r="D190" s="65">
        <v>19.959</v>
      </c>
      <c r="E190" s="65">
        <f t="shared" si="20"/>
        <v>1.7244576</v>
      </c>
      <c r="F190" s="65">
        <f t="shared" si="21"/>
        <v>218.82460333333336</v>
      </c>
      <c r="G190" s="65">
        <f t="shared" si="22"/>
        <v>377.35375028515205</v>
      </c>
      <c r="H190" s="6" t="s">
        <v>137</v>
      </c>
      <c r="I190" s="65">
        <v>202.90823</v>
      </c>
      <c r="J190" s="65">
        <v>222.76012</v>
      </c>
      <c r="K190" s="65">
        <v>230.80546</v>
      </c>
    </row>
    <row r="191" spans="1:11" ht="24">
      <c r="A191" s="6">
        <v>8</v>
      </c>
      <c r="B191" s="152">
        <v>40700</v>
      </c>
      <c r="C191" s="1">
        <v>305.884</v>
      </c>
      <c r="D191" s="65">
        <v>55.397</v>
      </c>
      <c r="E191" s="65">
        <f t="shared" si="20"/>
        <v>4.7863008</v>
      </c>
      <c r="F191" s="65">
        <f t="shared" si="21"/>
        <v>1481.8219533333333</v>
      </c>
      <c r="G191" s="65">
        <f t="shared" si="22"/>
        <v>7092.445600696897</v>
      </c>
      <c r="H191" s="6" t="s">
        <v>138</v>
      </c>
      <c r="I191" s="65">
        <v>1454.93417</v>
      </c>
      <c r="J191" s="65">
        <v>1446.18584</v>
      </c>
      <c r="K191" s="65">
        <v>1544.34585</v>
      </c>
    </row>
    <row r="192" spans="1:11" ht="24">
      <c r="A192" s="6">
        <v>9</v>
      </c>
      <c r="B192" s="152">
        <v>40723</v>
      </c>
      <c r="C192" s="1">
        <v>303.984</v>
      </c>
      <c r="D192" s="65">
        <v>3.619</v>
      </c>
      <c r="E192" s="65">
        <f t="shared" si="20"/>
        <v>0.31268160000000006</v>
      </c>
      <c r="F192" s="65">
        <f t="shared" si="21"/>
        <v>31.86032</v>
      </c>
      <c r="G192" s="65">
        <f t="shared" si="22"/>
        <v>9.962135834112003</v>
      </c>
      <c r="H192" s="6" t="s">
        <v>139</v>
      </c>
      <c r="I192" s="65">
        <v>22.23982</v>
      </c>
      <c r="J192" s="65">
        <v>51.49088</v>
      </c>
      <c r="K192" s="65">
        <v>21.85026</v>
      </c>
    </row>
    <row r="193" spans="1:11" ht="24">
      <c r="A193" s="6">
        <v>10</v>
      </c>
      <c r="B193" s="71">
        <v>19907</v>
      </c>
      <c r="C193" s="1">
        <v>303.834</v>
      </c>
      <c r="D193" s="65">
        <v>2.829</v>
      </c>
      <c r="E193" s="65">
        <f t="shared" si="20"/>
        <v>0.24442560000000002</v>
      </c>
      <c r="F193" s="65">
        <f t="shared" si="21"/>
        <v>38.86490666666666</v>
      </c>
      <c r="G193" s="65">
        <f t="shared" si="22"/>
        <v>9.499578130944</v>
      </c>
      <c r="H193" s="6" t="s">
        <v>65</v>
      </c>
      <c r="I193" s="65">
        <v>33.93532</v>
      </c>
      <c r="J193" s="65">
        <v>43.72208</v>
      </c>
      <c r="K193" s="65">
        <v>38.93732</v>
      </c>
    </row>
    <row r="194" spans="1:11" ht="24">
      <c r="A194" s="6">
        <v>11</v>
      </c>
      <c r="B194" s="71">
        <v>19924</v>
      </c>
      <c r="C194" s="1">
        <v>303.614</v>
      </c>
      <c r="D194" s="65">
        <v>0.902</v>
      </c>
      <c r="E194" s="65">
        <f t="shared" si="20"/>
        <v>0.07793280000000001</v>
      </c>
      <c r="F194" s="65">
        <f t="shared" si="21"/>
        <v>69.73179999999999</v>
      </c>
      <c r="G194" s="65">
        <f t="shared" si="22"/>
        <v>5.4343944230400005</v>
      </c>
      <c r="H194" s="6" t="s">
        <v>112</v>
      </c>
      <c r="I194" s="65">
        <v>69.94084</v>
      </c>
      <c r="J194" s="65">
        <v>67.70155</v>
      </c>
      <c r="K194" s="65">
        <v>71.55301</v>
      </c>
    </row>
    <row r="195" spans="1:11" ht="24">
      <c r="A195" s="6">
        <v>12</v>
      </c>
      <c r="B195" s="71">
        <v>19934</v>
      </c>
      <c r="C195" s="1">
        <v>303.494</v>
      </c>
      <c r="D195" s="65">
        <v>0.5</v>
      </c>
      <c r="E195" s="65">
        <f t="shared" si="20"/>
        <v>0.0432</v>
      </c>
      <c r="F195" s="65">
        <f t="shared" si="21"/>
        <v>50.702940000000005</v>
      </c>
      <c r="G195" s="65">
        <f t="shared" si="22"/>
        <v>2.1903670080000004</v>
      </c>
      <c r="H195" s="6" t="s">
        <v>113</v>
      </c>
      <c r="I195" s="65">
        <v>51.43868</v>
      </c>
      <c r="J195" s="65">
        <v>42.34582</v>
      </c>
      <c r="K195" s="65">
        <v>58.32432</v>
      </c>
    </row>
    <row r="196" spans="1:11" ht="24">
      <c r="A196" s="6">
        <v>13</v>
      </c>
      <c r="B196" s="71">
        <v>19945</v>
      </c>
      <c r="C196" s="1">
        <v>303.804</v>
      </c>
      <c r="D196" s="65">
        <v>2.511</v>
      </c>
      <c r="E196" s="65">
        <f t="shared" si="20"/>
        <v>0.21695040000000002</v>
      </c>
      <c r="F196" s="65">
        <f t="shared" si="21"/>
        <v>38.31295333333333</v>
      </c>
      <c r="G196" s="65">
        <f t="shared" si="22"/>
        <v>8.312010550848001</v>
      </c>
      <c r="H196" s="6" t="s">
        <v>67</v>
      </c>
      <c r="I196" s="65">
        <v>37.93942</v>
      </c>
      <c r="J196" s="65">
        <v>37.32494</v>
      </c>
      <c r="K196" s="65">
        <v>39.6745</v>
      </c>
    </row>
    <row r="197" spans="1:11" ht="24">
      <c r="A197" s="6">
        <v>14</v>
      </c>
      <c r="B197" s="71">
        <v>19955</v>
      </c>
      <c r="C197" s="1">
        <v>304.364</v>
      </c>
      <c r="D197" s="65">
        <v>7.813</v>
      </c>
      <c r="E197" s="65">
        <f t="shared" si="20"/>
        <v>0.6750432000000001</v>
      </c>
      <c r="F197" s="65">
        <f t="shared" si="21"/>
        <v>130.77818</v>
      </c>
      <c r="G197" s="65">
        <f t="shared" si="22"/>
        <v>88.280921117376</v>
      </c>
      <c r="H197" s="6" t="s">
        <v>68</v>
      </c>
      <c r="I197" s="65">
        <v>132.86004</v>
      </c>
      <c r="J197" s="65">
        <v>135.27086</v>
      </c>
      <c r="K197" s="65">
        <v>124.20364</v>
      </c>
    </row>
    <row r="198" spans="1:11" ht="24">
      <c r="A198" s="6">
        <v>15</v>
      </c>
      <c r="B198" s="71">
        <v>19966</v>
      </c>
      <c r="C198" s="1">
        <v>305.064</v>
      </c>
      <c r="D198" s="65">
        <v>29.833</v>
      </c>
      <c r="E198" s="65">
        <f t="shared" si="20"/>
        <v>2.5775712</v>
      </c>
      <c r="F198" s="65">
        <f t="shared" si="21"/>
        <v>743.1870399999999</v>
      </c>
      <c r="G198" s="65">
        <f t="shared" si="22"/>
        <v>1915.6175105172476</v>
      </c>
      <c r="H198" s="6" t="s">
        <v>114</v>
      </c>
      <c r="I198" s="65">
        <v>621.06324</v>
      </c>
      <c r="J198" s="65">
        <v>758.26509</v>
      </c>
      <c r="K198" s="65">
        <v>850.23279</v>
      </c>
    </row>
    <row r="199" spans="1:11" ht="24">
      <c r="A199" s="6">
        <v>16</v>
      </c>
      <c r="B199" s="71">
        <v>19974</v>
      </c>
      <c r="C199" s="1">
        <v>306.324</v>
      </c>
      <c r="D199" s="65">
        <v>61.468</v>
      </c>
      <c r="E199" s="65">
        <f t="shared" si="20"/>
        <v>5.3108352000000005</v>
      </c>
      <c r="F199" s="65">
        <f t="shared" si="21"/>
        <v>688.3116766666667</v>
      </c>
      <c r="G199" s="65">
        <f t="shared" si="22"/>
        <v>3655.5098810123527</v>
      </c>
      <c r="H199" s="6" t="s">
        <v>115</v>
      </c>
      <c r="I199" s="65">
        <v>651.88599</v>
      </c>
      <c r="J199" s="65">
        <v>698.04904</v>
      </c>
      <c r="K199" s="65">
        <v>715</v>
      </c>
    </row>
    <row r="200" spans="1:11" ht="24">
      <c r="A200" s="6">
        <v>17</v>
      </c>
      <c r="B200" s="71">
        <v>19980</v>
      </c>
      <c r="C200" s="1">
        <v>306.809</v>
      </c>
      <c r="D200" s="65">
        <v>81.307</v>
      </c>
      <c r="E200" s="65">
        <f t="shared" si="20"/>
        <v>7.024924800000001</v>
      </c>
      <c r="F200" s="65">
        <f t="shared" si="21"/>
        <v>933.6996833333333</v>
      </c>
      <c r="G200" s="65">
        <f t="shared" si="22"/>
        <v>6559.170061200481</v>
      </c>
      <c r="H200" s="6" t="s">
        <v>70</v>
      </c>
      <c r="I200" s="65">
        <v>1179.98833</v>
      </c>
      <c r="J200" s="65">
        <v>823.4998</v>
      </c>
      <c r="K200" s="65">
        <v>797.61092</v>
      </c>
    </row>
    <row r="201" spans="1:11" ht="24">
      <c r="A201" s="6">
        <v>18</v>
      </c>
      <c r="B201" s="71">
        <v>19994</v>
      </c>
      <c r="C201" s="1">
        <v>305.004</v>
      </c>
      <c r="D201" s="65">
        <v>25.542</v>
      </c>
      <c r="E201" s="65">
        <f t="shared" si="20"/>
        <v>2.2068288000000003</v>
      </c>
      <c r="F201" s="65">
        <f t="shared" si="21"/>
        <v>243.14302333333333</v>
      </c>
      <c r="G201" s="65">
        <f t="shared" si="22"/>
        <v>536.575026411072</v>
      </c>
      <c r="H201" s="6" t="s">
        <v>71</v>
      </c>
      <c r="I201" s="65">
        <v>261.15611</v>
      </c>
      <c r="J201" s="65">
        <v>220.13846</v>
      </c>
      <c r="K201" s="65">
        <v>248.1345</v>
      </c>
    </row>
    <row r="202" spans="1:11" ht="24">
      <c r="A202" s="6">
        <v>19</v>
      </c>
      <c r="B202" s="71">
        <v>20001</v>
      </c>
      <c r="C202" s="1">
        <v>307.034</v>
      </c>
      <c r="D202" s="65">
        <v>99.665</v>
      </c>
      <c r="E202" s="65">
        <f t="shared" si="20"/>
        <v>8.611056000000001</v>
      </c>
      <c r="F202" s="65">
        <f t="shared" si="21"/>
        <v>2246.1333766666667</v>
      </c>
      <c r="G202" s="65">
        <f t="shared" si="22"/>
        <v>19341.580289945763</v>
      </c>
      <c r="H202" s="6" t="s">
        <v>116</v>
      </c>
      <c r="I202" s="65">
        <v>1776.89609</v>
      </c>
      <c r="J202" s="65">
        <v>2249.85541</v>
      </c>
      <c r="K202" s="65">
        <v>2711.64863</v>
      </c>
    </row>
    <row r="203" spans="1:11" ht="24">
      <c r="A203" s="6">
        <v>20</v>
      </c>
      <c r="B203" s="71">
        <v>20011</v>
      </c>
      <c r="C203" s="1">
        <v>304.994</v>
      </c>
      <c r="D203" s="65">
        <v>17.761</v>
      </c>
      <c r="E203" s="65">
        <f t="shared" si="20"/>
        <v>1.5345504</v>
      </c>
      <c r="F203" s="65">
        <f t="shared" si="21"/>
        <v>71.53431333333333</v>
      </c>
      <c r="G203" s="65">
        <f t="shared" si="22"/>
        <v>109.773009139392</v>
      </c>
      <c r="H203" s="6" t="s">
        <v>117</v>
      </c>
      <c r="I203" s="65">
        <v>81.18201</v>
      </c>
      <c r="J203" s="65">
        <v>72.07336</v>
      </c>
      <c r="K203" s="65">
        <v>61.34757</v>
      </c>
    </row>
    <row r="204" spans="1:11" ht="24">
      <c r="A204" s="6">
        <v>21</v>
      </c>
      <c r="B204" s="71">
        <v>20022</v>
      </c>
      <c r="C204" s="73">
        <v>304.924</v>
      </c>
      <c r="D204" s="65">
        <v>15.41</v>
      </c>
      <c r="E204" s="65">
        <f t="shared" si="20"/>
        <v>1.3314240000000002</v>
      </c>
      <c r="F204" s="65">
        <f t="shared" si="21"/>
        <v>58.70623666666666</v>
      </c>
      <c r="G204" s="65">
        <f t="shared" si="22"/>
        <v>78.16289244768001</v>
      </c>
      <c r="H204" s="6" t="s">
        <v>56</v>
      </c>
      <c r="I204" s="65">
        <v>55.64743</v>
      </c>
      <c r="J204" s="65">
        <v>71.9872</v>
      </c>
      <c r="K204" s="65">
        <v>48.48408</v>
      </c>
    </row>
    <row r="205" spans="1:11" ht="24">
      <c r="A205" s="6">
        <v>22</v>
      </c>
      <c r="B205" s="71">
        <v>20032</v>
      </c>
      <c r="C205" s="1">
        <v>304.644</v>
      </c>
      <c r="D205" s="65">
        <v>21.497</v>
      </c>
      <c r="E205" s="65">
        <f t="shared" si="20"/>
        <v>1.8573408</v>
      </c>
      <c r="F205" s="65">
        <f aca="true" t="shared" si="23" ref="F205:F239">+AVERAGE(I205:K205)</f>
        <v>44.93</v>
      </c>
      <c r="G205" s="65">
        <f aca="true" t="shared" si="24" ref="G205:G239">F205*E205</f>
        <v>83.450322144</v>
      </c>
      <c r="H205" s="6" t="s">
        <v>57</v>
      </c>
      <c r="I205" s="65">
        <v>33.312</v>
      </c>
      <c r="J205" s="65">
        <v>43.831</v>
      </c>
      <c r="K205" s="65">
        <v>57.647</v>
      </c>
    </row>
    <row r="206" spans="1:11" ht="24">
      <c r="A206" s="6">
        <v>23</v>
      </c>
      <c r="B206" s="71">
        <v>20046</v>
      </c>
      <c r="C206" s="1">
        <v>304.594</v>
      </c>
      <c r="D206" s="65">
        <v>19.608</v>
      </c>
      <c r="E206" s="65">
        <f t="shared" si="20"/>
        <v>1.6941312000000002</v>
      </c>
      <c r="F206" s="65">
        <f t="shared" si="23"/>
        <v>29.319999999999997</v>
      </c>
      <c r="G206" s="65">
        <f t="shared" si="24"/>
        <v>49.671926784</v>
      </c>
      <c r="H206" s="6" t="s">
        <v>118</v>
      </c>
      <c r="I206" s="65">
        <v>33.21</v>
      </c>
      <c r="J206" s="65">
        <v>35.069</v>
      </c>
      <c r="K206" s="65">
        <v>19.681</v>
      </c>
    </row>
    <row r="207" spans="1:11" ht="24">
      <c r="A207" s="6">
        <v>24</v>
      </c>
      <c r="B207" s="71">
        <v>20056</v>
      </c>
      <c r="C207" s="1">
        <v>304.594</v>
      </c>
      <c r="D207" s="65">
        <v>14.919</v>
      </c>
      <c r="E207" s="65">
        <f t="shared" si="20"/>
        <v>1.2890016000000002</v>
      </c>
      <c r="F207" s="65">
        <f t="shared" si="23"/>
        <v>20.276666666666667</v>
      </c>
      <c r="G207" s="65">
        <f t="shared" si="24"/>
        <v>26.136655776000005</v>
      </c>
      <c r="H207" s="6" t="s">
        <v>119</v>
      </c>
      <c r="I207" s="65">
        <v>33.6</v>
      </c>
      <c r="J207" s="65">
        <v>20.239</v>
      </c>
      <c r="K207" s="65">
        <v>6.991</v>
      </c>
    </row>
    <row r="208" spans="1:11" ht="24">
      <c r="A208" s="6">
        <v>25</v>
      </c>
      <c r="B208" s="71">
        <v>20062</v>
      </c>
      <c r="C208" s="1">
        <v>304.394</v>
      </c>
      <c r="D208" s="65">
        <v>9.72</v>
      </c>
      <c r="E208" s="65">
        <f t="shared" si="20"/>
        <v>0.8398080000000001</v>
      </c>
      <c r="F208" s="65">
        <f t="shared" si="23"/>
        <v>8.465416666666668</v>
      </c>
      <c r="G208" s="65">
        <f t="shared" si="24"/>
        <v>7.109324640000002</v>
      </c>
      <c r="H208" s="6" t="s">
        <v>59</v>
      </c>
      <c r="I208" s="65">
        <v>2.9374</v>
      </c>
      <c r="J208" s="65">
        <v>12.41736</v>
      </c>
      <c r="K208" s="65">
        <v>10.04149</v>
      </c>
    </row>
    <row r="209" spans="1:11" ht="24">
      <c r="A209" s="6">
        <v>26</v>
      </c>
      <c r="B209" s="71">
        <v>20074</v>
      </c>
      <c r="C209" s="1">
        <v>304.354</v>
      </c>
      <c r="D209" s="65">
        <v>4.191</v>
      </c>
      <c r="E209" s="65">
        <f t="shared" si="20"/>
        <v>0.3621024</v>
      </c>
      <c r="F209" s="65">
        <f t="shared" si="23"/>
        <v>13.435233333333334</v>
      </c>
      <c r="G209" s="65">
        <f t="shared" si="24"/>
        <v>4.86493023456</v>
      </c>
      <c r="H209" s="6" t="s">
        <v>60</v>
      </c>
      <c r="I209" s="65">
        <v>26.54397</v>
      </c>
      <c r="J209" s="65">
        <v>10.36677</v>
      </c>
      <c r="K209" s="65">
        <v>3.39496</v>
      </c>
    </row>
    <row r="210" spans="1:11" ht="24">
      <c r="A210" s="6">
        <v>27</v>
      </c>
      <c r="B210" s="71">
        <v>20085</v>
      </c>
      <c r="C210" s="1">
        <v>304.404</v>
      </c>
      <c r="D210" s="65">
        <v>4.55</v>
      </c>
      <c r="E210" s="65">
        <f t="shared" si="20"/>
        <v>0.39312</v>
      </c>
      <c r="F210" s="65">
        <f t="shared" si="23"/>
        <v>4.39141</v>
      </c>
      <c r="G210" s="65">
        <f t="shared" si="24"/>
        <v>1.7263510992</v>
      </c>
      <c r="H210" s="6" t="s">
        <v>101</v>
      </c>
      <c r="I210" s="65">
        <v>1.94957</v>
      </c>
      <c r="J210" s="65">
        <v>9.6381</v>
      </c>
      <c r="K210" s="65">
        <v>1.58656</v>
      </c>
    </row>
    <row r="211" spans="1:11" ht="24">
      <c r="A211" s="6">
        <v>28</v>
      </c>
      <c r="B211" s="71">
        <v>20098</v>
      </c>
      <c r="C211" s="1">
        <v>304.244</v>
      </c>
      <c r="D211" s="65">
        <v>3.033</v>
      </c>
      <c r="E211" s="65">
        <f t="shared" si="20"/>
        <v>0.2620512</v>
      </c>
      <c r="F211" s="65">
        <f t="shared" si="23"/>
        <v>15.404576666666665</v>
      </c>
      <c r="G211" s="65">
        <f t="shared" si="24"/>
        <v>4.036787800991999</v>
      </c>
      <c r="H211" s="6" t="s">
        <v>102</v>
      </c>
      <c r="I211" s="65">
        <v>24.96246</v>
      </c>
      <c r="J211" s="65">
        <v>7.36063</v>
      </c>
      <c r="K211" s="65">
        <v>13.89064</v>
      </c>
    </row>
    <row r="212" spans="1:11" ht="24">
      <c r="A212" s="6">
        <v>29</v>
      </c>
      <c r="B212" s="71">
        <v>20102</v>
      </c>
      <c r="C212" s="1">
        <v>304.174</v>
      </c>
      <c r="D212" s="65">
        <v>3.43</v>
      </c>
      <c r="E212" s="65">
        <f t="shared" si="20"/>
        <v>0.296352</v>
      </c>
      <c r="F212" s="65">
        <f t="shared" si="23"/>
        <v>16.642076666666664</v>
      </c>
      <c r="G212" s="65">
        <f t="shared" si="24"/>
        <v>4.931912704319999</v>
      </c>
      <c r="H212" s="6" t="s">
        <v>103</v>
      </c>
      <c r="I212" s="65">
        <v>26.59986</v>
      </c>
      <c r="J212" s="65">
        <v>13.15701</v>
      </c>
      <c r="K212" s="65">
        <v>10.16936</v>
      </c>
    </row>
    <row r="213" spans="1:11" ht="24">
      <c r="A213" s="6">
        <v>30</v>
      </c>
      <c r="B213" s="71">
        <v>20116</v>
      </c>
      <c r="C213" s="1">
        <v>304.034</v>
      </c>
      <c r="D213" s="65">
        <v>2.495</v>
      </c>
      <c r="E213" s="65">
        <f t="shared" si="20"/>
        <v>0.215568</v>
      </c>
      <c r="F213" s="65">
        <f t="shared" si="23"/>
        <v>27.623010000000004</v>
      </c>
      <c r="G213" s="65">
        <f t="shared" si="24"/>
        <v>5.954637019680002</v>
      </c>
      <c r="H213" s="6" t="s">
        <v>121</v>
      </c>
      <c r="I213" s="65">
        <v>20.16505</v>
      </c>
      <c r="J213" s="65">
        <v>24.42967</v>
      </c>
      <c r="K213" s="65">
        <v>38.27431</v>
      </c>
    </row>
    <row r="214" spans="1:11" ht="24">
      <c r="A214" s="6">
        <v>31</v>
      </c>
      <c r="B214" s="71">
        <v>20128</v>
      </c>
      <c r="C214" s="1">
        <v>304.004</v>
      </c>
      <c r="D214" s="65">
        <v>1.75</v>
      </c>
      <c r="E214" s="65">
        <f t="shared" si="20"/>
        <v>0.1512</v>
      </c>
      <c r="F214" s="65">
        <f t="shared" si="23"/>
        <v>44.75732333333334</v>
      </c>
      <c r="G214" s="65">
        <f t="shared" si="24"/>
        <v>6.767307288000001</v>
      </c>
      <c r="H214" s="6" t="s">
        <v>122</v>
      </c>
      <c r="I214" s="65">
        <v>43.85583</v>
      </c>
      <c r="J214" s="65">
        <v>56.20898</v>
      </c>
      <c r="K214" s="65">
        <v>34.20716</v>
      </c>
    </row>
    <row r="215" spans="1:11" ht="24">
      <c r="A215" s="6">
        <v>32</v>
      </c>
      <c r="B215" s="71">
        <v>20136</v>
      </c>
      <c r="C215" s="1">
        <v>303.944</v>
      </c>
      <c r="D215" s="65">
        <v>1.15</v>
      </c>
      <c r="E215" s="65">
        <f t="shared" si="20"/>
        <v>0.09936</v>
      </c>
      <c r="F215" s="65">
        <f t="shared" si="23"/>
        <v>61.521696666666664</v>
      </c>
      <c r="G215" s="65">
        <f t="shared" si="24"/>
        <v>6.1127957808</v>
      </c>
      <c r="H215" s="6" t="s">
        <v>123</v>
      </c>
      <c r="I215" s="65">
        <v>48.23262</v>
      </c>
      <c r="J215" s="65">
        <v>76.57459</v>
      </c>
      <c r="K215" s="65">
        <v>59.75788</v>
      </c>
    </row>
    <row r="216" spans="1:11" ht="24">
      <c r="A216" s="6">
        <v>33</v>
      </c>
      <c r="B216" s="71">
        <v>20143</v>
      </c>
      <c r="C216" s="1">
        <v>303.944</v>
      </c>
      <c r="D216" s="65">
        <v>1.841</v>
      </c>
      <c r="E216" s="65">
        <f t="shared" si="20"/>
        <v>0.1590624</v>
      </c>
      <c r="F216" s="65">
        <f t="shared" si="23"/>
        <v>5.87033</v>
      </c>
      <c r="G216" s="65">
        <f t="shared" si="24"/>
        <v>0.933748778592</v>
      </c>
      <c r="H216" s="6" t="s">
        <v>124</v>
      </c>
      <c r="I216" s="65">
        <v>6.54823</v>
      </c>
      <c r="J216" s="65">
        <v>7.03837</v>
      </c>
      <c r="K216" s="65">
        <v>4.02439</v>
      </c>
    </row>
    <row r="217" spans="1:11" ht="24">
      <c r="A217" s="6">
        <v>34</v>
      </c>
      <c r="B217" s="71">
        <v>20156</v>
      </c>
      <c r="C217" s="1">
        <v>303.824</v>
      </c>
      <c r="D217" s="65">
        <v>0.599</v>
      </c>
      <c r="E217" s="65">
        <f t="shared" si="20"/>
        <v>0.051753600000000004</v>
      </c>
      <c r="F217" s="65">
        <f t="shared" si="23"/>
        <v>5.587943333333333</v>
      </c>
      <c r="G217" s="65">
        <f t="shared" si="24"/>
        <v>0.289196184096</v>
      </c>
      <c r="H217" s="6" t="s">
        <v>125</v>
      </c>
      <c r="I217" s="65">
        <v>9.923</v>
      </c>
      <c r="J217" s="65">
        <v>3.25356</v>
      </c>
      <c r="K217" s="65">
        <v>3.58727</v>
      </c>
    </row>
    <row r="218" spans="1:11" ht="24">
      <c r="A218" s="6">
        <v>35</v>
      </c>
      <c r="B218" s="71">
        <v>20163</v>
      </c>
      <c r="C218" s="1">
        <v>303.994</v>
      </c>
      <c r="D218" s="65">
        <v>1.991</v>
      </c>
      <c r="E218" s="65">
        <f t="shared" si="20"/>
        <v>0.17202240000000002</v>
      </c>
      <c r="F218" s="65">
        <f t="shared" si="23"/>
        <v>23.83467333333333</v>
      </c>
      <c r="G218" s="65">
        <f t="shared" si="24"/>
        <v>4.100097710016</v>
      </c>
      <c r="H218" s="6" t="s">
        <v>126</v>
      </c>
      <c r="I218" s="65">
        <v>20.20413</v>
      </c>
      <c r="J218" s="65">
        <v>19.54519</v>
      </c>
      <c r="K218" s="65">
        <v>31.7547</v>
      </c>
    </row>
    <row r="219" spans="1:16" ht="24">
      <c r="A219" s="74">
        <v>36</v>
      </c>
      <c r="B219" s="75">
        <v>20175</v>
      </c>
      <c r="C219" s="76">
        <v>303.844</v>
      </c>
      <c r="D219" s="77">
        <v>1.07</v>
      </c>
      <c r="E219" s="77">
        <f t="shared" si="20"/>
        <v>0.09244800000000002</v>
      </c>
      <c r="F219" s="77">
        <f t="shared" si="23"/>
        <v>15.049436666666667</v>
      </c>
      <c r="G219" s="77">
        <f t="shared" si="24"/>
        <v>1.3912903209600003</v>
      </c>
      <c r="H219" s="74" t="s">
        <v>128</v>
      </c>
      <c r="I219" s="77">
        <v>8.52555</v>
      </c>
      <c r="J219" s="77">
        <v>13.47461</v>
      </c>
      <c r="K219" s="77">
        <v>23.14815</v>
      </c>
      <c r="L219" s="76"/>
      <c r="M219" s="76"/>
      <c r="N219" s="76"/>
      <c r="O219" s="76"/>
      <c r="P219" s="76"/>
    </row>
    <row r="220" spans="1:11" ht="24">
      <c r="A220" s="6">
        <v>1</v>
      </c>
      <c r="B220" s="71">
        <v>20182</v>
      </c>
      <c r="C220" s="1">
        <v>303.974</v>
      </c>
      <c r="D220" s="65">
        <v>2.042</v>
      </c>
      <c r="E220" s="65">
        <f t="shared" si="20"/>
        <v>0.1764288</v>
      </c>
      <c r="F220" s="65">
        <f t="shared" si="23"/>
        <v>19.189193333333332</v>
      </c>
      <c r="G220" s="65">
        <f t="shared" si="24"/>
        <v>3.3855263527679997</v>
      </c>
      <c r="H220" s="6" t="s">
        <v>131</v>
      </c>
      <c r="I220" s="65">
        <v>23.0258</v>
      </c>
      <c r="J220" s="65">
        <v>18.32381</v>
      </c>
      <c r="K220" s="65">
        <v>16.21797</v>
      </c>
    </row>
    <row r="221" spans="1:11" ht="24">
      <c r="A221" s="6">
        <v>2</v>
      </c>
      <c r="B221" s="71">
        <v>20198</v>
      </c>
      <c r="C221" s="1">
        <v>303.774</v>
      </c>
      <c r="D221" s="65">
        <v>0.79</v>
      </c>
      <c r="E221" s="65">
        <f t="shared" si="20"/>
        <v>0.06825600000000001</v>
      </c>
      <c r="F221" s="65">
        <f t="shared" si="23"/>
        <v>6.508463333333334</v>
      </c>
      <c r="G221" s="65">
        <f t="shared" si="24"/>
        <v>0.44424167328000014</v>
      </c>
      <c r="H221" s="6" t="s">
        <v>132</v>
      </c>
      <c r="I221" s="65">
        <v>6.12229</v>
      </c>
      <c r="J221" s="65">
        <v>6.26239</v>
      </c>
      <c r="K221" s="65">
        <v>7.14071</v>
      </c>
    </row>
    <row r="222" spans="1:11" ht="24">
      <c r="A222" s="6">
        <v>3</v>
      </c>
      <c r="B222" s="71">
        <v>20205</v>
      </c>
      <c r="C222" s="1">
        <v>303.604</v>
      </c>
      <c r="D222" s="65">
        <v>0.038</v>
      </c>
      <c r="E222" s="65">
        <f t="shared" si="20"/>
        <v>0.0032832</v>
      </c>
      <c r="F222" s="65">
        <f t="shared" si="23"/>
        <v>8.303983333333333</v>
      </c>
      <c r="G222" s="65">
        <f t="shared" si="24"/>
        <v>0.02726363808</v>
      </c>
      <c r="H222" s="6" t="s">
        <v>133</v>
      </c>
      <c r="I222" s="65">
        <v>14.86036</v>
      </c>
      <c r="J222" s="65">
        <v>2.80978</v>
      </c>
      <c r="K222" s="65">
        <v>7.24181</v>
      </c>
    </row>
    <row r="223" spans="1:14" ht="24">
      <c r="A223" s="6">
        <v>4</v>
      </c>
      <c r="B223" s="71">
        <v>20212</v>
      </c>
      <c r="C223" s="1">
        <v>303.664</v>
      </c>
      <c r="D223" s="65">
        <v>0.194</v>
      </c>
      <c r="E223" s="65">
        <f t="shared" si="20"/>
        <v>0.0167616</v>
      </c>
      <c r="H223" s="6" t="s">
        <v>134</v>
      </c>
      <c r="I223" s="65">
        <v>0</v>
      </c>
      <c r="J223" s="65">
        <v>0</v>
      </c>
      <c r="K223" s="65">
        <v>0</v>
      </c>
      <c r="M223" s="65">
        <f>+AVERAGE(I223:K223)</f>
        <v>0</v>
      </c>
      <c r="N223" s="65">
        <f>M223*E223</f>
        <v>0</v>
      </c>
    </row>
    <row r="224" spans="1:11" ht="24">
      <c r="A224" s="6">
        <v>5</v>
      </c>
      <c r="B224" s="71">
        <v>20227</v>
      </c>
      <c r="C224" s="1">
        <v>303.944</v>
      </c>
      <c r="D224" s="65">
        <v>1.962</v>
      </c>
      <c r="E224" s="65">
        <f t="shared" si="20"/>
        <v>0.1695168</v>
      </c>
      <c r="F224" s="65">
        <f t="shared" si="23"/>
        <v>49.62526333333333</v>
      </c>
      <c r="G224" s="65">
        <f t="shared" si="24"/>
        <v>8.412315839423998</v>
      </c>
      <c r="H224" s="6" t="s">
        <v>135</v>
      </c>
      <c r="I224" s="65">
        <v>53.76344</v>
      </c>
      <c r="J224" s="65">
        <v>45.62718</v>
      </c>
      <c r="K224" s="65">
        <v>49.48517</v>
      </c>
    </row>
    <row r="225" spans="1:11" ht="24">
      <c r="A225" s="6">
        <v>6</v>
      </c>
      <c r="B225" s="71">
        <v>20234</v>
      </c>
      <c r="C225" s="1">
        <v>303.944</v>
      </c>
      <c r="D225" s="65">
        <v>1.782</v>
      </c>
      <c r="E225" s="65">
        <f t="shared" si="20"/>
        <v>0.1539648</v>
      </c>
      <c r="F225" s="65">
        <f t="shared" si="23"/>
        <v>9.066566666666665</v>
      </c>
      <c r="G225" s="65">
        <f t="shared" si="24"/>
        <v>1.3959321235199997</v>
      </c>
      <c r="H225" s="6" t="s">
        <v>136</v>
      </c>
      <c r="I225" s="65">
        <v>12.75429</v>
      </c>
      <c r="J225" s="65">
        <v>9.63541</v>
      </c>
      <c r="K225" s="65">
        <v>4.81</v>
      </c>
    </row>
    <row r="226" spans="1:11" ht="24">
      <c r="A226" s="6">
        <v>7</v>
      </c>
      <c r="B226" s="71">
        <v>20243</v>
      </c>
      <c r="C226" s="1">
        <v>303.804</v>
      </c>
      <c r="D226" s="65">
        <v>0.639</v>
      </c>
      <c r="E226" s="65">
        <f t="shared" si="20"/>
        <v>0.055209600000000005</v>
      </c>
      <c r="F226" s="65">
        <f t="shared" si="23"/>
        <v>75.38174333333333</v>
      </c>
      <c r="G226" s="65">
        <f t="shared" si="24"/>
        <v>4.161795896736001</v>
      </c>
      <c r="H226" s="6" t="s">
        <v>110</v>
      </c>
      <c r="I226" s="65">
        <v>68.21685</v>
      </c>
      <c r="J226" s="65">
        <v>80.43046</v>
      </c>
      <c r="K226" s="65">
        <v>77.49792</v>
      </c>
    </row>
    <row r="227" spans="1:11" ht="24">
      <c r="A227" s="6">
        <v>8</v>
      </c>
      <c r="B227" s="71">
        <v>20253</v>
      </c>
      <c r="C227" s="1">
        <v>303.794</v>
      </c>
      <c r="D227" s="65">
        <v>0.585</v>
      </c>
      <c r="E227" s="65">
        <f t="shared" si="20"/>
        <v>0.050544</v>
      </c>
      <c r="F227" s="65">
        <f t="shared" si="23"/>
        <v>105.83169333333335</v>
      </c>
      <c r="G227" s="65">
        <f t="shared" si="24"/>
        <v>5.349157107840001</v>
      </c>
      <c r="H227" s="6" t="s">
        <v>111</v>
      </c>
      <c r="I227" s="65">
        <v>107.95384</v>
      </c>
      <c r="J227" s="65">
        <v>105.40944</v>
      </c>
      <c r="K227" s="65">
        <v>104.1318</v>
      </c>
    </row>
    <row r="228" spans="1:11" ht="24">
      <c r="A228" s="6">
        <v>9</v>
      </c>
      <c r="B228" s="71">
        <v>20259</v>
      </c>
      <c r="C228" s="1">
        <v>303.744</v>
      </c>
      <c r="D228" s="65">
        <v>0.441</v>
      </c>
      <c r="E228" s="65">
        <f t="shared" si="20"/>
        <v>0.0381024</v>
      </c>
      <c r="F228" s="65">
        <f t="shared" si="23"/>
        <v>57.631310000000006</v>
      </c>
      <c r="G228" s="65">
        <f t="shared" si="24"/>
        <v>2.1958912261440005</v>
      </c>
      <c r="H228" s="6" t="s">
        <v>64</v>
      </c>
      <c r="I228" s="65">
        <v>61.81629</v>
      </c>
      <c r="J228" s="65">
        <v>60.73318</v>
      </c>
      <c r="K228" s="65">
        <v>50.34446</v>
      </c>
    </row>
    <row r="229" spans="1:11" ht="24">
      <c r="A229" s="6">
        <v>10</v>
      </c>
      <c r="B229" s="71">
        <v>20274</v>
      </c>
      <c r="C229" s="1">
        <v>303.734</v>
      </c>
      <c r="D229" s="65">
        <v>0.455</v>
      </c>
      <c r="E229" s="65">
        <f t="shared" si="20"/>
        <v>0.03931200000000001</v>
      </c>
      <c r="F229" s="65">
        <f t="shared" si="23"/>
        <v>30.386173333333335</v>
      </c>
      <c r="G229" s="65">
        <f t="shared" si="24"/>
        <v>1.1945412460800002</v>
      </c>
      <c r="H229" s="6" t="s">
        <v>65</v>
      </c>
      <c r="I229" s="65">
        <v>25.67394</v>
      </c>
      <c r="J229" s="65">
        <v>30.00798</v>
      </c>
      <c r="K229" s="65">
        <v>35.4766</v>
      </c>
    </row>
    <row r="230" spans="1:11" ht="24">
      <c r="A230" s="6">
        <v>11</v>
      </c>
      <c r="B230" s="71">
        <v>20286</v>
      </c>
      <c r="C230" s="1">
        <v>303.774</v>
      </c>
      <c r="D230" s="65">
        <v>0.572</v>
      </c>
      <c r="E230" s="65">
        <f t="shared" si="20"/>
        <v>0.0494208</v>
      </c>
      <c r="F230" s="65">
        <f t="shared" si="23"/>
        <v>47.060583333333334</v>
      </c>
      <c r="G230" s="65">
        <f t="shared" si="24"/>
        <v>2.3257716768</v>
      </c>
      <c r="H230" s="6" t="s">
        <v>112</v>
      </c>
      <c r="I230" s="65">
        <v>64.24716</v>
      </c>
      <c r="J230" s="65">
        <v>46.25347</v>
      </c>
      <c r="K230" s="65">
        <v>30.68112</v>
      </c>
    </row>
    <row r="231" spans="1:11" ht="24">
      <c r="A231" s="6">
        <v>12</v>
      </c>
      <c r="B231" s="71">
        <v>20294</v>
      </c>
      <c r="C231" s="1">
        <v>303.824</v>
      </c>
      <c r="D231" s="65">
        <v>1.005</v>
      </c>
      <c r="E231" s="65">
        <f t="shared" si="20"/>
        <v>0.08683199999999999</v>
      </c>
      <c r="F231" s="65">
        <f t="shared" si="23"/>
        <v>27.952336666666667</v>
      </c>
      <c r="G231" s="65">
        <f t="shared" si="24"/>
        <v>2.42715729744</v>
      </c>
      <c r="H231" s="6" t="s">
        <v>113</v>
      </c>
      <c r="I231" s="65">
        <v>30.9531</v>
      </c>
      <c r="J231" s="65">
        <v>27.95189</v>
      </c>
      <c r="K231" s="65">
        <v>24.95202</v>
      </c>
    </row>
    <row r="232" spans="1:11" ht="24">
      <c r="A232" s="6">
        <v>13</v>
      </c>
      <c r="B232" s="71">
        <v>20300</v>
      </c>
      <c r="C232" s="1">
        <v>303.824</v>
      </c>
      <c r="D232" s="65">
        <v>1.037</v>
      </c>
      <c r="E232" s="65">
        <f t="shared" si="20"/>
        <v>0.0895968</v>
      </c>
      <c r="F232" s="65">
        <f t="shared" si="23"/>
        <v>13.65228</v>
      </c>
      <c r="G232" s="65">
        <f t="shared" si="24"/>
        <v>1.223200600704</v>
      </c>
      <c r="H232" s="6" t="s">
        <v>67</v>
      </c>
      <c r="I232" s="65">
        <v>11.13427</v>
      </c>
      <c r="J232" s="65">
        <v>21.18839</v>
      </c>
      <c r="K232" s="65">
        <v>8.63418</v>
      </c>
    </row>
    <row r="233" spans="1:11" ht="24">
      <c r="A233" s="6">
        <v>14</v>
      </c>
      <c r="B233" s="71">
        <v>20307</v>
      </c>
      <c r="C233" s="1">
        <v>303.794</v>
      </c>
      <c r="D233" s="65">
        <v>1.055</v>
      </c>
      <c r="E233" s="65">
        <f t="shared" si="20"/>
        <v>0.091152</v>
      </c>
      <c r="F233" s="65">
        <f t="shared" si="23"/>
        <v>18.353399999999997</v>
      </c>
      <c r="G233" s="65">
        <f t="shared" si="24"/>
        <v>1.6729491167999997</v>
      </c>
      <c r="H233" s="6" t="s">
        <v>68</v>
      </c>
      <c r="I233" s="65">
        <v>21.3626</v>
      </c>
      <c r="J233" s="65">
        <v>17.17682</v>
      </c>
      <c r="K233" s="65">
        <v>16.52078</v>
      </c>
    </row>
    <row r="234" spans="1:11" ht="24">
      <c r="A234" s="6">
        <v>15</v>
      </c>
      <c r="B234" s="71">
        <v>20315</v>
      </c>
      <c r="C234" s="1">
        <v>303.874</v>
      </c>
      <c r="D234" s="65">
        <v>1.297</v>
      </c>
      <c r="E234" s="65">
        <f t="shared" si="20"/>
        <v>0.1120608</v>
      </c>
      <c r="F234" s="65">
        <f t="shared" si="23"/>
        <v>12.583613333333332</v>
      </c>
      <c r="G234" s="65">
        <f t="shared" si="24"/>
        <v>1.410129777024</v>
      </c>
      <c r="H234" s="6" t="s">
        <v>114</v>
      </c>
      <c r="I234" s="65">
        <v>20.90676</v>
      </c>
      <c r="J234" s="65">
        <v>10.13961</v>
      </c>
      <c r="K234" s="65">
        <v>6.70447</v>
      </c>
    </row>
    <row r="235" spans="1:11" ht="24">
      <c r="A235" s="6">
        <v>16</v>
      </c>
      <c r="B235" s="71">
        <v>20323</v>
      </c>
      <c r="C235" s="1">
        <v>303.894</v>
      </c>
      <c r="D235" s="65">
        <v>1.421</v>
      </c>
      <c r="E235" s="65">
        <f t="shared" si="20"/>
        <v>0.1227744</v>
      </c>
      <c r="F235" s="65">
        <f t="shared" si="23"/>
        <v>23.154803333333334</v>
      </c>
      <c r="G235" s="65">
        <f t="shared" si="24"/>
        <v>2.842817086368</v>
      </c>
      <c r="H235" s="6" t="s">
        <v>115</v>
      </c>
      <c r="I235" s="65">
        <v>2.54972</v>
      </c>
      <c r="J235" s="65">
        <v>40.45266</v>
      </c>
      <c r="K235" s="65">
        <v>26.46203</v>
      </c>
    </row>
    <row r="236" spans="1:11" ht="24">
      <c r="A236" s="6">
        <v>17</v>
      </c>
      <c r="B236" s="71">
        <v>20329</v>
      </c>
      <c r="C236" s="1">
        <v>304.294</v>
      </c>
      <c r="D236" s="65">
        <v>6.106</v>
      </c>
      <c r="E236" s="65">
        <f t="shared" si="20"/>
        <v>0.5275584</v>
      </c>
      <c r="F236" s="65">
        <f t="shared" si="23"/>
        <v>89.88511333333334</v>
      </c>
      <c r="G236" s="65">
        <f t="shared" si="24"/>
        <v>47.419646573952</v>
      </c>
      <c r="H236" s="6" t="s">
        <v>70</v>
      </c>
      <c r="I236" s="65">
        <v>88.94914</v>
      </c>
      <c r="J236" s="65">
        <v>84.13803</v>
      </c>
      <c r="K236" s="65">
        <v>96.56817</v>
      </c>
    </row>
    <row r="237" spans="1:11" ht="24">
      <c r="A237" s="6">
        <v>18</v>
      </c>
      <c r="B237" s="71">
        <v>20339</v>
      </c>
      <c r="C237" s="1">
        <v>306.544</v>
      </c>
      <c r="D237" s="65">
        <v>52.114</v>
      </c>
      <c r="E237" s="65">
        <f t="shared" si="20"/>
        <v>4.5026496</v>
      </c>
      <c r="F237" s="65">
        <f t="shared" si="23"/>
        <v>843.2691133333334</v>
      </c>
      <c r="G237" s="65">
        <f t="shared" si="24"/>
        <v>3796.945335842688</v>
      </c>
      <c r="H237" s="6" t="s">
        <v>71</v>
      </c>
      <c r="I237" s="65">
        <v>804.05609</v>
      </c>
      <c r="J237" s="65">
        <v>841.32785</v>
      </c>
      <c r="K237" s="65">
        <v>884.4234</v>
      </c>
    </row>
    <row r="238" spans="1:11" ht="24">
      <c r="A238" s="6">
        <v>19</v>
      </c>
      <c r="B238" s="71">
        <v>20346</v>
      </c>
      <c r="C238" s="1">
        <v>304.974</v>
      </c>
      <c r="D238" s="65">
        <v>20.628</v>
      </c>
      <c r="E238" s="65">
        <f t="shared" si="20"/>
        <v>1.7822592000000002</v>
      </c>
      <c r="F238" s="65">
        <f t="shared" si="23"/>
        <v>295.88609333333335</v>
      </c>
      <c r="G238" s="65">
        <f t="shared" si="24"/>
        <v>527.3457119953921</v>
      </c>
      <c r="H238" s="6" t="s">
        <v>116</v>
      </c>
      <c r="I238" s="65">
        <v>311.97662</v>
      </c>
      <c r="J238" s="65">
        <v>255.19484</v>
      </c>
      <c r="K238" s="65">
        <v>320.48682</v>
      </c>
    </row>
    <row r="239" spans="1:11" ht="24">
      <c r="A239" s="6">
        <v>20</v>
      </c>
      <c r="B239" s="71">
        <v>20347</v>
      </c>
      <c r="C239" s="1">
        <v>305.614</v>
      </c>
      <c r="D239" s="65">
        <v>41.919</v>
      </c>
      <c r="E239" s="65">
        <f t="shared" si="20"/>
        <v>3.6218016</v>
      </c>
      <c r="F239" s="65">
        <f t="shared" si="23"/>
        <v>174.15974333333335</v>
      </c>
      <c r="G239" s="65">
        <f t="shared" si="24"/>
        <v>630.772037060256</v>
      </c>
      <c r="H239" s="6" t="s">
        <v>117</v>
      </c>
      <c r="I239" s="65">
        <v>171.26417</v>
      </c>
      <c r="J239" s="65">
        <v>177.27061</v>
      </c>
      <c r="K239" s="65">
        <v>173.94445</v>
      </c>
    </row>
    <row r="240" spans="1:11" ht="24">
      <c r="A240" s="6">
        <v>21</v>
      </c>
      <c r="B240" s="71">
        <v>20367</v>
      </c>
      <c r="C240" s="1">
        <v>304.564</v>
      </c>
      <c r="D240" s="65">
        <v>9.992</v>
      </c>
      <c r="E240" s="65">
        <f t="shared" si="20"/>
        <v>0.8633088000000001</v>
      </c>
      <c r="F240" s="65">
        <f aca="true" t="shared" si="25" ref="F240:F266">+AVERAGE(I240:K240)</f>
        <v>14.699563333333336</v>
      </c>
      <c r="G240" s="65">
        <f aca="true" t="shared" si="26" ref="G240:G266">F240*E240</f>
        <v>12.690262381824004</v>
      </c>
      <c r="H240" s="6" t="s">
        <v>56</v>
      </c>
      <c r="I240" s="65">
        <v>17.72669</v>
      </c>
      <c r="J240" s="65">
        <v>5.63358</v>
      </c>
      <c r="K240" s="65">
        <v>20.73842</v>
      </c>
    </row>
    <row r="241" spans="1:11" ht="24">
      <c r="A241" s="6">
        <v>22</v>
      </c>
      <c r="B241" s="71">
        <v>20378</v>
      </c>
      <c r="C241" s="1">
        <v>304.424</v>
      </c>
      <c r="D241" s="65">
        <v>6.759</v>
      </c>
      <c r="E241" s="65">
        <f t="shared" si="20"/>
        <v>0.5839776000000001</v>
      </c>
      <c r="F241" s="65">
        <f t="shared" si="25"/>
        <v>33.20252</v>
      </c>
      <c r="G241" s="65">
        <f t="shared" si="26"/>
        <v>19.389527943552004</v>
      </c>
      <c r="H241" s="6" t="s">
        <v>57</v>
      </c>
      <c r="I241" s="65">
        <v>37.24086</v>
      </c>
      <c r="J241" s="65">
        <v>31.64303</v>
      </c>
      <c r="K241" s="65">
        <v>30.72367</v>
      </c>
    </row>
    <row r="242" spans="1:11" ht="24">
      <c r="A242" s="6">
        <v>23</v>
      </c>
      <c r="B242" s="71">
        <v>20388</v>
      </c>
      <c r="C242" s="1">
        <v>304.254</v>
      </c>
      <c r="D242" s="65">
        <v>4.572</v>
      </c>
      <c r="E242" s="65">
        <f t="shared" si="20"/>
        <v>0.3950208</v>
      </c>
      <c r="F242" s="65">
        <f t="shared" si="25"/>
        <v>10.1173</v>
      </c>
      <c r="G242" s="65">
        <f t="shared" si="26"/>
        <v>3.99654393984</v>
      </c>
      <c r="H242" s="6" t="s">
        <v>118</v>
      </c>
      <c r="I242" s="65">
        <v>14.02524</v>
      </c>
      <c r="J242" s="65">
        <v>4.04959</v>
      </c>
      <c r="K242" s="65">
        <v>12.27707</v>
      </c>
    </row>
    <row r="243" spans="1:11" ht="24">
      <c r="A243" s="6">
        <v>24</v>
      </c>
      <c r="B243" s="71">
        <v>20398</v>
      </c>
      <c r="C243" s="1">
        <v>304.244</v>
      </c>
      <c r="D243" s="65">
        <v>4.494</v>
      </c>
      <c r="E243" s="65">
        <f t="shared" si="20"/>
        <v>0.3882816</v>
      </c>
      <c r="F243" s="65">
        <f t="shared" si="25"/>
        <v>17.94033333333333</v>
      </c>
      <c r="G243" s="65">
        <f t="shared" si="26"/>
        <v>6.9659013311999995</v>
      </c>
      <c r="H243" s="6" t="s">
        <v>119</v>
      </c>
      <c r="I243" s="65">
        <v>19.90732</v>
      </c>
      <c r="J243" s="65">
        <v>17.57268</v>
      </c>
      <c r="K243" s="65">
        <v>16.341</v>
      </c>
    </row>
    <row r="244" spans="1:11" ht="24">
      <c r="A244" s="6">
        <v>25</v>
      </c>
      <c r="B244" s="71">
        <v>20408</v>
      </c>
      <c r="C244" s="1">
        <v>304.144</v>
      </c>
      <c r="D244" s="65">
        <v>3.611</v>
      </c>
      <c r="E244" s="65">
        <f t="shared" si="20"/>
        <v>0.31199040000000006</v>
      </c>
      <c r="F244" s="65">
        <f t="shared" si="25"/>
        <v>19.768126666666667</v>
      </c>
      <c r="G244" s="65">
        <f t="shared" si="26"/>
        <v>6.167465745984002</v>
      </c>
      <c r="H244" s="6" t="s">
        <v>59</v>
      </c>
      <c r="I244" s="65">
        <v>9.82987</v>
      </c>
      <c r="J244" s="65">
        <v>23.37541</v>
      </c>
      <c r="K244" s="65">
        <v>26.0991</v>
      </c>
    </row>
    <row r="245" spans="1:11" ht="24">
      <c r="A245" s="6">
        <v>26</v>
      </c>
      <c r="B245" s="71">
        <v>20416</v>
      </c>
      <c r="C245" s="1">
        <v>304.044</v>
      </c>
      <c r="D245" s="65">
        <v>3.002</v>
      </c>
      <c r="E245" s="65">
        <f t="shared" si="20"/>
        <v>0.2593728</v>
      </c>
      <c r="F245" s="65">
        <f t="shared" si="25"/>
        <v>26.194873333333334</v>
      </c>
      <c r="G245" s="65">
        <f t="shared" si="26"/>
        <v>6.794237642112001</v>
      </c>
      <c r="H245" s="6" t="s">
        <v>60</v>
      </c>
      <c r="I245" s="65">
        <v>37.14175</v>
      </c>
      <c r="J245" s="65">
        <v>20.37186</v>
      </c>
      <c r="K245" s="65">
        <v>21.07101</v>
      </c>
    </row>
    <row r="246" spans="1:11" ht="24">
      <c r="A246" s="6">
        <v>27</v>
      </c>
      <c r="B246" s="71">
        <v>20430</v>
      </c>
      <c r="C246" s="1">
        <v>304.894</v>
      </c>
      <c r="D246" s="65">
        <v>1.894</v>
      </c>
      <c r="E246" s="65">
        <f t="shared" si="20"/>
        <v>0.1636416</v>
      </c>
      <c r="F246" s="65">
        <f t="shared" si="25"/>
        <v>35.390813333333334</v>
      </c>
      <c r="G246" s="65">
        <f t="shared" si="26"/>
        <v>5.791409319168</v>
      </c>
      <c r="H246" s="6" t="s">
        <v>101</v>
      </c>
      <c r="I246" s="65">
        <v>29.35699</v>
      </c>
      <c r="J246" s="65">
        <v>32.12877</v>
      </c>
      <c r="K246" s="65">
        <v>44.68668</v>
      </c>
    </row>
    <row r="247" spans="1:11" ht="24">
      <c r="A247" s="6">
        <v>28</v>
      </c>
      <c r="B247" s="71">
        <v>20437</v>
      </c>
      <c r="C247" s="1">
        <v>303.874</v>
      </c>
      <c r="D247" s="65">
        <v>1.723</v>
      </c>
      <c r="E247" s="65">
        <f t="shared" si="20"/>
        <v>0.1488672</v>
      </c>
      <c r="F247" s="65">
        <f t="shared" si="25"/>
        <v>25.384050000000002</v>
      </c>
      <c r="G247" s="65">
        <f t="shared" si="26"/>
        <v>3.7788524481600003</v>
      </c>
      <c r="H247" s="6" t="s">
        <v>102</v>
      </c>
      <c r="I247" s="65">
        <v>14.30083</v>
      </c>
      <c r="J247" s="65">
        <v>26.72252</v>
      </c>
      <c r="K247" s="65">
        <v>35.1288</v>
      </c>
    </row>
    <row r="248" spans="1:11" ht="24">
      <c r="A248" s="6">
        <v>29</v>
      </c>
      <c r="B248" s="71">
        <v>20447</v>
      </c>
      <c r="C248" s="1">
        <v>303.804</v>
      </c>
      <c r="D248" s="65">
        <v>1.541</v>
      </c>
      <c r="E248" s="65">
        <f t="shared" si="20"/>
        <v>0.1331424</v>
      </c>
      <c r="F248" s="65">
        <f t="shared" si="25"/>
        <v>20.997263333333333</v>
      </c>
      <c r="G248" s="65">
        <f t="shared" si="26"/>
        <v>2.795626033632</v>
      </c>
      <c r="H248" s="6" t="s">
        <v>103</v>
      </c>
      <c r="I248" s="65">
        <v>27.04968</v>
      </c>
      <c r="J248" s="65">
        <v>14.09613</v>
      </c>
      <c r="K248" s="65">
        <v>21.84598</v>
      </c>
    </row>
    <row r="249" spans="1:11" ht="24">
      <c r="A249" s="6">
        <v>30</v>
      </c>
      <c r="B249" s="71">
        <v>20461</v>
      </c>
      <c r="C249" s="1">
        <v>303.724</v>
      </c>
      <c r="D249" s="65">
        <v>0.751</v>
      </c>
      <c r="E249" s="65">
        <f t="shared" si="20"/>
        <v>0.0648864</v>
      </c>
      <c r="F249" s="65">
        <f t="shared" si="25"/>
        <v>42.45141</v>
      </c>
      <c r="G249" s="65">
        <f t="shared" si="26"/>
        <v>2.754519169824</v>
      </c>
      <c r="H249" s="6" t="s">
        <v>121</v>
      </c>
      <c r="I249" s="65">
        <v>36.69806</v>
      </c>
      <c r="J249" s="65">
        <v>49.01961</v>
      </c>
      <c r="K249" s="65">
        <v>41.63656</v>
      </c>
    </row>
    <row r="250" spans="1:11" ht="24">
      <c r="A250" s="6">
        <v>31</v>
      </c>
      <c r="B250" s="71">
        <v>20471</v>
      </c>
      <c r="C250" s="1">
        <v>303.644</v>
      </c>
      <c r="D250" s="65">
        <v>0.325</v>
      </c>
      <c r="E250" s="65">
        <f t="shared" si="20"/>
        <v>0.02808</v>
      </c>
      <c r="F250" s="65">
        <f t="shared" si="25"/>
        <v>16.79980666666667</v>
      </c>
      <c r="G250" s="65">
        <f t="shared" si="26"/>
        <v>0.47173857120000007</v>
      </c>
      <c r="H250" s="6" t="s">
        <v>122</v>
      </c>
      <c r="I250" s="65">
        <v>7.36594</v>
      </c>
      <c r="J250" s="65">
        <v>16.67535</v>
      </c>
      <c r="K250" s="65">
        <v>26.35813</v>
      </c>
    </row>
    <row r="251" spans="1:11" ht="24">
      <c r="A251" s="6">
        <v>32</v>
      </c>
      <c r="B251" s="71">
        <v>20483</v>
      </c>
      <c r="C251" s="1">
        <v>303.644</v>
      </c>
      <c r="D251" s="65">
        <v>0.476</v>
      </c>
      <c r="E251" s="65">
        <f t="shared" si="20"/>
        <v>0.0411264</v>
      </c>
      <c r="F251" s="65">
        <f t="shared" si="25"/>
        <v>26.03426333333333</v>
      </c>
      <c r="G251" s="65">
        <f t="shared" si="26"/>
        <v>1.070695527552</v>
      </c>
      <c r="H251" s="6" t="s">
        <v>123</v>
      </c>
      <c r="I251" s="65">
        <v>45.70019</v>
      </c>
      <c r="J251" s="65">
        <v>16.86108</v>
      </c>
      <c r="K251" s="65">
        <v>15.54152</v>
      </c>
    </row>
    <row r="252" spans="1:11" ht="24">
      <c r="A252" s="6">
        <v>33</v>
      </c>
      <c r="B252" s="71">
        <v>20491</v>
      </c>
      <c r="C252" s="1">
        <v>303.614</v>
      </c>
      <c r="D252" s="65">
        <v>0.212</v>
      </c>
      <c r="E252" s="65">
        <f t="shared" si="20"/>
        <v>0.0183168</v>
      </c>
      <c r="F252" s="65">
        <f t="shared" si="25"/>
        <v>4.640696666666667</v>
      </c>
      <c r="G252" s="65">
        <f t="shared" si="26"/>
        <v>0.085002712704</v>
      </c>
      <c r="H252" s="6" t="s">
        <v>124</v>
      </c>
      <c r="I252" s="65">
        <v>7.35765</v>
      </c>
      <c r="J252" s="65">
        <v>3.17449</v>
      </c>
      <c r="K252" s="65">
        <v>3.38995</v>
      </c>
    </row>
    <row r="253" spans="1:11" ht="24">
      <c r="A253" s="6">
        <v>34</v>
      </c>
      <c r="B253" s="71">
        <v>20500</v>
      </c>
      <c r="C253" s="1">
        <v>303.654</v>
      </c>
      <c r="D253" s="65">
        <v>0.469</v>
      </c>
      <c r="E253" s="65">
        <f t="shared" si="20"/>
        <v>0.0405216</v>
      </c>
      <c r="F253" s="65">
        <f t="shared" si="25"/>
        <v>11.43799</v>
      </c>
      <c r="G253" s="65">
        <f t="shared" si="26"/>
        <v>0.46348565558399996</v>
      </c>
      <c r="H253" s="6" t="s">
        <v>125</v>
      </c>
      <c r="I253" s="65">
        <v>10.07802</v>
      </c>
      <c r="J253" s="65">
        <v>14.07043</v>
      </c>
      <c r="K253" s="65">
        <v>10.16552</v>
      </c>
    </row>
    <row r="254" spans="1:11" ht="24">
      <c r="A254" s="6">
        <v>35</v>
      </c>
      <c r="B254" s="71">
        <v>20506</v>
      </c>
      <c r="C254" s="1">
        <v>303.644</v>
      </c>
      <c r="D254" s="65">
        <v>0.47</v>
      </c>
      <c r="E254" s="65">
        <f t="shared" si="20"/>
        <v>0.040608</v>
      </c>
      <c r="F254" s="65">
        <f t="shared" si="25"/>
        <v>8.189993333333334</v>
      </c>
      <c r="G254" s="65">
        <f t="shared" si="26"/>
        <v>0.33257924928</v>
      </c>
      <c r="H254" s="6" t="s">
        <v>126</v>
      </c>
      <c r="I254" s="65">
        <v>12.76576</v>
      </c>
      <c r="J254" s="65">
        <v>8.04376</v>
      </c>
      <c r="K254" s="65">
        <v>3.76046</v>
      </c>
    </row>
    <row r="255" spans="1:11" ht="24">
      <c r="A255" s="6">
        <v>36</v>
      </c>
      <c r="B255" s="71">
        <v>20522</v>
      </c>
      <c r="C255" s="1">
        <v>303.614</v>
      </c>
      <c r="D255" s="65">
        <v>0.271</v>
      </c>
      <c r="E255" s="65">
        <f t="shared" si="20"/>
        <v>0.023414400000000002</v>
      </c>
      <c r="F255" s="65">
        <f t="shared" si="25"/>
        <v>11.11853</v>
      </c>
      <c r="G255" s="65">
        <f t="shared" si="26"/>
        <v>0.260333708832</v>
      </c>
      <c r="H255" s="6" t="s">
        <v>128</v>
      </c>
      <c r="I255" s="65">
        <v>17.07942</v>
      </c>
      <c r="J255" s="65">
        <v>4.48229</v>
      </c>
      <c r="K255" s="65">
        <v>11.79388</v>
      </c>
    </row>
    <row r="256" spans="1:11" ht="24">
      <c r="A256" s="6">
        <v>37</v>
      </c>
      <c r="B256" s="71">
        <v>20528</v>
      </c>
      <c r="C256" s="1">
        <v>303.594</v>
      </c>
      <c r="D256" s="65">
        <v>0.704</v>
      </c>
      <c r="E256" s="65">
        <f t="shared" si="20"/>
        <v>0.0608256</v>
      </c>
      <c r="F256" s="65">
        <f t="shared" si="25"/>
        <v>21.853123333333333</v>
      </c>
      <c r="G256" s="65">
        <f t="shared" si="26"/>
        <v>1.329229338624</v>
      </c>
      <c r="H256" s="6" t="s">
        <v>129</v>
      </c>
      <c r="I256" s="65">
        <v>20.48491</v>
      </c>
      <c r="J256" s="65">
        <v>24.93316</v>
      </c>
      <c r="K256" s="65">
        <v>20.1413</v>
      </c>
    </row>
    <row r="257" spans="1:16" ht="24">
      <c r="A257" s="74">
        <v>38</v>
      </c>
      <c r="B257" s="75">
        <v>20535</v>
      </c>
      <c r="C257" s="76">
        <v>303.544</v>
      </c>
      <c r="D257" s="77">
        <v>0.2</v>
      </c>
      <c r="E257" s="77">
        <f t="shared" si="20"/>
        <v>0.01728</v>
      </c>
      <c r="F257" s="77">
        <f t="shared" si="25"/>
        <v>11.339866666666666</v>
      </c>
      <c r="G257" s="77">
        <f t="shared" si="26"/>
        <v>0.195952896</v>
      </c>
      <c r="H257" s="74" t="s">
        <v>130</v>
      </c>
      <c r="I257" s="77">
        <v>11.09424</v>
      </c>
      <c r="J257" s="77">
        <v>11.04544</v>
      </c>
      <c r="K257" s="77">
        <v>11.87992</v>
      </c>
      <c r="L257" s="76"/>
      <c r="M257" s="76"/>
      <c r="N257" s="76"/>
      <c r="O257" s="76"/>
      <c r="P257" s="76"/>
    </row>
    <row r="258" spans="1:11" ht="24">
      <c r="A258" s="6">
        <v>1</v>
      </c>
      <c r="B258" s="71">
        <v>20555</v>
      </c>
      <c r="C258" s="1">
        <v>303.564</v>
      </c>
      <c r="D258" s="65">
        <v>0.212</v>
      </c>
      <c r="E258" s="65">
        <f t="shared" si="20"/>
        <v>0.0183168</v>
      </c>
      <c r="F258" s="65">
        <f t="shared" si="25"/>
        <v>9.645913333333333</v>
      </c>
      <c r="G258" s="65">
        <f t="shared" si="26"/>
        <v>0.176682265344</v>
      </c>
      <c r="H258" s="6" t="s">
        <v>131</v>
      </c>
      <c r="I258" s="65">
        <v>6.37055</v>
      </c>
      <c r="J258" s="65">
        <v>14.22969</v>
      </c>
      <c r="K258" s="65">
        <v>8.3375</v>
      </c>
    </row>
    <row r="259" spans="1:11" ht="24">
      <c r="A259" s="6">
        <v>2</v>
      </c>
      <c r="B259" s="71">
        <v>20571</v>
      </c>
      <c r="C259" s="1">
        <v>303.564</v>
      </c>
      <c r="D259" s="65">
        <v>0.182</v>
      </c>
      <c r="E259" s="65">
        <f t="shared" si="20"/>
        <v>0.0157248</v>
      </c>
      <c r="F259" s="65">
        <f t="shared" si="25"/>
        <v>15.968713333333334</v>
      </c>
      <c r="G259" s="65">
        <f t="shared" si="26"/>
        <v>0.25110482342400003</v>
      </c>
      <c r="H259" s="6" t="s">
        <v>132</v>
      </c>
      <c r="I259" s="65">
        <v>21.07235</v>
      </c>
      <c r="J259" s="65">
        <v>11.99608</v>
      </c>
      <c r="K259" s="65">
        <v>14.83771</v>
      </c>
    </row>
    <row r="260" spans="1:11" ht="24">
      <c r="A260" s="6">
        <v>3</v>
      </c>
      <c r="B260" s="71">
        <v>20576</v>
      </c>
      <c r="C260" s="1">
        <v>303.564</v>
      </c>
      <c r="D260" s="65">
        <v>0.215</v>
      </c>
      <c r="E260" s="65">
        <f t="shared" si="20"/>
        <v>0.018576000000000002</v>
      </c>
      <c r="F260" s="65">
        <f t="shared" si="25"/>
        <v>17.586716666666664</v>
      </c>
      <c r="G260" s="65">
        <f t="shared" si="26"/>
        <v>0.3266908488</v>
      </c>
      <c r="H260" s="6" t="s">
        <v>133</v>
      </c>
      <c r="I260" s="65">
        <v>23.59662</v>
      </c>
      <c r="J260" s="65">
        <v>16.68498</v>
      </c>
      <c r="K260" s="65">
        <v>12.47855</v>
      </c>
    </row>
    <row r="261" spans="1:11" ht="24">
      <c r="A261" s="6">
        <v>4</v>
      </c>
      <c r="B261" s="71">
        <v>20596</v>
      </c>
      <c r="C261" s="1">
        <v>303.594</v>
      </c>
      <c r="D261" s="65">
        <v>0.248</v>
      </c>
      <c r="E261" s="65">
        <f t="shared" si="20"/>
        <v>0.0214272</v>
      </c>
      <c r="F261" s="65">
        <f t="shared" si="25"/>
        <v>11.960196666666667</v>
      </c>
      <c r="G261" s="65">
        <f t="shared" si="26"/>
        <v>0.256273526016</v>
      </c>
      <c r="H261" s="6" t="s">
        <v>134</v>
      </c>
      <c r="I261" s="65">
        <v>9.92539</v>
      </c>
      <c r="J261" s="65">
        <v>8.40437</v>
      </c>
      <c r="K261" s="65">
        <v>17.55083</v>
      </c>
    </row>
    <row r="262" spans="1:11" ht="24">
      <c r="A262" s="6">
        <v>5</v>
      </c>
      <c r="B262" s="71">
        <v>20605</v>
      </c>
      <c r="C262" s="1">
        <v>303.594</v>
      </c>
      <c r="D262" s="65">
        <v>0.245</v>
      </c>
      <c r="E262" s="65">
        <f t="shared" si="20"/>
        <v>0.021168</v>
      </c>
      <c r="F262" s="65">
        <f t="shared" si="25"/>
        <v>22.340280000000003</v>
      </c>
      <c r="G262" s="65">
        <f t="shared" si="26"/>
        <v>0.4728990470400001</v>
      </c>
      <c r="H262" s="6" t="s">
        <v>135</v>
      </c>
      <c r="I262" s="65">
        <v>32.73998</v>
      </c>
      <c r="J262" s="65">
        <v>16.42036</v>
      </c>
      <c r="K262" s="65">
        <v>17.8605</v>
      </c>
    </row>
    <row r="263" spans="1:11" ht="24">
      <c r="A263" s="6">
        <v>6</v>
      </c>
      <c r="B263" s="71">
        <v>20611</v>
      </c>
      <c r="C263" s="1">
        <v>303.644</v>
      </c>
      <c r="D263" s="65">
        <v>0.296</v>
      </c>
      <c r="E263" s="65">
        <f t="shared" si="20"/>
        <v>0.0255744</v>
      </c>
      <c r="F263" s="65">
        <f t="shared" si="25"/>
        <v>38.40833333333333</v>
      </c>
      <c r="G263" s="65">
        <f t="shared" si="26"/>
        <v>0.9822700799999999</v>
      </c>
      <c r="H263" s="6" t="s">
        <v>136</v>
      </c>
      <c r="I263" s="65">
        <v>43.12728</v>
      </c>
      <c r="J263" s="65">
        <v>34.08294</v>
      </c>
      <c r="K263" s="65">
        <v>38.01478</v>
      </c>
    </row>
    <row r="264" spans="1:11" ht="24">
      <c r="A264" s="6">
        <v>7</v>
      </c>
      <c r="B264" s="71">
        <v>20626</v>
      </c>
      <c r="C264" s="1">
        <v>303.524</v>
      </c>
      <c r="D264" s="65">
        <v>0.081</v>
      </c>
      <c r="E264" s="65">
        <f t="shared" si="20"/>
        <v>0.006998400000000001</v>
      </c>
      <c r="F264" s="65">
        <f t="shared" si="25"/>
        <v>25.136726666666664</v>
      </c>
      <c r="G264" s="65">
        <f t="shared" si="26"/>
        <v>0.17591686790400002</v>
      </c>
      <c r="H264" s="6" t="s">
        <v>110</v>
      </c>
      <c r="I264" s="65">
        <v>33.80904</v>
      </c>
      <c r="J264" s="65">
        <v>27.24364</v>
      </c>
      <c r="K264" s="65">
        <v>14.3575</v>
      </c>
    </row>
    <row r="265" spans="1:11" ht="24">
      <c r="A265" s="6">
        <v>8</v>
      </c>
      <c r="B265" s="71">
        <v>20628</v>
      </c>
      <c r="C265" s="1">
        <v>303.624</v>
      </c>
      <c r="D265" s="65">
        <v>0.372</v>
      </c>
      <c r="E265" s="65">
        <f t="shared" si="20"/>
        <v>0.032140800000000004</v>
      </c>
      <c r="F265" s="65">
        <f t="shared" si="25"/>
        <v>36.467980000000004</v>
      </c>
      <c r="G265" s="65">
        <f t="shared" si="26"/>
        <v>1.1721100515840004</v>
      </c>
      <c r="H265" s="6" t="s">
        <v>111</v>
      </c>
      <c r="I265" s="65">
        <v>38.92474</v>
      </c>
      <c r="J265" s="65">
        <v>33.94716</v>
      </c>
      <c r="K265" s="65">
        <v>36.53204</v>
      </c>
    </row>
    <row r="266" spans="1:11" ht="24">
      <c r="A266" s="6">
        <v>9</v>
      </c>
      <c r="B266" s="71">
        <v>20634</v>
      </c>
      <c r="C266" s="1">
        <v>303.594</v>
      </c>
      <c r="D266" s="65">
        <v>0.154</v>
      </c>
      <c r="E266" s="65">
        <f t="shared" si="20"/>
        <v>0.0133056</v>
      </c>
      <c r="F266" s="65">
        <f t="shared" si="25"/>
        <v>34.270140000000005</v>
      </c>
      <c r="G266" s="65">
        <f t="shared" si="26"/>
        <v>0.45598477478400007</v>
      </c>
      <c r="H266" s="6" t="s">
        <v>64</v>
      </c>
      <c r="I266" s="65">
        <v>34.73852</v>
      </c>
      <c r="J266" s="65">
        <v>36.70233</v>
      </c>
      <c r="K266" s="65">
        <v>31.36957</v>
      </c>
    </row>
    <row r="267" spans="1:11" ht="24">
      <c r="A267" s="6">
        <v>10</v>
      </c>
      <c r="B267" s="71">
        <v>20640</v>
      </c>
      <c r="C267" s="1">
        <v>303.544</v>
      </c>
      <c r="D267" s="65">
        <v>0.213</v>
      </c>
      <c r="E267" s="65">
        <f t="shared" si="20"/>
        <v>0.0184032</v>
      </c>
      <c r="F267" s="65">
        <f aca="true" t="shared" si="27" ref="F267:F309">+AVERAGE(I267:K267)</f>
        <v>27.973666666666663</v>
      </c>
      <c r="G267" s="65">
        <f aca="true" t="shared" si="28" ref="G267:G309">F267*E267</f>
        <v>0.5148049823999999</v>
      </c>
      <c r="H267" s="6" t="s">
        <v>65</v>
      </c>
      <c r="I267" s="65">
        <v>36.961</v>
      </c>
      <c r="J267" s="65">
        <v>25.036</v>
      </c>
      <c r="K267" s="65">
        <v>21.924</v>
      </c>
    </row>
    <row r="268" spans="1:11" ht="24">
      <c r="A268" s="6">
        <v>11</v>
      </c>
      <c r="B268" s="71">
        <v>20648</v>
      </c>
      <c r="C268" s="1">
        <v>303.604</v>
      </c>
      <c r="D268" s="65">
        <v>0.216</v>
      </c>
      <c r="E268" s="65">
        <f t="shared" si="20"/>
        <v>0.0186624</v>
      </c>
      <c r="F268" s="65">
        <f t="shared" si="27"/>
        <v>37.559333333333335</v>
      </c>
      <c r="G268" s="65">
        <f t="shared" si="28"/>
        <v>0.7009473024</v>
      </c>
      <c r="H268" s="6" t="s">
        <v>112</v>
      </c>
      <c r="I268" s="65">
        <v>48.848</v>
      </c>
      <c r="J268" s="65">
        <v>30.103</v>
      </c>
      <c r="K268" s="65">
        <v>33.727</v>
      </c>
    </row>
    <row r="269" spans="1:11" ht="24">
      <c r="A269" s="6">
        <v>12</v>
      </c>
      <c r="B269" s="71">
        <v>20655</v>
      </c>
      <c r="C269" s="1">
        <v>303.564</v>
      </c>
      <c r="D269" s="65">
        <v>0.192</v>
      </c>
      <c r="E269" s="65">
        <f t="shared" si="20"/>
        <v>0.0165888</v>
      </c>
      <c r="F269" s="65">
        <f t="shared" si="27"/>
        <v>29.284999999999997</v>
      </c>
      <c r="G269" s="65">
        <f t="shared" si="28"/>
        <v>0.485803008</v>
      </c>
      <c r="H269" s="6" t="s">
        <v>113</v>
      </c>
      <c r="I269" s="65">
        <v>29.742</v>
      </c>
      <c r="J269" s="65">
        <v>32.933</v>
      </c>
      <c r="K269" s="65">
        <v>25.18</v>
      </c>
    </row>
    <row r="270" spans="1:11" ht="24">
      <c r="A270" s="6">
        <v>13</v>
      </c>
      <c r="B270" s="71">
        <v>20661</v>
      </c>
      <c r="C270" s="1">
        <v>304.624</v>
      </c>
      <c r="D270" s="65">
        <v>9.245</v>
      </c>
      <c r="E270" s="65">
        <f t="shared" si="20"/>
        <v>0.7987679999999999</v>
      </c>
      <c r="F270" s="65">
        <f t="shared" si="27"/>
        <v>190.25333333333333</v>
      </c>
      <c r="G270" s="65">
        <f t="shared" si="28"/>
        <v>151.96827455999997</v>
      </c>
      <c r="H270" s="6" t="s">
        <v>67</v>
      </c>
      <c r="I270" s="65">
        <v>174.632</v>
      </c>
      <c r="J270" s="65">
        <v>245.647</v>
      </c>
      <c r="K270" s="65">
        <v>150.481</v>
      </c>
    </row>
    <row r="271" spans="1:11" ht="24">
      <c r="A271" s="6">
        <v>14</v>
      </c>
      <c r="B271" s="71">
        <v>20673</v>
      </c>
      <c r="C271" s="1">
        <v>303.694</v>
      </c>
      <c r="D271" s="65">
        <v>0.874</v>
      </c>
      <c r="E271" s="65">
        <f t="shared" si="20"/>
        <v>0.0755136</v>
      </c>
      <c r="F271" s="65">
        <f t="shared" si="27"/>
        <v>21.03701</v>
      </c>
      <c r="G271" s="65">
        <f t="shared" si="28"/>
        <v>1.5885803583359999</v>
      </c>
      <c r="H271" s="6" t="s">
        <v>68</v>
      </c>
      <c r="I271" s="65">
        <v>19.30206</v>
      </c>
      <c r="J271" s="65">
        <v>18.38358</v>
      </c>
      <c r="K271" s="65">
        <v>25.42539</v>
      </c>
    </row>
    <row r="272" spans="1:11" ht="24">
      <c r="A272" s="6">
        <v>15</v>
      </c>
      <c r="B272" s="71">
        <v>20678</v>
      </c>
      <c r="C272" s="1">
        <v>305.364</v>
      </c>
      <c r="D272" s="65">
        <v>26.598</v>
      </c>
      <c r="E272" s="65">
        <f t="shared" si="20"/>
        <v>2.2980672</v>
      </c>
      <c r="F272" s="65">
        <f t="shared" si="27"/>
        <v>213.96534666666665</v>
      </c>
      <c r="G272" s="65">
        <f t="shared" si="28"/>
        <v>491.706745111296</v>
      </c>
      <c r="H272" s="6" t="s">
        <v>114</v>
      </c>
      <c r="I272" s="65">
        <v>205.03443</v>
      </c>
      <c r="J272" s="65">
        <v>213.10481</v>
      </c>
      <c r="K272" s="65">
        <v>223.7568</v>
      </c>
    </row>
    <row r="273" spans="1:11" ht="24">
      <c r="A273" s="6">
        <v>16</v>
      </c>
      <c r="B273" s="71">
        <v>20687</v>
      </c>
      <c r="C273" s="1">
        <v>303.554</v>
      </c>
      <c r="D273" s="65">
        <v>0.862</v>
      </c>
      <c r="E273" s="65">
        <f t="shared" si="20"/>
        <v>0.07447680000000001</v>
      </c>
      <c r="F273" s="65">
        <f t="shared" si="27"/>
        <v>31.001536666666667</v>
      </c>
      <c r="G273" s="65">
        <f t="shared" si="28"/>
        <v>2.308895246016</v>
      </c>
      <c r="H273" s="6" t="s">
        <v>115</v>
      </c>
      <c r="I273" s="65">
        <v>28.58284</v>
      </c>
      <c r="J273" s="65">
        <v>34.8491</v>
      </c>
      <c r="K273" s="65">
        <v>29.57267</v>
      </c>
    </row>
    <row r="274" spans="1:11" ht="24">
      <c r="A274" s="6">
        <v>17</v>
      </c>
      <c r="B274" s="71">
        <v>20693</v>
      </c>
      <c r="C274" s="1">
        <v>303.924</v>
      </c>
      <c r="D274" s="65">
        <v>2.467</v>
      </c>
      <c r="E274" s="65">
        <f t="shared" si="20"/>
        <v>0.21314880000000003</v>
      </c>
      <c r="F274" s="65">
        <f t="shared" si="27"/>
        <v>12.577183333333332</v>
      </c>
      <c r="G274" s="65">
        <f t="shared" si="28"/>
        <v>2.68081153488</v>
      </c>
      <c r="H274" s="6" t="s">
        <v>70</v>
      </c>
      <c r="I274" s="65">
        <v>26.00549</v>
      </c>
      <c r="J274" s="65">
        <v>5.05322</v>
      </c>
      <c r="K274" s="65">
        <v>6.67284</v>
      </c>
    </row>
    <row r="275" spans="1:11" ht="24">
      <c r="A275" s="6">
        <v>18</v>
      </c>
      <c r="B275" s="71">
        <v>20701</v>
      </c>
      <c r="C275" s="1">
        <v>303.734</v>
      </c>
      <c r="D275" s="65">
        <v>1.994</v>
      </c>
      <c r="E275" s="65">
        <f t="shared" si="20"/>
        <v>0.1722816</v>
      </c>
      <c r="F275" s="65">
        <f t="shared" si="27"/>
        <v>13.620556666666667</v>
      </c>
      <c r="G275" s="65">
        <f t="shared" si="28"/>
        <v>2.3465712954240003</v>
      </c>
      <c r="H275" s="6" t="s">
        <v>71</v>
      </c>
      <c r="I275" s="65">
        <v>18.47746</v>
      </c>
      <c r="J275" s="65">
        <v>9.89873</v>
      </c>
      <c r="K275" s="65">
        <v>12.48548</v>
      </c>
    </row>
    <row r="276" spans="1:11" ht="24">
      <c r="A276" s="6">
        <v>19</v>
      </c>
      <c r="B276" s="71">
        <v>20708</v>
      </c>
      <c r="C276" s="1">
        <v>305.064</v>
      </c>
      <c r="D276" s="65">
        <v>19.903</v>
      </c>
      <c r="E276" s="65">
        <f t="shared" si="20"/>
        <v>1.7196192</v>
      </c>
      <c r="F276" s="65">
        <f t="shared" si="27"/>
        <v>323.28647666666666</v>
      </c>
      <c r="G276" s="65">
        <f t="shared" si="28"/>
        <v>555.929632376352</v>
      </c>
      <c r="H276" s="6" t="s">
        <v>116</v>
      </c>
      <c r="I276" s="65">
        <v>340.81599</v>
      </c>
      <c r="J276" s="65">
        <v>318.88979</v>
      </c>
      <c r="K276" s="65">
        <v>310.15365</v>
      </c>
    </row>
    <row r="277" spans="1:11" ht="24">
      <c r="A277" s="6">
        <v>20</v>
      </c>
      <c r="B277" s="71">
        <v>20717</v>
      </c>
      <c r="C277" s="1">
        <v>304.094</v>
      </c>
      <c r="D277" s="65">
        <v>3.784</v>
      </c>
      <c r="E277" s="65">
        <f t="shared" si="20"/>
        <v>0.3269376</v>
      </c>
      <c r="F277" s="65">
        <f t="shared" si="27"/>
        <v>30.934186666666665</v>
      </c>
      <c r="G277" s="65">
        <f t="shared" si="28"/>
        <v>10.113548746751999</v>
      </c>
      <c r="H277" s="6" t="s">
        <v>117</v>
      </c>
      <c r="I277" s="65">
        <v>30.73124</v>
      </c>
      <c r="J277" s="65">
        <v>35.23155</v>
      </c>
      <c r="K277" s="65">
        <v>26.83977</v>
      </c>
    </row>
    <row r="278" spans="1:11" ht="24">
      <c r="A278" s="6">
        <v>21</v>
      </c>
      <c r="B278" s="71">
        <v>20726</v>
      </c>
      <c r="C278" s="1">
        <v>306.844</v>
      </c>
      <c r="D278" s="65">
        <v>71.479</v>
      </c>
      <c r="E278" s="65">
        <f t="shared" si="20"/>
        <v>6.1757856</v>
      </c>
      <c r="F278" s="65">
        <f t="shared" si="27"/>
        <v>554.3898133333333</v>
      </c>
      <c r="G278" s="65">
        <f t="shared" si="28"/>
        <v>3423.7926259706883</v>
      </c>
      <c r="H278" s="6" t="s">
        <v>56</v>
      </c>
      <c r="I278" s="65">
        <v>496.08252</v>
      </c>
      <c r="J278" s="65">
        <v>598.18365</v>
      </c>
      <c r="K278" s="65">
        <v>568.90327</v>
      </c>
    </row>
    <row r="279" spans="1:11" ht="24">
      <c r="A279" s="6">
        <v>22</v>
      </c>
      <c r="B279" s="71">
        <v>20735</v>
      </c>
      <c r="C279" s="1">
        <v>304.224</v>
      </c>
      <c r="D279" s="65">
        <v>8.701</v>
      </c>
      <c r="E279" s="65">
        <f t="shared" si="20"/>
        <v>0.7517664000000001</v>
      </c>
      <c r="F279" s="65">
        <f t="shared" si="27"/>
        <v>100.43587666666667</v>
      </c>
      <c r="G279" s="65">
        <f t="shared" si="28"/>
        <v>75.50431743254401</v>
      </c>
      <c r="H279" s="6" t="s">
        <v>57</v>
      </c>
      <c r="I279" s="65">
        <v>89.11454</v>
      </c>
      <c r="J279" s="65">
        <v>109.57455</v>
      </c>
      <c r="K279" s="65">
        <v>102.61854</v>
      </c>
    </row>
    <row r="280" spans="1:11" ht="24">
      <c r="A280" s="6">
        <v>23</v>
      </c>
      <c r="B280" s="71">
        <v>20743</v>
      </c>
      <c r="C280" s="1">
        <v>303.874</v>
      </c>
      <c r="D280" s="65">
        <v>2.373</v>
      </c>
      <c r="E280" s="65">
        <f t="shared" si="20"/>
        <v>0.20502720000000002</v>
      </c>
      <c r="F280" s="65">
        <f t="shared" si="27"/>
        <v>9.288593333333333</v>
      </c>
      <c r="G280" s="65">
        <f t="shared" si="28"/>
        <v>1.9044142830720001</v>
      </c>
      <c r="H280" s="6" t="s">
        <v>118</v>
      </c>
      <c r="I280" s="65">
        <v>13.30253</v>
      </c>
      <c r="J280" s="65">
        <v>6.71827</v>
      </c>
      <c r="K280" s="65">
        <v>7.84498</v>
      </c>
    </row>
    <row r="281" spans="1:11" ht="24">
      <c r="A281" s="6">
        <v>24</v>
      </c>
      <c r="B281" s="71">
        <v>20758</v>
      </c>
      <c r="C281" s="1">
        <v>304.294</v>
      </c>
      <c r="D281" s="65">
        <v>8.117</v>
      </c>
      <c r="E281" s="65">
        <f t="shared" si="20"/>
        <v>0.7013088000000001</v>
      </c>
      <c r="F281" s="65">
        <f t="shared" si="27"/>
        <v>16.762053333333334</v>
      </c>
      <c r="G281" s="65">
        <f t="shared" si="28"/>
        <v>11.755375508736002</v>
      </c>
      <c r="H281" s="6" t="s">
        <v>119</v>
      </c>
      <c r="I281" s="65">
        <v>9.80962</v>
      </c>
      <c r="J281" s="65">
        <v>14.88095</v>
      </c>
      <c r="K281" s="65">
        <v>25.59559</v>
      </c>
    </row>
    <row r="282" spans="1:11" ht="24">
      <c r="A282" s="6">
        <v>25</v>
      </c>
      <c r="B282" s="71">
        <v>20770</v>
      </c>
      <c r="C282" s="1">
        <v>303.954</v>
      </c>
      <c r="D282" s="65">
        <v>5.397</v>
      </c>
      <c r="E282" s="65">
        <f t="shared" si="20"/>
        <v>0.46630080000000007</v>
      </c>
      <c r="F282" s="65">
        <f t="shared" si="27"/>
        <v>18.241496666666666</v>
      </c>
      <c r="G282" s="65">
        <f t="shared" si="28"/>
        <v>8.506024488864002</v>
      </c>
      <c r="H282" s="6" t="s">
        <v>59</v>
      </c>
      <c r="I282" s="65">
        <v>25.09081</v>
      </c>
      <c r="J282" s="65">
        <v>17.31743</v>
      </c>
      <c r="K282" s="65">
        <v>12.31625</v>
      </c>
    </row>
    <row r="283" spans="1:11" ht="24">
      <c r="A283" s="6">
        <v>26</v>
      </c>
      <c r="B283" s="71">
        <v>20778</v>
      </c>
      <c r="C283" s="1">
        <v>303.904</v>
      </c>
      <c r="D283" s="65">
        <v>5.102</v>
      </c>
      <c r="E283" s="65">
        <f t="shared" si="20"/>
        <v>0.44081280000000006</v>
      </c>
      <c r="F283" s="65">
        <f t="shared" si="27"/>
        <v>9.676693333333333</v>
      </c>
      <c r="G283" s="65">
        <f t="shared" si="28"/>
        <v>4.265610283008001</v>
      </c>
      <c r="H283" s="6" t="s">
        <v>60</v>
      </c>
      <c r="I283" s="65">
        <v>8.1754</v>
      </c>
      <c r="J283" s="65">
        <v>5.57633</v>
      </c>
      <c r="K283" s="65">
        <v>15.27835</v>
      </c>
    </row>
    <row r="284" spans="1:11" ht="24">
      <c r="A284" s="6">
        <v>27</v>
      </c>
      <c r="B284" s="71">
        <v>20785</v>
      </c>
      <c r="C284" s="1">
        <v>303.854</v>
      </c>
      <c r="D284" s="65">
        <v>4.812</v>
      </c>
      <c r="E284" s="65">
        <f t="shared" si="20"/>
        <v>0.41575680000000004</v>
      </c>
      <c r="F284" s="65">
        <f t="shared" si="27"/>
        <v>19.395866666666667</v>
      </c>
      <c r="G284" s="65">
        <f t="shared" si="28"/>
        <v>8.06396345856</v>
      </c>
      <c r="H284" s="6" t="s">
        <v>101</v>
      </c>
      <c r="I284" s="65">
        <v>41.04381</v>
      </c>
      <c r="J284" s="65">
        <v>7.1541</v>
      </c>
      <c r="K284" s="65">
        <v>9.98969</v>
      </c>
    </row>
    <row r="285" spans="1:11" ht="24">
      <c r="A285" s="6">
        <v>28</v>
      </c>
      <c r="B285" s="71">
        <v>20792</v>
      </c>
      <c r="C285" s="1">
        <v>303.844</v>
      </c>
      <c r="D285" s="65">
        <v>4.665</v>
      </c>
      <c r="E285" s="65">
        <f t="shared" si="20"/>
        <v>0.403056</v>
      </c>
      <c r="F285" s="65">
        <f t="shared" si="27"/>
        <v>12.81321</v>
      </c>
      <c r="G285" s="65">
        <f t="shared" si="28"/>
        <v>5.16444116976</v>
      </c>
      <c r="H285" s="6" t="s">
        <v>102</v>
      </c>
      <c r="I285" s="65">
        <v>12.90114</v>
      </c>
      <c r="J285" s="65">
        <v>15.51691</v>
      </c>
      <c r="K285" s="65">
        <v>10.02158</v>
      </c>
    </row>
    <row r="286" spans="1:11" ht="24">
      <c r="A286" s="6">
        <v>29</v>
      </c>
      <c r="B286" s="71">
        <v>20805</v>
      </c>
      <c r="C286" s="1">
        <v>303.824</v>
      </c>
      <c r="D286" s="65">
        <v>4.515</v>
      </c>
      <c r="E286" s="65">
        <f t="shared" si="20"/>
        <v>0.390096</v>
      </c>
      <c r="F286" s="65">
        <f t="shared" si="27"/>
        <v>18.249813333333332</v>
      </c>
      <c r="G286" s="65">
        <f t="shared" si="28"/>
        <v>7.11917918208</v>
      </c>
      <c r="H286" s="6" t="s">
        <v>103</v>
      </c>
      <c r="I286" s="65">
        <v>18.26975</v>
      </c>
      <c r="J286" s="65">
        <v>21.45411</v>
      </c>
      <c r="K286" s="65">
        <v>15.02558</v>
      </c>
    </row>
    <row r="287" spans="1:11" ht="24">
      <c r="A287" s="6">
        <v>30</v>
      </c>
      <c r="B287" s="71">
        <v>20813</v>
      </c>
      <c r="C287" s="1">
        <v>303.594</v>
      </c>
      <c r="D287" s="65">
        <v>1.323</v>
      </c>
      <c r="E287" s="65">
        <f t="shared" si="20"/>
        <v>0.1143072</v>
      </c>
      <c r="F287" s="65">
        <f t="shared" si="27"/>
        <v>21.436499999999995</v>
      </c>
      <c r="G287" s="65">
        <f t="shared" si="28"/>
        <v>2.4503462927999995</v>
      </c>
      <c r="H287" s="6" t="s">
        <v>121</v>
      </c>
      <c r="I287" s="65">
        <v>17.5248</v>
      </c>
      <c r="J287" s="65">
        <v>26.8663</v>
      </c>
      <c r="K287" s="65">
        <v>19.9184</v>
      </c>
    </row>
    <row r="288" spans="1:11" ht="24">
      <c r="A288" s="6">
        <v>31</v>
      </c>
      <c r="B288" s="71">
        <v>20829</v>
      </c>
      <c r="C288" s="1">
        <v>303.494</v>
      </c>
      <c r="D288" s="65">
        <v>0.433</v>
      </c>
      <c r="E288" s="65">
        <f t="shared" si="20"/>
        <v>0.0374112</v>
      </c>
      <c r="F288" s="65">
        <f t="shared" si="27"/>
        <v>28.233386666666664</v>
      </c>
      <c r="G288" s="65">
        <f t="shared" si="28"/>
        <v>1.056244875264</v>
      </c>
      <c r="H288" s="6" t="s">
        <v>122</v>
      </c>
      <c r="I288" s="65">
        <v>38.9677</v>
      </c>
      <c r="J288" s="65">
        <v>31.53431</v>
      </c>
      <c r="K288" s="65">
        <v>14.19815</v>
      </c>
    </row>
    <row r="289" spans="1:11" ht="24">
      <c r="A289" s="6">
        <v>32</v>
      </c>
      <c r="B289" s="71">
        <v>20836</v>
      </c>
      <c r="C289" s="1">
        <v>303.414</v>
      </c>
      <c r="D289" s="65">
        <v>0.387</v>
      </c>
      <c r="E289" s="65">
        <f t="shared" si="20"/>
        <v>0.0334368</v>
      </c>
      <c r="F289" s="65">
        <f t="shared" si="27"/>
        <v>40.76493</v>
      </c>
      <c r="G289" s="65">
        <f t="shared" si="28"/>
        <v>1.363048811424</v>
      </c>
      <c r="H289" s="6" t="s">
        <v>123</v>
      </c>
      <c r="I289" s="65">
        <v>32.40657</v>
      </c>
      <c r="J289" s="65">
        <v>33.10824</v>
      </c>
      <c r="K289" s="65">
        <v>56.77998</v>
      </c>
    </row>
    <row r="290" spans="1:11" ht="24">
      <c r="A290" s="6">
        <v>33</v>
      </c>
      <c r="B290" s="71">
        <v>20848</v>
      </c>
      <c r="C290" s="1">
        <v>303.424</v>
      </c>
      <c r="D290" s="65">
        <v>0.408</v>
      </c>
      <c r="E290" s="65">
        <f t="shared" si="20"/>
        <v>0.035251199999999996</v>
      </c>
      <c r="F290" s="65">
        <f t="shared" si="27"/>
        <v>28.600220000000004</v>
      </c>
      <c r="G290" s="65">
        <f t="shared" si="28"/>
        <v>1.0081920752640001</v>
      </c>
      <c r="H290" s="6" t="s">
        <v>124</v>
      </c>
      <c r="I290" s="65">
        <v>42.83725</v>
      </c>
      <c r="J290" s="65">
        <v>30.90157</v>
      </c>
      <c r="K290" s="65">
        <v>12.06184</v>
      </c>
    </row>
    <row r="291" spans="1:11" ht="24">
      <c r="A291" s="6">
        <v>34</v>
      </c>
      <c r="B291" s="71">
        <v>20858</v>
      </c>
      <c r="C291" s="1">
        <v>303.424</v>
      </c>
      <c r="D291" s="65">
        <v>0.383</v>
      </c>
      <c r="E291" s="65">
        <f t="shared" si="20"/>
        <v>0.0330912</v>
      </c>
      <c r="F291" s="65">
        <f t="shared" si="27"/>
        <v>17.074796666666668</v>
      </c>
      <c r="G291" s="65">
        <f t="shared" si="28"/>
        <v>0.5650255114560001</v>
      </c>
      <c r="H291" s="6" t="s">
        <v>125</v>
      </c>
      <c r="I291" s="65">
        <v>27.90762</v>
      </c>
      <c r="J291" s="65">
        <v>16.76655</v>
      </c>
      <c r="K291" s="65">
        <v>6.55022</v>
      </c>
    </row>
    <row r="292" spans="1:11" ht="24">
      <c r="A292" s="6">
        <v>35</v>
      </c>
      <c r="B292" s="71">
        <v>20869</v>
      </c>
      <c r="C292" s="1">
        <v>303.384</v>
      </c>
      <c r="D292" s="65">
        <v>0.225</v>
      </c>
      <c r="E292" s="65">
        <f t="shared" si="20"/>
        <v>0.019440000000000002</v>
      </c>
      <c r="F292" s="65">
        <f t="shared" si="27"/>
        <v>14.02511</v>
      </c>
      <c r="G292" s="65">
        <f t="shared" si="28"/>
        <v>0.2726481384</v>
      </c>
      <c r="H292" s="6" t="s">
        <v>126</v>
      </c>
      <c r="I292" s="65">
        <v>7.92366</v>
      </c>
      <c r="J292" s="65">
        <v>10.20889</v>
      </c>
      <c r="K292" s="65">
        <v>23.94278</v>
      </c>
    </row>
    <row r="293" spans="1:11" ht="24">
      <c r="A293" s="6">
        <v>36</v>
      </c>
      <c r="B293" s="71">
        <v>20879</v>
      </c>
      <c r="C293" s="1">
        <v>303.424</v>
      </c>
      <c r="D293" s="65">
        <v>0.356</v>
      </c>
      <c r="E293" s="65">
        <f t="shared" si="20"/>
        <v>0.0307584</v>
      </c>
      <c r="F293" s="65">
        <f t="shared" si="27"/>
        <v>11.829369999999999</v>
      </c>
      <c r="G293" s="65">
        <f t="shared" si="28"/>
        <v>0.363852494208</v>
      </c>
      <c r="H293" s="6" t="s">
        <v>128</v>
      </c>
      <c r="I293" s="65">
        <v>15.14424</v>
      </c>
      <c r="J293" s="65">
        <v>13.31921</v>
      </c>
      <c r="K293" s="65">
        <v>7.02466</v>
      </c>
    </row>
    <row r="294" spans="1:11" ht="24">
      <c r="A294" s="6">
        <v>37</v>
      </c>
      <c r="B294" s="71">
        <v>20889</v>
      </c>
      <c r="C294" s="1">
        <v>303.344</v>
      </c>
      <c r="D294" s="65">
        <v>0.181</v>
      </c>
      <c r="E294" s="65">
        <f t="shared" si="20"/>
        <v>0.0156384</v>
      </c>
      <c r="F294" s="65">
        <f t="shared" si="27"/>
        <v>7.945346666666667</v>
      </c>
      <c r="G294" s="65">
        <f t="shared" si="28"/>
        <v>0.124252509312</v>
      </c>
      <c r="H294" s="6" t="s">
        <v>129</v>
      </c>
      <c r="I294" s="65">
        <v>3.43728</v>
      </c>
      <c r="J294" s="65">
        <v>15.29794</v>
      </c>
      <c r="K294" s="65">
        <v>5.10082</v>
      </c>
    </row>
    <row r="295" spans="1:13" ht="24">
      <c r="A295" s="74">
        <v>38</v>
      </c>
      <c r="B295" s="75">
        <v>20906</v>
      </c>
      <c r="C295" s="76">
        <v>303.314</v>
      </c>
      <c r="D295" s="77">
        <v>0.115</v>
      </c>
      <c r="E295" s="77">
        <f t="shared" si="20"/>
        <v>0.009936</v>
      </c>
      <c r="F295" s="77">
        <f t="shared" si="27"/>
        <v>10.749229999999999</v>
      </c>
      <c r="G295" s="77">
        <f t="shared" si="28"/>
        <v>0.10680434927999999</v>
      </c>
      <c r="H295" s="74" t="s">
        <v>130</v>
      </c>
      <c r="I295" s="77">
        <v>26.13173</v>
      </c>
      <c r="J295" s="77">
        <v>5.39161</v>
      </c>
      <c r="K295" s="77">
        <v>0.72435</v>
      </c>
      <c r="L295" s="76"/>
      <c r="M295" s="76"/>
    </row>
    <row r="296" spans="1:11" ht="24">
      <c r="A296" s="6">
        <v>1</v>
      </c>
      <c r="B296" s="71">
        <v>20912</v>
      </c>
      <c r="C296" s="1">
        <v>303.594</v>
      </c>
      <c r="D296" s="65">
        <v>0.881</v>
      </c>
      <c r="E296" s="65">
        <f t="shared" si="20"/>
        <v>0.0761184</v>
      </c>
      <c r="F296" s="65">
        <f t="shared" si="27"/>
        <v>8.805739763492864</v>
      </c>
      <c r="G296" s="65">
        <f t="shared" si="28"/>
        <v>0.6702788216134553</v>
      </c>
      <c r="H296" s="6" t="s">
        <v>131</v>
      </c>
      <c r="I296" s="65">
        <f>การคำนวณตะกอน!F6</f>
        <v>8.310065150903226</v>
      </c>
      <c r="J296" s="65">
        <f>การคำนวณตะกอน!F7</f>
        <v>8.842045695684115</v>
      </c>
      <c r="K296" s="65">
        <f>การคำนวณตะกอน!F8</f>
        <v>9.265108443891252</v>
      </c>
    </row>
    <row r="297" spans="1:11" ht="24">
      <c r="A297" s="6">
        <v>2</v>
      </c>
      <c r="B297" s="71">
        <v>20934</v>
      </c>
      <c r="C297" s="1">
        <v>303.394</v>
      </c>
      <c r="D297" s="65">
        <v>0.232</v>
      </c>
      <c r="E297" s="65">
        <f t="shared" si="20"/>
        <v>0.0200448</v>
      </c>
      <c r="F297" s="65">
        <f t="shared" si="27"/>
        <v>11.507567997570328</v>
      </c>
      <c r="G297" s="65">
        <f t="shared" si="28"/>
        <v>0.23066689899769774</v>
      </c>
      <c r="H297" s="6" t="s">
        <v>132</v>
      </c>
      <c r="I297" s="65">
        <f>การคำนวณตะกอน!F9</f>
        <v>7.456327226241509</v>
      </c>
      <c r="J297" s="65">
        <f>การคำนวณตะกอน!F10</f>
        <v>13.458432669393602</v>
      </c>
      <c r="K297" s="65">
        <f>การคำนวณตะกอน!F11</f>
        <v>13.607944097075872</v>
      </c>
    </row>
    <row r="298" spans="1:11" ht="24">
      <c r="A298" s="6">
        <v>3</v>
      </c>
      <c r="B298" s="71">
        <v>20947</v>
      </c>
      <c r="C298" s="1">
        <v>303.634</v>
      </c>
      <c r="D298" s="65">
        <v>0.979</v>
      </c>
      <c r="E298" s="65">
        <f t="shared" si="20"/>
        <v>0.0845856</v>
      </c>
      <c r="F298" s="65">
        <f t="shared" si="27"/>
        <v>57.89432255105145</v>
      </c>
      <c r="G298" s="65">
        <f t="shared" si="28"/>
        <v>4.897026009574217</v>
      </c>
      <c r="H298" s="6" t="s">
        <v>133</v>
      </c>
      <c r="I298" s="65">
        <f>การคำนวณตะกอน!F12</f>
        <v>56.569465957267404</v>
      </c>
      <c r="J298" s="65">
        <f>การคำนวณตะกอน!F13</f>
        <v>56.371308016878174</v>
      </c>
      <c r="K298" s="65">
        <f>การคำนวณตะกอน!F14</f>
        <v>60.74219367900878</v>
      </c>
    </row>
    <row r="299" spans="1:11" ht="24">
      <c r="A299" s="6">
        <v>4</v>
      </c>
      <c r="B299" s="71">
        <v>20960</v>
      </c>
      <c r="C299" s="1">
        <v>303.964</v>
      </c>
      <c r="D299" s="65">
        <v>3.786</v>
      </c>
      <c r="E299" s="65">
        <f t="shared" si="20"/>
        <v>0.3271104</v>
      </c>
      <c r="F299" s="65">
        <f t="shared" si="27"/>
        <v>53.20901035351642</v>
      </c>
      <c r="G299" s="65">
        <f t="shared" si="28"/>
        <v>17.4052206603429</v>
      </c>
      <c r="H299" s="6" t="s">
        <v>134</v>
      </c>
      <c r="I299" s="65">
        <f>การคำนวณตะกอน!F15</f>
        <v>57.874863253006346</v>
      </c>
      <c r="J299" s="65">
        <f>การคำนวณตะกอน!F16</f>
        <v>57.50283851589709</v>
      </c>
      <c r="K299" s="65">
        <f>การคำนวณตะกอน!F17</f>
        <v>44.249329291645836</v>
      </c>
    </row>
    <row r="300" spans="1:11" ht="24">
      <c r="A300" s="6">
        <v>5</v>
      </c>
      <c r="B300" s="71">
        <v>20968</v>
      </c>
      <c r="C300" s="1">
        <v>303.494</v>
      </c>
      <c r="D300" s="65">
        <v>0.352</v>
      </c>
      <c r="E300" s="65">
        <f t="shared" si="20"/>
        <v>0.0304128</v>
      </c>
      <c r="F300" s="65">
        <f t="shared" si="27"/>
        <v>68.85934024580489</v>
      </c>
      <c r="G300" s="65">
        <f t="shared" si="28"/>
        <v>2.094205343027615</v>
      </c>
      <c r="H300" s="6" t="s">
        <v>135</v>
      </c>
      <c r="I300" s="65">
        <f>การคำนวณตะกอน!F18</f>
        <v>77.53016027535833</v>
      </c>
      <c r="J300" s="65">
        <f>การคำนวณตะกอน!F19</f>
        <v>62.95270962113407</v>
      </c>
      <c r="K300" s="65">
        <f>การคำนวณตะกอน!F20</f>
        <v>66.09515084092227</v>
      </c>
    </row>
    <row r="301" spans="1:11" ht="24">
      <c r="A301" s="6">
        <v>6</v>
      </c>
      <c r="B301" s="71">
        <v>20976</v>
      </c>
      <c r="C301" s="1">
        <v>303.484</v>
      </c>
      <c r="D301" s="65">
        <v>0.347</v>
      </c>
      <c r="E301" s="65">
        <f t="shared" si="20"/>
        <v>0.0299808</v>
      </c>
      <c r="F301" s="65">
        <f t="shared" si="27"/>
        <v>59.97282083687506</v>
      </c>
      <c r="G301" s="65">
        <f t="shared" si="28"/>
        <v>1.7980331469461837</v>
      </c>
      <c r="H301" s="6" t="s">
        <v>136</v>
      </c>
      <c r="I301" s="65">
        <f>การคำนวณตะกอน!F21</f>
        <v>54.210336104085904</v>
      </c>
      <c r="J301" s="65">
        <f>การคำนวณตะกอน!F22</f>
        <v>62.510733299011925</v>
      </c>
      <c r="K301" s="65">
        <f>การคำนวณตะกอน!F23</f>
        <v>63.19739310752735</v>
      </c>
    </row>
    <row r="302" spans="1:11" ht="24">
      <c r="A302" s="6">
        <v>7</v>
      </c>
      <c r="B302" s="71">
        <v>20988</v>
      </c>
      <c r="C302" s="1">
        <v>303.594</v>
      </c>
      <c r="D302" s="65">
        <v>1.669</v>
      </c>
      <c r="E302" s="65">
        <f t="shared" si="20"/>
        <v>0.1442016</v>
      </c>
      <c r="F302" s="65">
        <f t="shared" si="27"/>
        <v>38.31556504779829</v>
      </c>
      <c r="G302" s="65">
        <f t="shared" si="28"/>
        <v>5.52516578479659</v>
      </c>
      <c r="H302" s="6" t="s">
        <v>110</v>
      </c>
      <c r="I302" s="65">
        <f>การคำนวณตะกอน!F24</f>
        <v>50.73816990243145</v>
      </c>
      <c r="J302" s="65">
        <f>การคำนวณตะกอน!F25</f>
        <v>44.00057895496598</v>
      </c>
      <c r="K302" s="65">
        <f>การคำนวณตะกอน!F26</f>
        <v>20.207946285997416</v>
      </c>
    </row>
    <row r="303" spans="1:11" ht="24">
      <c r="A303" s="6">
        <v>8</v>
      </c>
      <c r="B303" s="71">
        <v>20998</v>
      </c>
      <c r="C303" s="1">
        <v>303.444</v>
      </c>
      <c r="D303" s="65">
        <v>0.302</v>
      </c>
      <c r="E303" s="65">
        <f t="shared" si="20"/>
        <v>0.0260928</v>
      </c>
      <c r="F303" s="65">
        <f t="shared" si="27"/>
        <v>37.34559359411326</v>
      </c>
      <c r="G303" s="65">
        <f t="shared" si="28"/>
        <v>0.9744511045324785</v>
      </c>
      <c r="H303" s="6" t="s">
        <v>111</v>
      </c>
      <c r="I303" s="65">
        <f>การคำนวณตะกอน!F27</f>
        <v>44.63732176070779</v>
      </c>
      <c r="J303" s="65">
        <f>การคำนวณตะกอน!F28</f>
        <v>38.72919818460756</v>
      </c>
      <c r="K303" s="65">
        <f>การคำนวณตะกอน!F29</f>
        <v>28.670260837024433</v>
      </c>
    </row>
    <row r="304" spans="1:11" ht="24">
      <c r="A304" s="6">
        <v>9</v>
      </c>
      <c r="B304" s="71">
        <v>21009</v>
      </c>
      <c r="C304" s="1">
        <v>303.494</v>
      </c>
      <c r="D304" s="65">
        <v>0.33</v>
      </c>
      <c r="E304" s="65">
        <f t="shared" si="20"/>
        <v>0.028512000000000003</v>
      </c>
      <c r="F304" s="65">
        <f t="shared" si="27"/>
        <v>47.942070408965684</v>
      </c>
      <c r="G304" s="65">
        <f t="shared" si="28"/>
        <v>1.3669243115004297</v>
      </c>
      <c r="H304" s="6" t="s">
        <v>64</v>
      </c>
      <c r="I304" s="65">
        <f>การคำนวณตะกอน!F30</f>
        <v>64.10511646429886</v>
      </c>
      <c r="J304" s="65">
        <f>การคำนวณตะกอน!F31</f>
        <v>55.01618122981133</v>
      </c>
      <c r="K304" s="65">
        <f>การคำนวณตะกอน!F32</f>
        <v>24.704913532786854</v>
      </c>
    </row>
    <row r="305" spans="1:11" ht="24">
      <c r="A305" s="6">
        <v>10</v>
      </c>
      <c r="B305" s="71">
        <v>21019</v>
      </c>
      <c r="C305" s="1">
        <v>303.444</v>
      </c>
      <c r="D305" s="65">
        <v>0.278</v>
      </c>
      <c r="E305" s="65">
        <f t="shared" si="20"/>
        <v>0.024019200000000004</v>
      </c>
      <c r="F305" s="65">
        <f t="shared" si="27"/>
        <v>34.79520530746126</v>
      </c>
      <c r="G305" s="65">
        <f t="shared" si="28"/>
        <v>0.8357529953209736</v>
      </c>
      <c r="H305" s="6" t="s">
        <v>65</v>
      </c>
      <c r="I305" s="65">
        <f>การคำนวณตะกอน!F33</f>
        <v>38.76223638392292</v>
      </c>
      <c r="J305" s="65">
        <f>การคำนวณตะกอน!F34</f>
        <v>38.58173540647831</v>
      </c>
      <c r="K305" s="65">
        <f>การคำนวณตะกอน!F35</f>
        <v>27.041644131982547</v>
      </c>
    </row>
    <row r="306" spans="1:11" ht="24">
      <c r="A306" s="6">
        <v>11</v>
      </c>
      <c r="B306" s="71">
        <v>21030</v>
      </c>
      <c r="C306" s="1">
        <v>303.434</v>
      </c>
      <c r="D306" s="65">
        <v>0.269</v>
      </c>
      <c r="E306" s="65">
        <f t="shared" si="20"/>
        <v>0.0232416</v>
      </c>
      <c r="F306" s="65">
        <f t="shared" si="27"/>
        <v>32.035247724851665</v>
      </c>
      <c r="G306" s="65">
        <f t="shared" si="28"/>
        <v>0.7445504135219125</v>
      </c>
      <c r="H306" s="6" t="s">
        <v>112</v>
      </c>
      <c r="I306" s="65">
        <f>การคำนวณตะกอน!F36</f>
        <v>20.74375801467923</v>
      </c>
      <c r="J306" s="65">
        <f>การคำนวณตะกอน!F37</f>
        <v>46.24990364603582</v>
      </c>
      <c r="K306" s="65">
        <f>การคำนวณตะกอน!F38</f>
        <v>29.112081513839943</v>
      </c>
    </row>
    <row r="307" spans="1:11" ht="24">
      <c r="A307" s="6">
        <v>12</v>
      </c>
      <c r="B307" s="71">
        <v>21038</v>
      </c>
      <c r="C307" s="1">
        <v>303.484</v>
      </c>
      <c r="D307" s="65">
        <v>0.316</v>
      </c>
      <c r="E307" s="65">
        <f t="shared" si="20"/>
        <v>0.0273024</v>
      </c>
      <c r="F307" s="65">
        <f t="shared" si="27"/>
        <v>323.8215932952612</v>
      </c>
      <c r="G307" s="65">
        <f t="shared" si="28"/>
        <v>8.84110666878454</v>
      </c>
      <c r="H307" s="6" t="s">
        <v>113</v>
      </c>
      <c r="I307" s="65">
        <f>การคำนวณตะกอน!F39</f>
        <v>324.7662667019641</v>
      </c>
      <c r="J307" s="65">
        <f>การคำนวณตะกอน!F40</f>
        <v>336.93773092433685</v>
      </c>
      <c r="K307" s="65">
        <f>การคำนวณตะกอน!F41</f>
        <v>309.7607822594827</v>
      </c>
    </row>
    <row r="308" spans="1:11" ht="24">
      <c r="A308" s="6">
        <v>13</v>
      </c>
      <c r="B308" s="71">
        <v>21050</v>
      </c>
      <c r="C308" s="1">
        <v>303.464</v>
      </c>
      <c r="D308" s="65">
        <v>0.277</v>
      </c>
      <c r="E308" s="65">
        <f t="shared" si="20"/>
        <v>0.023932800000000004</v>
      </c>
      <c r="F308" s="65">
        <f t="shared" si="27"/>
        <v>512.4092918455833</v>
      </c>
      <c r="G308" s="65">
        <f t="shared" si="28"/>
        <v>12.263389099881978</v>
      </c>
      <c r="H308" s="6" t="s">
        <v>67</v>
      </c>
      <c r="I308" s="65">
        <f>การคำนวณตะกอน!F42</f>
        <v>505.10864872643424</v>
      </c>
      <c r="J308" s="65">
        <f>การคำนวณตะกอน!F43</f>
        <v>606.2495415535385</v>
      </c>
      <c r="K308" s="65">
        <f>การคำนวณตะกอน!F44</f>
        <v>425.869685256777</v>
      </c>
    </row>
    <row r="309" spans="1:11" ht="24">
      <c r="A309" s="6">
        <v>14</v>
      </c>
      <c r="B309" s="71">
        <v>21060</v>
      </c>
      <c r="C309" s="1">
        <v>304.084</v>
      </c>
      <c r="D309" s="65">
        <v>4.651</v>
      </c>
      <c r="E309" s="65">
        <f t="shared" si="20"/>
        <v>0.4018464</v>
      </c>
      <c r="F309" s="65">
        <f t="shared" si="27"/>
        <v>599.1157102505982</v>
      </c>
      <c r="G309" s="65">
        <f t="shared" si="28"/>
        <v>240.752491347646</v>
      </c>
      <c r="H309" s="6" t="s">
        <v>68</v>
      </c>
      <c r="I309" s="65">
        <f>การคำนวณตะกอน!F45</f>
        <v>571.8960059750648</v>
      </c>
      <c r="J309" s="65">
        <f>การคำนวณตะกอน!F46</f>
        <v>612.0775702267265</v>
      </c>
      <c r="K309" s="65">
        <f>การคำนวณตะกอน!F47</f>
        <v>613.3735545500035</v>
      </c>
    </row>
    <row r="310" spans="1:11" ht="24">
      <c r="A310" s="6">
        <v>15</v>
      </c>
      <c r="B310" s="71">
        <v>21067</v>
      </c>
      <c r="C310" s="1">
        <v>304.644</v>
      </c>
      <c r="D310" s="65">
        <v>9.72</v>
      </c>
      <c r="E310" s="65">
        <f t="shared" si="20"/>
        <v>0.8398080000000001</v>
      </c>
      <c r="F310" s="65">
        <f aca="true" t="shared" si="29" ref="F310:F320">+AVERAGE(I310:K310)</f>
        <v>202.80966642481428</v>
      </c>
      <c r="G310" s="65">
        <f aca="true" t="shared" si="30" ref="G310:G320">F310*E310</f>
        <v>170.32118034089046</v>
      </c>
      <c r="H310" s="6" t="s">
        <v>114</v>
      </c>
      <c r="I310" s="65">
        <f>การคำนวณตะกอน!F48</f>
        <v>192.24283305226786</v>
      </c>
      <c r="J310" s="65">
        <f>การคำนวณตะกอน!F49</f>
        <v>205.527731404214</v>
      </c>
      <c r="K310" s="65">
        <f>การคำนวณตะกอน!F50</f>
        <v>210.65843481796097</v>
      </c>
    </row>
    <row r="311" spans="1:11" ht="24">
      <c r="A311" s="6">
        <v>16</v>
      </c>
      <c r="B311" s="71">
        <v>21079</v>
      </c>
      <c r="C311" s="1">
        <v>304.514</v>
      </c>
      <c r="D311" s="65">
        <v>8.205</v>
      </c>
      <c r="E311" s="65">
        <f t="shared" si="20"/>
        <v>0.7089120000000001</v>
      </c>
      <c r="F311" s="65">
        <f t="shared" si="29"/>
        <v>387.4693842551664</v>
      </c>
      <c r="G311" s="65">
        <f t="shared" si="30"/>
        <v>274.6816961310986</v>
      </c>
      <c r="H311" s="6" t="s">
        <v>115</v>
      </c>
      <c r="I311" s="65">
        <f>การคำนวณตะกอน!F51</f>
        <v>377.44086362915607</v>
      </c>
      <c r="J311" s="65">
        <f>การคำนวณตะกอน!F52</f>
        <v>431.3142767762686</v>
      </c>
      <c r="K311" s="65">
        <f>การคำนวณตะกอน!F53</f>
        <v>353.6530123600744</v>
      </c>
    </row>
    <row r="312" spans="1:11" ht="24">
      <c r="A312" s="6">
        <v>17</v>
      </c>
      <c r="B312" s="71">
        <v>21086</v>
      </c>
      <c r="C312" s="1">
        <v>303.514</v>
      </c>
      <c r="D312" s="65">
        <v>0.325</v>
      </c>
      <c r="E312" s="65">
        <f t="shared" si="20"/>
        <v>0.02808</v>
      </c>
      <c r="F312" s="65">
        <f t="shared" si="29"/>
        <v>215.88472270394672</v>
      </c>
      <c r="G312" s="65">
        <f t="shared" si="30"/>
        <v>6.062043013526824</v>
      </c>
      <c r="H312" s="6" t="s">
        <v>70</v>
      </c>
      <c r="I312" s="65">
        <f>การคำนวณตะกอน!F54</f>
        <v>245.1974962227305</v>
      </c>
      <c r="J312" s="65">
        <f>การคำนวณตะกอน!F55</f>
        <v>203.0727647769801</v>
      </c>
      <c r="K312" s="65">
        <f>การคำนวณตะกอน!F56</f>
        <v>199.3839071121295</v>
      </c>
    </row>
    <row r="313" spans="1:11" ht="24">
      <c r="A313" s="6">
        <v>18</v>
      </c>
      <c r="B313" s="71">
        <v>21100</v>
      </c>
      <c r="C313" s="1">
        <v>303.894</v>
      </c>
      <c r="D313" s="65">
        <v>5.024</v>
      </c>
      <c r="E313" s="65">
        <f t="shared" si="20"/>
        <v>0.4340736</v>
      </c>
      <c r="F313" s="65">
        <f t="shared" si="29"/>
        <v>69.05771948170495</v>
      </c>
      <c r="G313" s="65">
        <f t="shared" si="30"/>
        <v>29.976132903213802</v>
      </c>
      <c r="H313" s="6" t="s">
        <v>71</v>
      </c>
      <c r="I313" s="65">
        <f>การคำนวณตะกอน!F57</f>
        <v>74.37412842815071</v>
      </c>
      <c r="J313" s="65">
        <f>การคำนวณตะกอน!F58</f>
        <v>70.91660662139444</v>
      </c>
      <c r="K313" s="65">
        <f>การคำนวณตะกอน!F59</f>
        <v>61.8824233955697</v>
      </c>
    </row>
    <row r="314" spans="1:11" ht="24">
      <c r="A314" s="6">
        <v>19</v>
      </c>
      <c r="B314" s="71">
        <v>21110</v>
      </c>
      <c r="C314" s="1">
        <v>303.64</v>
      </c>
      <c r="D314" s="65">
        <v>0.984</v>
      </c>
      <c r="E314" s="65">
        <f t="shared" si="20"/>
        <v>0.0850176</v>
      </c>
      <c r="F314" s="65">
        <f t="shared" si="29"/>
        <v>31.457121281185504</v>
      </c>
      <c r="G314" s="65">
        <f t="shared" si="30"/>
        <v>2.6744089542353167</v>
      </c>
      <c r="H314" s="6" t="s">
        <v>116</v>
      </c>
      <c r="I314" s="65">
        <f>การคำนวณตะกอน!F60</f>
        <v>14.607812003799252</v>
      </c>
      <c r="J314" s="65">
        <f>การคำนวณตะกอน!F61</f>
        <v>27.62430939229241</v>
      </c>
      <c r="K314" s="65">
        <f>การคำนวณตะกอน!F62</f>
        <v>52.13924244746484</v>
      </c>
    </row>
    <row r="315" spans="1:11" ht="24">
      <c r="A315" s="6">
        <v>20</v>
      </c>
      <c r="B315" s="71">
        <v>21121</v>
      </c>
      <c r="C315" s="1">
        <v>303.72</v>
      </c>
      <c r="D315" s="65">
        <v>1.2</v>
      </c>
      <c r="E315" s="65">
        <f t="shared" si="20"/>
        <v>0.10368000000000001</v>
      </c>
      <c r="F315" s="65">
        <f t="shared" si="29"/>
        <v>18.19041330739574</v>
      </c>
      <c r="G315" s="65">
        <f t="shared" si="30"/>
        <v>1.8859820517107906</v>
      </c>
      <c r="H315" s="6" t="s">
        <v>117</v>
      </c>
      <c r="I315" s="65">
        <f>การคำนวณตะกอน!F63</f>
        <v>28.361695028354873</v>
      </c>
      <c r="J315" s="65">
        <f>การคำนวณตะกอน!F64</f>
        <v>11.041996392948262</v>
      </c>
      <c r="K315" s="65">
        <f>การคำนวณตะกอน!F65</f>
        <v>15.167548500884077</v>
      </c>
    </row>
    <row r="316" spans="1:11" ht="24">
      <c r="A316" s="6">
        <v>21</v>
      </c>
      <c r="B316" s="71">
        <v>21134</v>
      </c>
      <c r="C316" s="1">
        <v>303.79</v>
      </c>
      <c r="D316" s="65">
        <v>4.237</v>
      </c>
      <c r="E316" s="65">
        <f t="shared" si="20"/>
        <v>0.36607680000000004</v>
      </c>
      <c r="F316" s="65">
        <f t="shared" si="29"/>
        <v>22.181122151405578</v>
      </c>
      <c r="G316" s="65">
        <f t="shared" si="30"/>
        <v>8.11999421759567</v>
      </c>
      <c r="H316" s="6" t="s">
        <v>56</v>
      </c>
      <c r="I316" s="65">
        <f>การคำนวณตะกอน!F66</f>
        <v>15.625000000006288</v>
      </c>
      <c r="J316" s="65">
        <f>การคำนวณตะกอน!F67</f>
        <v>19.905961492238692</v>
      </c>
      <c r="K316" s="65">
        <f>การคำนวณตะกอน!F68</f>
        <v>31.012404961971747</v>
      </c>
    </row>
    <row r="317" spans="1:11" ht="24">
      <c r="A317" s="6">
        <v>22</v>
      </c>
      <c r="B317" s="71">
        <v>21141</v>
      </c>
      <c r="C317" s="1">
        <v>303.54</v>
      </c>
      <c r="D317" s="65">
        <v>0.629</v>
      </c>
      <c r="E317" s="65">
        <f t="shared" si="20"/>
        <v>0.0543456</v>
      </c>
      <c r="F317" s="65">
        <f t="shared" si="29"/>
        <v>9.812288641762425</v>
      </c>
      <c r="G317" s="65">
        <f t="shared" si="30"/>
        <v>0.5332547136097641</v>
      </c>
      <c r="H317" s="6" t="s">
        <v>57</v>
      </c>
      <c r="I317" s="65">
        <f>การคำนวณตะกอน!F69</f>
        <v>6.961849067096001</v>
      </c>
      <c r="J317" s="65">
        <f>การคำนวณตะกอน!F70</f>
        <v>17.93657626635695</v>
      </c>
      <c r="K317" s="65">
        <f>การคำนวณตะกอน!F71</f>
        <v>4.538440591834323</v>
      </c>
    </row>
    <row r="318" spans="1:11" ht="24">
      <c r="A318" s="6">
        <v>23</v>
      </c>
      <c r="B318" s="71">
        <v>21151</v>
      </c>
      <c r="C318" s="1">
        <v>303.47</v>
      </c>
      <c r="D318" s="65">
        <v>0.361</v>
      </c>
      <c r="E318" s="65">
        <f t="shared" si="20"/>
        <v>0.0311904</v>
      </c>
      <c r="F318" s="65">
        <f t="shared" si="29"/>
        <v>10.8683416654681</v>
      </c>
      <c r="G318" s="65">
        <f t="shared" si="30"/>
        <v>0.3389879238826162</v>
      </c>
      <c r="H318" s="6" t="s">
        <v>118</v>
      </c>
      <c r="I318" s="65">
        <f>การคำนวณตะกอน!F72</f>
        <v>6.78086028481175</v>
      </c>
      <c r="J318" s="65">
        <f>การคำนวณตะกอน!F73</f>
        <v>6.362601299331024</v>
      </c>
      <c r="K318" s="65">
        <f>การคำนวณตะกอน!F74</f>
        <v>19.461563412261523</v>
      </c>
    </row>
    <row r="319" spans="1:11" ht="24">
      <c r="A319" s="6">
        <v>24</v>
      </c>
      <c r="B319" s="71">
        <v>21163</v>
      </c>
      <c r="C319" s="1">
        <v>303.48</v>
      </c>
      <c r="D319" s="65">
        <v>0.37</v>
      </c>
      <c r="E319" s="65">
        <f t="shared" si="20"/>
        <v>0.031968</v>
      </c>
      <c r="F319" s="65">
        <f t="shared" si="29"/>
        <v>38.84666333333333</v>
      </c>
      <c r="G319" s="65">
        <f t="shared" si="30"/>
        <v>1.24185013344</v>
      </c>
      <c r="H319" s="6" t="s">
        <v>119</v>
      </c>
      <c r="I319" s="65">
        <v>46.11927</v>
      </c>
      <c r="J319" s="65">
        <v>25.53463</v>
      </c>
      <c r="K319" s="65">
        <v>44.88609</v>
      </c>
    </row>
    <row r="320" spans="1:11" ht="24">
      <c r="A320" s="6">
        <v>25</v>
      </c>
      <c r="B320" s="71">
        <v>21171</v>
      </c>
      <c r="C320" s="1">
        <v>303.44</v>
      </c>
      <c r="D320" s="65">
        <v>0.326</v>
      </c>
      <c r="E320" s="65">
        <f t="shared" si="20"/>
        <v>0.0281664</v>
      </c>
      <c r="F320" s="65">
        <f t="shared" si="29"/>
        <v>22.90339</v>
      </c>
      <c r="G320" s="65">
        <f t="shared" si="30"/>
        <v>0.645106044096</v>
      </c>
      <c r="H320" s="6" t="s">
        <v>59</v>
      </c>
      <c r="I320" s="65">
        <v>25.32961</v>
      </c>
      <c r="J320" s="65">
        <v>16.0241</v>
      </c>
      <c r="K320" s="65">
        <v>27.35646</v>
      </c>
    </row>
    <row r="321" spans="1:11" ht="24">
      <c r="A321" s="6">
        <v>26</v>
      </c>
      <c r="B321" s="71">
        <v>21178</v>
      </c>
      <c r="C321" s="1">
        <v>303.46</v>
      </c>
      <c r="D321" s="65">
        <v>0.353</v>
      </c>
      <c r="E321" s="65">
        <f t="shared" si="20"/>
        <v>0.0304992</v>
      </c>
      <c r="F321" s="65">
        <f aca="true" t="shared" si="31" ref="F321:F416">+AVERAGE(I321:K321)</f>
        <v>31.807576666666666</v>
      </c>
      <c r="G321" s="65">
        <f aca="true" t="shared" si="32" ref="G321:G416">F321*E321</f>
        <v>0.970105642272</v>
      </c>
      <c r="H321" s="6" t="s">
        <v>60</v>
      </c>
      <c r="I321" s="65">
        <v>44.69453</v>
      </c>
      <c r="J321" s="65">
        <v>27.88076</v>
      </c>
      <c r="K321" s="65">
        <v>22.84744</v>
      </c>
    </row>
    <row r="322" spans="1:11" ht="24">
      <c r="A322" s="6">
        <v>27</v>
      </c>
      <c r="B322" s="71">
        <v>21193</v>
      </c>
      <c r="C322" s="1">
        <v>303.39</v>
      </c>
      <c r="D322" s="65">
        <v>0.279</v>
      </c>
      <c r="E322" s="65">
        <f t="shared" si="20"/>
        <v>0.024105600000000005</v>
      </c>
      <c r="F322" s="65">
        <f t="shared" si="31"/>
        <v>45.34265666666666</v>
      </c>
      <c r="G322" s="65">
        <f t="shared" si="32"/>
        <v>1.093011944544</v>
      </c>
      <c r="H322" s="6" t="s">
        <v>168</v>
      </c>
      <c r="I322" s="65">
        <v>62.17872</v>
      </c>
      <c r="J322" s="65">
        <v>33.10584</v>
      </c>
      <c r="K322" s="65">
        <v>40.74341</v>
      </c>
    </row>
    <row r="323" spans="1:11" ht="24">
      <c r="A323" s="6">
        <v>28</v>
      </c>
      <c r="B323" s="71">
        <v>21201</v>
      </c>
      <c r="C323" s="1">
        <v>303.37</v>
      </c>
      <c r="D323" s="65">
        <v>0.241</v>
      </c>
      <c r="E323" s="65">
        <f t="shared" si="20"/>
        <v>0.0208224</v>
      </c>
      <c r="F323" s="65">
        <f t="shared" si="31"/>
        <v>51.154763333333335</v>
      </c>
      <c r="G323" s="65">
        <f t="shared" si="32"/>
        <v>1.0651649440320001</v>
      </c>
      <c r="H323" s="6" t="s">
        <v>102</v>
      </c>
      <c r="I323" s="65">
        <v>59.41866</v>
      </c>
      <c r="J323" s="65">
        <v>51.5699</v>
      </c>
      <c r="K323" s="65">
        <v>42.47573</v>
      </c>
    </row>
    <row r="324" spans="1:11" ht="24">
      <c r="A324" s="6">
        <v>29</v>
      </c>
      <c r="B324" s="71">
        <v>21213</v>
      </c>
      <c r="C324" s="1">
        <v>303.36</v>
      </c>
      <c r="D324" s="65">
        <v>0.26</v>
      </c>
      <c r="E324" s="65">
        <f t="shared" si="20"/>
        <v>0.022464</v>
      </c>
      <c r="F324" s="65">
        <f t="shared" si="31"/>
        <v>30.514750000000003</v>
      </c>
      <c r="G324" s="65">
        <f t="shared" si="32"/>
        <v>0.6854833440000001</v>
      </c>
      <c r="H324" s="6" t="s">
        <v>103</v>
      </c>
      <c r="I324" s="65">
        <v>47.84965</v>
      </c>
      <c r="J324" s="65">
        <v>23.62376</v>
      </c>
      <c r="K324" s="65">
        <v>20.07084</v>
      </c>
    </row>
    <row r="325" spans="1:11" ht="24">
      <c r="A325" s="6">
        <v>30</v>
      </c>
      <c r="B325" s="71">
        <v>21225</v>
      </c>
      <c r="C325" s="1">
        <v>303.354</v>
      </c>
      <c r="D325" s="65">
        <v>0.227</v>
      </c>
      <c r="E325" s="65">
        <f t="shared" si="20"/>
        <v>0.019612800000000003</v>
      </c>
      <c r="F325" s="65">
        <f t="shared" si="31"/>
        <v>52.16589</v>
      </c>
      <c r="G325" s="65">
        <f t="shared" si="32"/>
        <v>1.0231191673920002</v>
      </c>
      <c r="H325" s="6" t="s">
        <v>121</v>
      </c>
      <c r="I325" s="65">
        <v>65.27474</v>
      </c>
      <c r="J325" s="65">
        <v>35.1034</v>
      </c>
      <c r="K325" s="65">
        <v>56.11953</v>
      </c>
    </row>
    <row r="326" spans="1:11" ht="24">
      <c r="A326" s="6">
        <v>31</v>
      </c>
      <c r="B326" s="71">
        <v>21234</v>
      </c>
      <c r="C326" s="1">
        <v>303.354</v>
      </c>
      <c r="D326" s="65">
        <v>0.238</v>
      </c>
      <c r="E326" s="65">
        <f t="shared" si="20"/>
        <v>0.0205632</v>
      </c>
      <c r="F326" s="65">
        <f t="shared" si="31"/>
        <v>30.94620333333333</v>
      </c>
      <c r="G326" s="65">
        <f t="shared" si="32"/>
        <v>0.6363529683839999</v>
      </c>
      <c r="H326" s="6" t="s">
        <v>122</v>
      </c>
      <c r="I326" s="65">
        <v>20.66504</v>
      </c>
      <c r="J326" s="65">
        <v>39.4651</v>
      </c>
      <c r="K326" s="65">
        <v>32.70847</v>
      </c>
    </row>
    <row r="327" spans="1:11" ht="24">
      <c r="A327" s="6">
        <v>32</v>
      </c>
      <c r="B327" s="71">
        <v>21261</v>
      </c>
      <c r="C327" s="1">
        <v>303.344</v>
      </c>
      <c r="D327" s="65">
        <v>0.219</v>
      </c>
      <c r="E327" s="65">
        <f t="shared" si="20"/>
        <v>0.0189216</v>
      </c>
      <c r="F327" s="65">
        <f t="shared" si="31"/>
        <v>18.304893333333336</v>
      </c>
      <c r="G327" s="65">
        <f t="shared" si="32"/>
        <v>0.3463578696960001</v>
      </c>
      <c r="H327" s="6" t="s">
        <v>123</v>
      </c>
      <c r="I327" s="65">
        <v>24.40577</v>
      </c>
      <c r="J327" s="65">
        <v>22.89327</v>
      </c>
      <c r="K327" s="65">
        <v>7.61564</v>
      </c>
    </row>
    <row r="328" spans="1:11" ht="24">
      <c r="A328" s="6">
        <v>33</v>
      </c>
      <c r="B328" s="71">
        <v>21274</v>
      </c>
      <c r="C328" s="1">
        <v>303.364</v>
      </c>
      <c r="D328" s="65">
        <v>0.241</v>
      </c>
      <c r="E328" s="65">
        <f t="shared" si="20"/>
        <v>0.0208224</v>
      </c>
      <c r="F328" s="65">
        <f t="shared" si="31"/>
        <v>20.597846666666666</v>
      </c>
      <c r="G328" s="65">
        <f t="shared" si="32"/>
        <v>0.428896602432</v>
      </c>
      <c r="H328" s="6" t="s">
        <v>124</v>
      </c>
      <c r="I328" s="65">
        <v>22.00793</v>
      </c>
      <c r="J328" s="65">
        <v>28.05541</v>
      </c>
      <c r="K328" s="65">
        <v>11.7302</v>
      </c>
    </row>
    <row r="329" spans="1:13" ht="24">
      <c r="A329" s="137">
        <v>1</v>
      </c>
      <c r="B329" s="138">
        <v>21283</v>
      </c>
      <c r="C329" s="139">
        <v>303.364</v>
      </c>
      <c r="D329" s="140">
        <v>0.215</v>
      </c>
      <c r="E329" s="140">
        <f t="shared" si="20"/>
        <v>0.018576000000000002</v>
      </c>
      <c r="F329" s="140">
        <f t="shared" si="31"/>
        <v>44.81845333333333</v>
      </c>
      <c r="G329" s="140">
        <f t="shared" si="32"/>
        <v>0.83254758912</v>
      </c>
      <c r="H329" s="141" t="s">
        <v>104</v>
      </c>
      <c r="I329" s="140">
        <v>38.94345</v>
      </c>
      <c r="J329" s="140">
        <v>48.24484</v>
      </c>
      <c r="K329" s="140">
        <v>47.26707</v>
      </c>
      <c r="L329" s="139"/>
      <c r="M329" s="139"/>
    </row>
    <row r="330" spans="1:11" ht="24">
      <c r="A330" s="6">
        <v>2</v>
      </c>
      <c r="B330" s="71">
        <v>21304</v>
      </c>
      <c r="C330" s="1">
        <v>303.394</v>
      </c>
      <c r="D330" s="65">
        <v>0.232</v>
      </c>
      <c r="E330" s="65">
        <f t="shared" si="20"/>
        <v>0.0200448</v>
      </c>
      <c r="F330" s="65">
        <f t="shared" si="31"/>
        <v>51.321799999999996</v>
      </c>
      <c r="G330" s="65">
        <f t="shared" si="32"/>
        <v>1.02873521664</v>
      </c>
      <c r="H330" s="142" t="s">
        <v>105</v>
      </c>
      <c r="I330" s="65">
        <v>42.27927</v>
      </c>
      <c r="J330" s="65">
        <v>45.95098</v>
      </c>
      <c r="K330" s="65">
        <v>65.73515</v>
      </c>
    </row>
    <row r="331" spans="1:11" ht="24">
      <c r="A331" s="6">
        <v>3</v>
      </c>
      <c r="B331" s="71">
        <v>21316</v>
      </c>
      <c r="C331" s="1">
        <v>303.444</v>
      </c>
      <c r="D331" s="65">
        <v>0.276</v>
      </c>
      <c r="E331" s="65">
        <f t="shared" si="20"/>
        <v>0.023846400000000004</v>
      </c>
      <c r="F331" s="65">
        <f t="shared" si="31"/>
        <v>46.904120000000006</v>
      </c>
      <c r="G331" s="65">
        <f t="shared" si="32"/>
        <v>1.1184944071680003</v>
      </c>
      <c r="H331" s="142" t="s">
        <v>106</v>
      </c>
      <c r="I331" s="65">
        <v>55.32547</v>
      </c>
      <c r="J331" s="65">
        <v>44.5543</v>
      </c>
      <c r="K331" s="65">
        <v>40.83259</v>
      </c>
    </row>
    <row r="332" spans="1:11" ht="24">
      <c r="A332" s="6">
        <v>4</v>
      </c>
      <c r="B332" s="71">
        <v>21325</v>
      </c>
      <c r="C332" s="1">
        <v>303.444</v>
      </c>
      <c r="D332" s="65">
        <v>0.259</v>
      </c>
      <c r="E332" s="65">
        <f t="shared" si="20"/>
        <v>0.0223776</v>
      </c>
      <c r="F332" s="65">
        <f t="shared" si="31"/>
        <v>246.07924000000003</v>
      </c>
      <c r="G332" s="65">
        <f t="shared" si="32"/>
        <v>5.506662801024</v>
      </c>
      <c r="H332" s="142" t="s">
        <v>107</v>
      </c>
      <c r="I332" s="65">
        <v>236.6826</v>
      </c>
      <c r="J332" s="65">
        <v>242.67887</v>
      </c>
      <c r="K332" s="65">
        <v>258.87625</v>
      </c>
    </row>
    <row r="333" spans="1:11" ht="24">
      <c r="A333" s="6">
        <v>5</v>
      </c>
      <c r="B333" s="71">
        <v>21333</v>
      </c>
      <c r="C333" s="1">
        <v>303.644</v>
      </c>
      <c r="D333" s="65">
        <v>1.115</v>
      </c>
      <c r="E333" s="65">
        <f t="shared" si="20"/>
        <v>0.096336</v>
      </c>
      <c r="F333" s="65">
        <f t="shared" si="31"/>
        <v>248.07734333333335</v>
      </c>
      <c r="G333" s="65">
        <f t="shared" si="32"/>
        <v>23.898778947360004</v>
      </c>
      <c r="H333" s="142" t="s">
        <v>108</v>
      </c>
      <c r="I333" s="65">
        <v>257.13254</v>
      </c>
      <c r="J333" s="65">
        <v>240.26365</v>
      </c>
      <c r="K333" s="65">
        <v>246.83584</v>
      </c>
    </row>
    <row r="334" spans="1:11" ht="24">
      <c r="A334" s="6">
        <v>6</v>
      </c>
      <c r="B334" s="71">
        <v>21346</v>
      </c>
      <c r="C334" s="1">
        <v>303.444</v>
      </c>
      <c r="D334" s="65">
        <v>0.264</v>
      </c>
      <c r="E334" s="65">
        <f t="shared" si="20"/>
        <v>0.022809600000000003</v>
      </c>
      <c r="F334" s="65">
        <f t="shared" si="31"/>
        <v>33.76937</v>
      </c>
      <c r="G334" s="65">
        <f t="shared" si="32"/>
        <v>0.7702658219520001</v>
      </c>
      <c r="H334" s="142" t="s">
        <v>109</v>
      </c>
      <c r="I334" s="65">
        <v>28.98731</v>
      </c>
      <c r="J334" s="65">
        <v>40.17891</v>
      </c>
      <c r="K334" s="65">
        <v>32.14189</v>
      </c>
    </row>
    <row r="335" spans="1:11" ht="24">
      <c r="A335" s="6">
        <v>7</v>
      </c>
      <c r="B335" s="71">
        <v>21353</v>
      </c>
      <c r="C335" s="1">
        <v>303.544</v>
      </c>
      <c r="D335" s="65">
        <v>0.892</v>
      </c>
      <c r="E335" s="65">
        <f t="shared" si="20"/>
        <v>0.0770688</v>
      </c>
      <c r="F335" s="65">
        <f t="shared" si="31"/>
        <v>27.79889</v>
      </c>
      <c r="G335" s="65">
        <f t="shared" si="32"/>
        <v>2.142427093632</v>
      </c>
      <c r="H335" s="142" t="s">
        <v>110</v>
      </c>
      <c r="I335" s="65">
        <v>21.28773</v>
      </c>
      <c r="J335" s="65">
        <v>29.82423</v>
      </c>
      <c r="K335" s="65">
        <v>32.28471</v>
      </c>
    </row>
    <row r="336" spans="1:11" ht="24">
      <c r="A336" s="6">
        <v>8</v>
      </c>
      <c r="B336" s="71">
        <v>21365</v>
      </c>
      <c r="C336" s="1">
        <v>303.464</v>
      </c>
      <c r="D336" s="65">
        <v>0.278</v>
      </c>
      <c r="E336" s="65">
        <f t="shared" si="20"/>
        <v>0.024019200000000004</v>
      </c>
      <c r="F336" s="65">
        <f t="shared" si="31"/>
        <v>42.81120000000001</v>
      </c>
      <c r="G336" s="65">
        <f t="shared" si="32"/>
        <v>1.0282907750400003</v>
      </c>
      <c r="H336" s="142" t="s">
        <v>111</v>
      </c>
      <c r="I336" s="65">
        <v>37.94412</v>
      </c>
      <c r="J336" s="65">
        <v>38.61532</v>
      </c>
      <c r="K336" s="65">
        <v>51.87416</v>
      </c>
    </row>
    <row r="337" spans="1:11" ht="24">
      <c r="A337" s="6">
        <v>9</v>
      </c>
      <c r="B337" s="71">
        <v>21373</v>
      </c>
      <c r="C337" s="1">
        <v>303.394</v>
      </c>
      <c r="D337" s="65">
        <v>0.241</v>
      </c>
      <c r="E337" s="65">
        <f t="shared" si="20"/>
        <v>0.0208224</v>
      </c>
      <c r="F337" s="65">
        <f t="shared" si="31"/>
        <v>60.451953333333336</v>
      </c>
      <c r="G337" s="65">
        <f t="shared" si="32"/>
        <v>1.2587547530880001</v>
      </c>
      <c r="H337" s="142" t="s">
        <v>64</v>
      </c>
      <c r="I337" s="65">
        <v>70.39799</v>
      </c>
      <c r="J337" s="65">
        <v>45.99439</v>
      </c>
      <c r="K337" s="65">
        <v>64.96348</v>
      </c>
    </row>
    <row r="338" spans="1:11" ht="24">
      <c r="A338" s="6">
        <v>10</v>
      </c>
      <c r="B338" s="71">
        <v>21380</v>
      </c>
      <c r="C338" s="1">
        <v>303.594</v>
      </c>
      <c r="D338" s="65">
        <v>0.892</v>
      </c>
      <c r="E338" s="65">
        <f t="shared" si="20"/>
        <v>0.0770688</v>
      </c>
      <c r="F338" s="65">
        <f t="shared" si="31"/>
        <v>51.18167333333334</v>
      </c>
      <c r="G338" s="65">
        <f t="shared" si="32"/>
        <v>3.9445101457920013</v>
      </c>
      <c r="H338" s="142" t="s">
        <v>65</v>
      </c>
      <c r="I338" s="65">
        <v>41.88705</v>
      </c>
      <c r="J338" s="65">
        <v>60.79233</v>
      </c>
      <c r="K338" s="65">
        <v>50.86564</v>
      </c>
    </row>
    <row r="339" spans="1:11" ht="24">
      <c r="A339" s="6">
        <v>11</v>
      </c>
      <c r="B339" s="71">
        <v>21395</v>
      </c>
      <c r="C339" s="1">
        <v>303.544</v>
      </c>
      <c r="D339" s="65">
        <v>0.81</v>
      </c>
      <c r="E339" s="65">
        <f t="shared" si="20"/>
        <v>0.069984</v>
      </c>
      <c r="F339" s="65">
        <f t="shared" si="31"/>
        <v>256.80612333333335</v>
      </c>
      <c r="G339" s="65">
        <f t="shared" si="32"/>
        <v>17.972319735360003</v>
      </c>
      <c r="H339" s="142" t="s">
        <v>112</v>
      </c>
      <c r="I339" s="65">
        <v>179.5124</v>
      </c>
      <c r="J339" s="65">
        <v>261.19274</v>
      </c>
      <c r="K339" s="65">
        <v>329.71323</v>
      </c>
    </row>
    <row r="340" spans="1:11" ht="24">
      <c r="A340" s="6">
        <v>12</v>
      </c>
      <c r="B340" s="71">
        <v>21401</v>
      </c>
      <c r="C340" s="1">
        <v>303.524</v>
      </c>
      <c r="D340" s="65">
        <v>0.801</v>
      </c>
      <c r="E340" s="65">
        <f t="shared" si="20"/>
        <v>0.0692064</v>
      </c>
      <c r="F340" s="65">
        <f t="shared" si="31"/>
        <v>59.29911333333333</v>
      </c>
      <c r="G340" s="65">
        <f t="shared" si="32"/>
        <v>4.103878156992</v>
      </c>
      <c r="H340" s="142" t="s">
        <v>113</v>
      </c>
      <c r="I340" s="65">
        <v>53.45026</v>
      </c>
      <c r="J340" s="65">
        <v>45.38475</v>
      </c>
      <c r="K340" s="65">
        <v>79.06233</v>
      </c>
    </row>
    <row r="341" spans="1:11" ht="24">
      <c r="A341" s="6">
        <v>13</v>
      </c>
      <c r="B341" s="71">
        <v>21415</v>
      </c>
      <c r="C341" s="1">
        <v>303.494</v>
      </c>
      <c r="D341" s="65">
        <v>0.366</v>
      </c>
      <c r="E341" s="65">
        <f t="shared" si="20"/>
        <v>0.0316224</v>
      </c>
      <c r="F341" s="65">
        <f t="shared" si="31"/>
        <v>76.19669333333333</v>
      </c>
      <c r="G341" s="65">
        <f t="shared" si="32"/>
        <v>2.409522315264</v>
      </c>
      <c r="H341" s="142" t="s">
        <v>67</v>
      </c>
      <c r="I341" s="65">
        <v>78.08738</v>
      </c>
      <c r="J341" s="65">
        <v>56.2074</v>
      </c>
      <c r="K341" s="65">
        <v>94.2953</v>
      </c>
    </row>
    <row r="342" spans="1:11" ht="24">
      <c r="A342" s="6">
        <v>14</v>
      </c>
      <c r="B342" s="71">
        <v>21421</v>
      </c>
      <c r="C342" s="1">
        <v>303.374</v>
      </c>
      <c r="D342" s="65">
        <v>0.208</v>
      </c>
      <c r="E342" s="65">
        <f t="shared" si="20"/>
        <v>0.0179712</v>
      </c>
      <c r="F342" s="65">
        <f t="shared" si="31"/>
        <v>86.43376</v>
      </c>
      <c r="G342" s="65">
        <f t="shared" si="32"/>
        <v>1.553318387712</v>
      </c>
      <c r="H342" s="142" t="s">
        <v>68</v>
      </c>
      <c r="I342" s="65">
        <v>82.65386</v>
      </c>
      <c r="J342" s="65">
        <v>71.97906</v>
      </c>
      <c r="K342" s="65">
        <v>104.66836</v>
      </c>
    </row>
    <row r="343" spans="1:11" ht="24">
      <c r="A343" s="6">
        <v>15</v>
      </c>
      <c r="B343" s="71">
        <v>21436</v>
      </c>
      <c r="C343" s="1">
        <v>303.304</v>
      </c>
      <c r="D343" s="65">
        <v>0.225</v>
      </c>
      <c r="E343" s="65">
        <f t="shared" si="20"/>
        <v>0.019440000000000002</v>
      </c>
      <c r="F343" s="65">
        <f t="shared" si="31"/>
        <v>16.891923333333335</v>
      </c>
      <c r="G343" s="65">
        <f t="shared" si="32"/>
        <v>0.32837898960000006</v>
      </c>
      <c r="H343" s="142" t="s">
        <v>114</v>
      </c>
      <c r="I343" s="65">
        <v>8.79894</v>
      </c>
      <c r="J343" s="65">
        <v>22.42088</v>
      </c>
      <c r="K343" s="65">
        <v>19.45595</v>
      </c>
    </row>
    <row r="344" spans="1:11" ht="24">
      <c r="A344" s="6">
        <v>16</v>
      </c>
      <c r="B344" s="71">
        <v>21443</v>
      </c>
      <c r="C344" s="1">
        <v>303.344</v>
      </c>
      <c r="D344" s="65">
        <v>0.263</v>
      </c>
      <c r="E344" s="65">
        <f t="shared" si="20"/>
        <v>0.022723200000000002</v>
      </c>
      <c r="F344" s="65">
        <f t="shared" si="31"/>
        <v>17.190916666666666</v>
      </c>
      <c r="G344" s="65">
        <f t="shared" si="32"/>
        <v>0.39063263760000005</v>
      </c>
      <c r="H344" s="142" t="s">
        <v>115</v>
      </c>
      <c r="I344" s="65">
        <v>31.13511</v>
      </c>
      <c r="J344" s="65">
        <v>12.26242</v>
      </c>
      <c r="K344" s="65">
        <v>8.17522</v>
      </c>
    </row>
    <row r="345" spans="1:11" ht="24">
      <c r="A345" s="6">
        <v>17</v>
      </c>
      <c r="B345" s="71">
        <v>21458</v>
      </c>
      <c r="C345" s="1">
        <v>303.64</v>
      </c>
      <c r="D345" s="65">
        <v>1.87</v>
      </c>
      <c r="E345" s="65">
        <f t="shared" si="20"/>
        <v>0.16156800000000002</v>
      </c>
      <c r="F345" s="65">
        <f t="shared" si="31"/>
        <v>41.29173333333333</v>
      </c>
      <c r="G345" s="65">
        <f t="shared" si="32"/>
        <v>6.6714227712000005</v>
      </c>
      <c r="H345" s="142" t="s">
        <v>70</v>
      </c>
      <c r="I345" s="65">
        <v>52.64788</v>
      </c>
      <c r="J345" s="65">
        <v>32.705</v>
      </c>
      <c r="K345" s="65">
        <v>38.52232</v>
      </c>
    </row>
    <row r="346" spans="1:11" ht="24">
      <c r="A346" s="6">
        <v>18</v>
      </c>
      <c r="B346" s="71">
        <v>21467</v>
      </c>
      <c r="C346" s="1">
        <v>303.574</v>
      </c>
      <c r="D346" s="65">
        <v>1.612</v>
      </c>
      <c r="E346" s="65">
        <f t="shared" si="20"/>
        <v>0.1392768</v>
      </c>
      <c r="F346" s="65">
        <f t="shared" si="31"/>
        <v>23.680373333333335</v>
      </c>
      <c r="G346" s="65">
        <f t="shared" si="32"/>
        <v>3.2981266206720004</v>
      </c>
      <c r="H346" s="142" t="s">
        <v>71</v>
      </c>
      <c r="I346" s="65">
        <v>23.81499</v>
      </c>
      <c r="J346" s="65">
        <v>22.12925</v>
      </c>
      <c r="K346" s="65">
        <v>25.09688</v>
      </c>
    </row>
    <row r="347" spans="1:11" ht="24">
      <c r="A347" s="6">
        <v>19</v>
      </c>
      <c r="B347" s="71">
        <v>21474</v>
      </c>
      <c r="C347" s="1">
        <v>303.624</v>
      </c>
      <c r="D347" s="65">
        <v>1.726</v>
      </c>
      <c r="E347" s="65">
        <f t="shared" si="20"/>
        <v>0.1491264</v>
      </c>
      <c r="F347" s="65">
        <f t="shared" si="31"/>
        <v>10.580390000000001</v>
      </c>
      <c r="G347" s="65">
        <f t="shared" si="32"/>
        <v>1.5778154712960002</v>
      </c>
      <c r="H347" s="142" t="s">
        <v>116</v>
      </c>
      <c r="I347" s="65">
        <v>21.78197</v>
      </c>
      <c r="J347" s="65">
        <v>6.23139</v>
      </c>
      <c r="K347" s="65">
        <v>3.72781</v>
      </c>
    </row>
    <row r="348" spans="1:11" ht="24">
      <c r="A348" s="6">
        <v>20</v>
      </c>
      <c r="B348" s="71">
        <v>21487</v>
      </c>
      <c r="C348" s="1">
        <v>303.444</v>
      </c>
      <c r="D348" s="65">
        <v>0.368</v>
      </c>
      <c r="E348" s="65">
        <f t="shared" si="20"/>
        <v>0.0317952</v>
      </c>
      <c r="F348" s="65">
        <f t="shared" si="31"/>
        <v>17.64846</v>
      </c>
      <c r="G348" s="65">
        <f t="shared" si="32"/>
        <v>0.561136315392</v>
      </c>
      <c r="H348" s="142" t="s">
        <v>117</v>
      </c>
      <c r="I348" s="65">
        <v>19.73944</v>
      </c>
      <c r="J348" s="65">
        <v>8.97573</v>
      </c>
      <c r="K348" s="65">
        <v>24.23021</v>
      </c>
    </row>
    <row r="349" spans="1:11" ht="24">
      <c r="A349" s="6">
        <v>21</v>
      </c>
      <c r="B349" s="71">
        <v>21499</v>
      </c>
      <c r="C349" s="1">
        <v>303.494</v>
      </c>
      <c r="D349" s="65">
        <v>0.381</v>
      </c>
      <c r="E349" s="65">
        <f t="shared" si="20"/>
        <v>0.0329184</v>
      </c>
      <c r="F349" s="65">
        <f t="shared" si="31"/>
        <v>31.104263333333336</v>
      </c>
      <c r="G349" s="65">
        <f t="shared" si="32"/>
        <v>1.023902582112</v>
      </c>
      <c r="H349" s="142" t="s">
        <v>56</v>
      </c>
      <c r="I349" s="65">
        <v>35.93865</v>
      </c>
      <c r="J349" s="65">
        <v>41.69964</v>
      </c>
      <c r="K349" s="65">
        <v>15.6745</v>
      </c>
    </row>
    <row r="350" spans="1:11" ht="24">
      <c r="A350" s="6">
        <v>22</v>
      </c>
      <c r="B350" s="71">
        <v>21500</v>
      </c>
      <c r="C350" s="1">
        <v>303.984</v>
      </c>
      <c r="D350" s="65">
        <v>4.897</v>
      </c>
      <c r="E350" s="65">
        <f t="shared" si="20"/>
        <v>0.42310080000000005</v>
      </c>
      <c r="F350" s="65">
        <f t="shared" si="31"/>
        <v>152.03480000000002</v>
      </c>
      <c r="G350" s="65">
        <f t="shared" si="32"/>
        <v>64.32604550784002</v>
      </c>
      <c r="H350" s="142" t="s">
        <v>57</v>
      </c>
      <c r="I350" s="65">
        <v>155.8411</v>
      </c>
      <c r="J350" s="65">
        <v>158.21089</v>
      </c>
      <c r="K350" s="65">
        <v>142.05241</v>
      </c>
    </row>
    <row r="351" spans="1:11" ht="24">
      <c r="A351" s="6">
        <v>23</v>
      </c>
      <c r="B351" s="71">
        <v>21516</v>
      </c>
      <c r="C351" s="1">
        <v>303.464</v>
      </c>
      <c r="D351" s="65">
        <v>0.391</v>
      </c>
      <c r="E351" s="65">
        <f t="shared" si="20"/>
        <v>0.033782400000000004</v>
      </c>
      <c r="F351" s="65">
        <f t="shared" si="31"/>
        <v>26.019386666666666</v>
      </c>
      <c r="G351" s="65">
        <f t="shared" si="32"/>
        <v>0.878997328128</v>
      </c>
      <c r="H351" s="142" t="s">
        <v>118</v>
      </c>
      <c r="I351" s="65">
        <v>29.80276</v>
      </c>
      <c r="J351" s="65">
        <v>34.80531</v>
      </c>
      <c r="K351" s="65">
        <v>13.45009</v>
      </c>
    </row>
    <row r="352" spans="1:11" ht="24">
      <c r="A352" s="6">
        <v>24</v>
      </c>
      <c r="B352" s="71">
        <v>21528</v>
      </c>
      <c r="C352" s="65">
        <v>303.454</v>
      </c>
      <c r="D352" s="65">
        <v>0.362</v>
      </c>
      <c r="E352" s="65">
        <f t="shared" si="20"/>
        <v>0.0312768</v>
      </c>
      <c r="F352" s="65">
        <f t="shared" si="31"/>
        <v>36.679653333333334</v>
      </c>
      <c r="G352" s="65">
        <f t="shared" si="32"/>
        <v>1.147222181376</v>
      </c>
      <c r="H352" s="142" t="s">
        <v>119</v>
      </c>
      <c r="I352" s="65">
        <v>33.4608</v>
      </c>
      <c r="J352" s="65">
        <v>48.48913</v>
      </c>
      <c r="K352" s="65">
        <v>28.08903</v>
      </c>
    </row>
    <row r="353" spans="1:11" ht="24">
      <c r="A353" s="6">
        <v>25</v>
      </c>
      <c r="B353" s="71">
        <v>21542</v>
      </c>
      <c r="C353" s="1">
        <v>303.344</v>
      </c>
      <c r="D353" s="65">
        <v>0.263</v>
      </c>
      <c r="E353" s="65">
        <f t="shared" si="20"/>
        <v>0.022723200000000002</v>
      </c>
      <c r="F353" s="65">
        <f t="shared" si="31"/>
        <v>26.93616</v>
      </c>
      <c r="G353" s="65">
        <f t="shared" si="32"/>
        <v>0.6120757509120001</v>
      </c>
      <c r="H353" s="142" t="s">
        <v>59</v>
      </c>
      <c r="I353" s="65">
        <v>28.63372</v>
      </c>
      <c r="J353" s="65">
        <v>36.75611</v>
      </c>
      <c r="K353" s="65">
        <v>15.41865</v>
      </c>
    </row>
    <row r="354" spans="1:11" ht="24">
      <c r="A354" s="6">
        <v>26</v>
      </c>
      <c r="B354" s="71">
        <v>21570</v>
      </c>
      <c r="C354" s="1">
        <v>303.364</v>
      </c>
      <c r="D354" s="65">
        <v>0.09</v>
      </c>
      <c r="E354" s="65">
        <f t="shared" si="20"/>
        <v>0.007776</v>
      </c>
      <c r="F354" s="65">
        <f t="shared" si="31"/>
        <v>21.152213333333332</v>
      </c>
      <c r="G354" s="65">
        <f t="shared" si="32"/>
        <v>0.16447961088</v>
      </c>
      <c r="H354" s="142" t="s">
        <v>60</v>
      </c>
      <c r="I354" s="65">
        <v>21.81208</v>
      </c>
      <c r="J354" s="65">
        <v>15.99465</v>
      </c>
      <c r="K354" s="65">
        <v>25.64991</v>
      </c>
    </row>
    <row r="355" spans="1:11" ht="24">
      <c r="A355" s="6">
        <v>27</v>
      </c>
      <c r="B355" s="71">
        <v>21576</v>
      </c>
      <c r="C355" s="1">
        <v>303.394</v>
      </c>
      <c r="D355" s="65">
        <v>0.121</v>
      </c>
      <c r="E355" s="65">
        <f t="shared" si="20"/>
        <v>0.0104544</v>
      </c>
      <c r="F355" s="65">
        <f t="shared" si="31"/>
        <v>22.006199999999996</v>
      </c>
      <c r="G355" s="65">
        <f t="shared" si="32"/>
        <v>0.23006161728</v>
      </c>
      <c r="H355" s="142" t="s">
        <v>101</v>
      </c>
      <c r="I355" s="65">
        <v>22.0662</v>
      </c>
      <c r="J355" s="65">
        <v>24.62562</v>
      </c>
      <c r="K355" s="65">
        <v>19.32678</v>
      </c>
    </row>
    <row r="356" spans="1:11" ht="24">
      <c r="A356" s="6">
        <v>28</v>
      </c>
      <c r="B356" s="71">
        <v>21597</v>
      </c>
      <c r="C356" s="1">
        <v>303.354</v>
      </c>
      <c r="D356" s="65">
        <v>0.094</v>
      </c>
      <c r="E356" s="65">
        <f t="shared" si="20"/>
        <v>0.0081216</v>
      </c>
      <c r="F356" s="65">
        <f t="shared" si="31"/>
        <v>16.744753333333332</v>
      </c>
      <c r="G356" s="65">
        <f t="shared" si="32"/>
        <v>0.13599418867199997</v>
      </c>
      <c r="H356" s="142" t="s">
        <v>102</v>
      </c>
      <c r="I356" s="65">
        <v>15.42248</v>
      </c>
      <c r="J356" s="65">
        <v>23.37283</v>
      </c>
      <c r="K356" s="65">
        <v>11.43895</v>
      </c>
    </row>
    <row r="357" spans="1:11" ht="24">
      <c r="A357" s="6">
        <v>29</v>
      </c>
      <c r="B357" s="71">
        <v>21606</v>
      </c>
      <c r="C357" s="1">
        <v>303.344</v>
      </c>
      <c r="D357" s="65">
        <v>0.083</v>
      </c>
      <c r="E357" s="65">
        <f t="shared" si="20"/>
        <v>0.007171200000000001</v>
      </c>
      <c r="F357" s="65">
        <f t="shared" si="31"/>
        <v>12.744706666666666</v>
      </c>
      <c r="G357" s="65">
        <f t="shared" si="32"/>
        <v>0.091394840448</v>
      </c>
      <c r="H357" s="142" t="s">
        <v>103</v>
      </c>
      <c r="I357" s="65">
        <v>6.24957</v>
      </c>
      <c r="J357" s="65">
        <v>10.38109</v>
      </c>
      <c r="K357" s="65">
        <v>21.60346</v>
      </c>
    </row>
    <row r="358" spans="1:11" ht="24">
      <c r="A358" s="6">
        <v>30</v>
      </c>
      <c r="B358" s="71">
        <v>21617</v>
      </c>
      <c r="C358" s="1">
        <v>303.344</v>
      </c>
      <c r="D358" s="65">
        <v>0.074</v>
      </c>
      <c r="E358" s="65">
        <f t="shared" si="20"/>
        <v>0.0063936</v>
      </c>
      <c r="F358" s="65">
        <f t="shared" si="31"/>
        <v>16.747993333333334</v>
      </c>
      <c r="G358" s="65">
        <f t="shared" si="32"/>
        <v>0.107079970176</v>
      </c>
      <c r="H358" s="142" t="s">
        <v>121</v>
      </c>
      <c r="I358" s="65">
        <v>22.56501</v>
      </c>
      <c r="J358" s="65">
        <v>15.37254</v>
      </c>
      <c r="K358" s="65">
        <v>12.30643</v>
      </c>
    </row>
    <row r="359" spans="1:15" ht="24.75" thickBot="1">
      <c r="A359" s="143">
        <v>31</v>
      </c>
      <c r="B359" s="144">
        <v>21639</v>
      </c>
      <c r="C359" s="145">
        <v>303.364</v>
      </c>
      <c r="D359" s="146">
        <v>0.079</v>
      </c>
      <c r="E359" s="146">
        <f t="shared" si="20"/>
        <v>0.0068256</v>
      </c>
      <c r="F359" s="146">
        <f t="shared" si="31"/>
        <v>10.29101</v>
      </c>
      <c r="G359" s="146">
        <f t="shared" si="32"/>
        <v>0.070242317856</v>
      </c>
      <c r="H359" s="147" t="s">
        <v>122</v>
      </c>
      <c r="I359" s="146">
        <v>12.03331</v>
      </c>
      <c r="J359" s="146">
        <v>7.12581</v>
      </c>
      <c r="K359" s="146">
        <v>11.71391</v>
      </c>
      <c r="L359" s="145"/>
      <c r="M359" s="145"/>
      <c r="N359" s="145"/>
      <c r="O359" s="145"/>
    </row>
    <row r="360" spans="1:11" ht="24">
      <c r="A360" s="6">
        <v>1</v>
      </c>
      <c r="B360" s="71">
        <v>21647</v>
      </c>
      <c r="C360" s="1">
        <v>303.344</v>
      </c>
      <c r="D360" s="65">
        <v>0.068</v>
      </c>
      <c r="E360" s="65">
        <f t="shared" si="20"/>
        <v>0.0058752000000000006</v>
      </c>
      <c r="F360" s="65">
        <f t="shared" si="31"/>
        <v>15.075903333333335</v>
      </c>
      <c r="G360" s="65">
        <f t="shared" si="32"/>
        <v>0.08857394726400002</v>
      </c>
      <c r="H360" s="142" t="s">
        <v>104</v>
      </c>
      <c r="I360" s="65">
        <v>14.63606</v>
      </c>
      <c r="J360" s="65">
        <v>3.35946</v>
      </c>
      <c r="K360" s="65">
        <v>27.23219</v>
      </c>
    </row>
    <row r="361" spans="1:12" ht="24">
      <c r="A361" s="6">
        <v>2</v>
      </c>
      <c r="B361" s="71">
        <v>21660</v>
      </c>
      <c r="C361" s="1">
        <v>303.344</v>
      </c>
      <c r="D361" s="65">
        <v>0.054</v>
      </c>
      <c r="E361" s="65">
        <f t="shared" si="20"/>
        <v>0.0046656</v>
      </c>
      <c r="F361" s="65">
        <f t="shared" si="31"/>
        <v>20.91531</v>
      </c>
      <c r="G361" s="65">
        <f t="shared" si="32"/>
        <v>0.097582470336</v>
      </c>
      <c r="H361" s="142" t="s">
        <v>105</v>
      </c>
      <c r="I361" s="65">
        <v>29.84431</v>
      </c>
      <c r="J361" s="65">
        <v>5.04941</v>
      </c>
      <c r="K361" s="65">
        <v>27.85221</v>
      </c>
      <c r="L361" s="1" t="s">
        <v>169</v>
      </c>
    </row>
    <row r="362" spans="1:11" ht="24">
      <c r="A362" s="6">
        <v>3</v>
      </c>
      <c r="B362" s="71">
        <v>21707</v>
      </c>
      <c r="C362" s="1">
        <v>303.894</v>
      </c>
      <c r="D362" s="65">
        <v>6.51</v>
      </c>
      <c r="E362" s="65">
        <f aca="true" t="shared" si="33" ref="E362:E487">D362*0.0864</f>
        <v>0.562464</v>
      </c>
      <c r="F362" s="65">
        <f t="shared" si="31"/>
        <v>245.15859666666665</v>
      </c>
      <c r="G362" s="65">
        <f t="shared" si="32"/>
        <v>137.89288491551997</v>
      </c>
      <c r="H362" s="142" t="s">
        <v>106</v>
      </c>
      <c r="I362" s="65">
        <v>271.8942</v>
      </c>
      <c r="J362" s="65">
        <v>227.73414</v>
      </c>
      <c r="K362" s="65">
        <v>235.84745</v>
      </c>
    </row>
    <row r="363" spans="1:11" ht="24">
      <c r="A363" s="6">
        <v>4</v>
      </c>
      <c r="B363" s="71">
        <v>21731</v>
      </c>
      <c r="C363" s="1">
        <v>305.579</v>
      </c>
      <c r="D363" s="65">
        <v>27.931</v>
      </c>
      <c r="E363" s="65">
        <f t="shared" si="33"/>
        <v>2.4132384</v>
      </c>
      <c r="F363" s="65">
        <f t="shared" si="31"/>
        <v>1115.2391566666668</v>
      </c>
      <c r="G363" s="65">
        <f t="shared" si="32"/>
        <v>2691.337958051616</v>
      </c>
      <c r="H363" s="142" t="s">
        <v>107</v>
      </c>
      <c r="I363" s="65">
        <v>1100.86184</v>
      </c>
      <c r="J363" s="65">
        <v>1040.31089</v>
      </c>
      <c r="K363" s="65">
        <v>1204.54474</v>
      </c>
    </row>
    <row r="364" spans="1:11" ht="24">
      <c r="A364" s="6">
        <v>5</v>
      </c>
      <c r="B364" s="71">
        <v>21731</v>
      </c>
      <c r="C364" s="1">
        <v>305.264</v>
      </c>
      <c r="D364" s="65">
        <v>21.686</v>
      </c>
      <c r="E364" s="65">
        <f t="shared" si="33"/>
        <v>1.8736704000000002</v>
      </c>
      <c r="F364" s="65">
        <f t="shared" si="31"/>
        <v>1193.6633866666668</v>
      </c>
      <c r="G364" s="65">
        <f t="shared" si="32"/>
        <v>2236.5317551610883</v>
      </c>
      <c r="H364" s="142" t="s">
        <v>108</v>
      </c>
      <c r="I364" s="65">
        <v>903.87009</v>
      </c>
      <c r="J364" s="65">
        <v>1476.84241</v>
      </c>
      <c r="K364" s="65">
        <v>1200.27766</v>
      </c>
    </row>
    <row r="365" spans="1:11" ht="24">
      <c r="A365" s="6">
        <v>6</v>
      </c>
      <c r="B365" s="71">
        <v>21731</v>
      </c>
      <c r="C365" s="1">
        <v>304.914</v>
      </c>
      <c r="D365" s="65">
        <v>15.926</v>
      </c>
      <c r="E365" s="65">
        <f t="shared" si="33"/>
        <v>1.3760064</v>
      </c>
      <c r="F365" s="65">
        <f t="shared" si="31"/>
        <v>2055.8804600000003</v>
      </c>
      <c r="G365" s="65">
        <f t="shared" si="32"/>
        <v>2828.9046705949445</v>
      </c>
      <c r="H365" s="142" t="s">
        <v>109</v>
      </c>
      <c r="I365" s="65">
        <v>2244.73284</v>
      </c>
      <c r="J365" s="65">
        <v>2485.48373</v>
      </c>
      <c r="K365" s="65">
        <v>1437.42481</v>
      </c>
    </row>
    <row r="366" spans="1:11" ht="24">
      <c r="A366" s="6">
        <v>7</v>
      </c>
      <c r="B366" s="71">
        <v>21738</v>
      </c>
      <c r="C366" s="1">
        <v>303.494</v>
      </c>
      <c r="D366" s="65">
        <v>0.415</v>
      </c>
      <c r="E366" s="65">
        <f t="shared" si="33"/>
        <v>0.035856</v>
      </c>
      <c r="F366" s="65">
        <f t="shared" si="31"/>
        <v>49.15655</v>
      </c>
      <c r="G366" s="65">
        <f t="shared" si="32"/>
        <v>1.7625572568</v>
      </c>
      <c r="H366" s="142" t="s">
        <v>110</v>
      </c>
      <c r="I366" s="65">
        <v>55.07784</v>
      </c>
      <c r="J366" s="65">
        <v>51.12176</v>
      </c>
      <c r="K366" s="65">
        <v>41.27005</v>
      </c>
    </row>
    <row r="367" spans="1:11" ht="24">
      <c r="A367" s="6">
        <v>8</v>
      </c>
      <c r="B367" s="71">
        <v>21745</v>
      </c>
      <c r="C367" s="1">
        <v>303.394</v>
      </c>
      <c r="D367" s="65">
        <v>0.271</v>
      </c>
      <c r="E367" s="65">
        <f t="shared" si="33"/>
        <v>0.023414400000000002</v>
      </c>
      <c r="F367" s="65">
        <f t="shared" si="31"/>
        <v>57.47129666666667</v>
      </c>
      <c r="G367" s="65">
        <f t="shared" si="32"/>
        <v>1.3456559286720002</v>
      </c>
      <c r="H367" s="142" t="s">
        <v>111</v>
      </c>
      <c r="I367" s="65">
        <v>68.64037</v>
      </c>
      <c r="J367" s="65">
        <v>58.99374</v>
      </c>
      <c r="K367" s="65">
        <v>44.77978</v>
      </c>
    </row>
    <row r="368" spans="1:11" ht="24">
      <c r="A368" s="6">
        <v>9</v>
      </c>
      <c r="B368" s="71">
        <v>21758</v>
      </c>
      <c r="C368" s="1">
        <v>303.444</v>
      </c>
      <c r="D368" s="65">
        <v>0.337</v>
      </c>
      <c r="E368" s="65">
        <f t="shared" si="33"/>
        <v>0.0291168</v>
      </c>
      <c r="F368" s="65">
        <f t="shared" si="31"/>
        <v>195.73239</v>
      </c>
      <c r="G368" s="65">
        <f t="shared" si="32"/>
        <v>5.699100853152</v>
      </c>
      <c r="H368" s="142" t="s">
        <v>64</v>
      </c>
      <c r="I368" s="65">
        <v>178.68226</v>
      </c>
      <c r="J368" s="65">
        <v>191.60972</v>
      </c>
      <c r="K368" s="65">
        <v>216.90519</v>
      </c>
    </row>
    <row r="369" spans="1:11" ht="24">
      <c r="A369" s="6">
        <v>10</v>
      </c>
      <c r="B369" s="71">
        <v>21764</v>
      </c>
      <c r="C369" s="1">
        <v>303.464</v>
      </c>
      <c r="D369" s="65">
        <v>0.365</v>
      </c>
      <c r="E369" s="65">
        <f t="shared" si="33"/>
        <v>0.031536</v>
      </c>
      <c r="F369" s="65">
        <f t="shared" si="31"/>
        <v>41.88695333333334</v>
      </c>
      <c r="G369" s="65">
        <f t="shared" si="32"/>
        <v>1.3209469603200001</v>
      </c>
      <c r="H369" s="142" t="s">
        <v>65</v>
      </c>
      <c r="I369" s="65">
        <v>59.22551</v>
      </c>
      <c r="J369" s="65">
        <v>36.75275</v>
      </c>
      <c r="K369" s="65">
        <v>29.6826</v>
      </c>
    </row>
    <row r="370" spans="1:11" ht="24">
      <c r="A370" s="6">
        <v>11</v>
      </c>
      <c r="B370" s="71">
        <v>21780</v>
      </c>
      <c r="C370" s="1">
        <v>303.314</v>
      </c>
      <c r="D370" s="65">
        <v>0.09</v>
      </c>
      <c r="E370" s="65">
        <f t="shared" si="33"/>
        <v>0.007776</v>
      </c>
      <c r="F370" s="65">
        <f t="shared" si="31"/>
        <v>52.64801</v>
      </c>
      <c r="G370" s="65">
        <f t="shared" si="32"/>
        <v>0.40939092575999997</v>
      </c>
      <c r="H370" s="142" t="s">
        <v>112</v>
      </c>
      <c r="I370" s="65">
        <v>46.5614</v>
      </c>
      <c r="J370" s="65">
        <v>55.27899</v>
      </c>
      <c r="K370" s="65">
        <v>56.10364</v>
      </c>
    </row>
    <row r="371" spans="1:11" ht="24">
      <c r="A371" s="6">
        <v>12</v>
      </c>
      <c r="B371" s="71">
        <v>21787</v>
      </c>
      <c r="C371" s="1">
        <v>303.344</v>
      </c>
      <c r="D371" s="65">
        <v>0.123</v>
      </c>
      <c r="E371" s="65">
        <f t="shared" si="33"/>
        <v>0.0106272</v>
      </c>
      <c r="F371" s="65">
        <f t="shared" si="31"/>
        <v>57.83715</v>
      </c>
      <c r="G371" s="65">
        <f t="shared" si="32"/>
        <v>0.61464696048</v>
      </c>
      <c r="H371" s="142" t="s">
        <v>113</v>
      </c>
      <c r="I371" s="65">
        <v>61.26806</v>
      </c>
      <c r="J371" s="65">
        <v>60.33672</v>
      </c>
      <c r="K371" s="65">
        <v>51.90667</v>
      </c>
    </row>
    <row r="372" spans="1:11" ht="24">
      <c r="A372" s="6">
        <v>13</v>
      </c>
      <c r="B372" s="71">
        <v>21795</v>
      </c>
      <c r="C372" s="1">
        <v>303.344</v>
      </c>
      <c r="D372" s="65">
        <v>0.146</v>
      </c>
      <c r="E372" s="65">
        <f t="shared" si="33"/>
        <v>0.0126144</v>
      </c>
      <c r="F372" s="65">
        <f t="shared" si="31"/>
        <v>1064.233973333333</v>
      </c>
      <c r="G372" s="65">
        <f t="shared" si="32"/>
        <v>13.424673033215997</v>
      </c>
      <c r="H372" s="142" t="s">
        <v>67</v>
      </c>
      <c r="I372" s="65">
        <v>1107.78016</v>
      </c>
      <c r="J372" s="65">
        <v>1053.63985</v>
      </c>
      <c r="K372" s="65">
        <v>1031.28191</v>
      </c>
    </row>
    <row r="373" spans="1:11" ht="24">
      <c r="A373" s="6">
        <v>14</v>
      </c>
      <c r="B373" s="71">
        <v>21805</v>
      </c>
      <c r="C373" s="1">
        <v>305.554</v>
      </c>
      <c r="D373" s="65">
        <v>34.117</v>
      </c>
      <c r="E373" s="65">
        <f t="shared" si="33"/>
        <v>2.9477088</v>
      </c>
      <c r="F373" s="65">
        <f t="shared" si="31"/>
        <v>1220.0091466666665</v>
      </c>
      <c r="G373" s="65">
        <f t="shared" si="32"/>
        <v>3596.2316977098235</v>
      </c>
      <c r="H373" s="142" t="s">
        <v>68</v>
      </c>
      <c r="I373" s="65">
        <v>1379.13434</v>
      </c>
      <c r="J373" s="65">
        <v>1119.74658</v>
      </c>
      <c r="K373" s="65">
        <v>1161.14652</v>
      </c>
    </row>
    <row r="374" spans="1:11" ht="24">
      <c r="A374" s="6">
        <v>15</v>
      </c>
      <c r="B374" s="71">
        <v>21821</v>
      </c>
      <c r="C374" s="1">
        <v>303.964</v>
      </c>
      <c r="D374" s="65">
        <v>7.519</v>
      </c>
      <c r="E374" s="65">
        <f t="shared" si="33"/>
        <v>0.6496416</v>
      </c>
      <c r="F374" s="65">
        <f t="shared" si="31"/>
        <v>43.87294333333333</v>
      </c>
      <c r="G374" s="65">
        <f t="shared" si="32"/>
        <v>28.501689103776002</v>
      </c>
      <c r="H374" s="142" t="s">
        <v>114</v>
      </c>
      <c r="I374" s="65">
        <v>36.27026</v>
      </c>
      <c r="J374" s="65">
        <v>52.13362</v>
      </c>
      <c r="K374" s="65">
        <v>43.21495</v>
      </c>
    </row>
    <row r="375" spans="1:11" ht="24">
      <c r="A375" s="6">
        <v>16</v>
      </c>
      <c r="B375" s="71">
        <v>21830</v>
      </c>
      <c r="C375" s="1">
        <v>303.694</v>
      </c>
      <c r="D375" s="65">
        <v>4.387</v>
      </c>
      <c r="E375" s="65">
        <f t="shared" si="33"/>
        <v>0.3790368</v>
      </c>
      <c r="F375" s="65">
        <f t="shared" si="31"/>
        <v>17.418716666666665</v>
      </c>
      <c r="G375" s="65">
        <f t="shared" si="32"/>
        <v>6.602334625439999</v>
      </c>
      <c r="H375" s="142" t="s">
        <v>115</v>
      </c>
      <c r="I375" s="65">
        <v>20.94202</v>
      </c>
      <c r="J375" s="65">
        <v>14.77502</v>
      </c>
      <c r="K375" s="65">
        <v>16.53911</v>
      </c>
    </row>
    <row r="376" spans="1:11" ht="24">
      <c r="A376" s="6">
        <v>17</v>
      </c>
      <c r="B376" s="71">
        <v>21842</v>
      </c>
      <c r="C376" s="1">
        <v>303.544</v>
      </c>
      <c r="D376" s="65">
        <v>0.445</v>
      </c>
      <c r="E376" s="65">
        <f t="shared" si="33"/>
        <v>0.038448</v>
      </c>
      <c r="F376" s="65">
        <f t="shared" si="31"/>
        <v>17.53961</v>
      </c>
      <c r="G376" s="65">
        <f t="shared" si="32"/>
        <v>0.6743629252800001</v>
      </c>
      <c r="H376" s="142" t="s">
        <v>70</v>
      </c>
      <c r="I376" s="65">
        <v>18.6527</v>
      </c>
      <c r="J376" s="65">
        <v>16.89665</v>
      </c>
      <c r="K376" s="65">
        <v>17.06948</v>
      </c>
    </row>
    <row r="377" spans="1:11" ht="24">
      <c r="A377" s="6">
        <v>18</v>
      </c>
      <c r="B377" s="71">
        <v>21854</v>
      </c>
      <c r="C377" s="1">
        <v>303.524</v>
      </c>
      <c r="D377" s="65">
        <v>0.422</v>
      </c>
      <c r="E377" s="65">
        <f t="shared" si="33"/>
        <v>0.0364608</v>
      </c>
      <c r="F377" s="65">
        <f t="shared" si="31"/>
        <v>3.2269</v>
      </c>
      <c r="G377" s="65">
        <f t="shared" si="32"/>
        <v>0.11765535552</v>
      </c>
      <c r="H377" s="142" t="s">
        <v>71</v>
      </c>
      <c r="I377" s="65">
        <v>3.08462</v>
      </c>
      <c r="J377" s="65">
        <v>5.20652</v>
      </c>
      <c r="K377" s="65">
        <v>1.38956</v>
      </c>
    </row>
    <row r="378" spans="1:11" ht="24">
      <c r="A378" s="6">
        <v>19</v>
      </c>
      <c r="B378" s="71">
        <v>21861</v>
      </c>
      <c r="C378" s="1">
        <v>303.444</v>
      </c>
      <c r="D378" s="65">
        <v>0.329</v>
      </c>
      <c r="E378" s="65">
        <f t="shared" si="33"/>
        <v>0.028425600000000002</v>
      </c>
      <c r="F378" s="65">
        <f t="shared" si="31"/>
        <v>21.95134333333333</v>
      </c>
      <c r="G378" s="65">
        <f t="shared" si="32"/>
        <v>0.623980105056</v>
      </c>
      <c r="H378" s="142" t="s">
        <v>116</v>
      </c>
      <c r="I378" s="65">
        <v>12.93435</v>
      </c>
      <c r="J378" s="65">
        <v>52.20437</v>
      </c>
      <c r="K378" s="65">
        <v>0.71531</v>
      </c>
    </row>
    <row r="379" spans="1:11" ht="24">
      <c r="A379" s="6">
        <v>20</v>
      </c>
      <c r="B379" s="71">
        <v>21870</v>
      </c>
      <c r="C379" s="1">
        <v>303.624</v>
      </c>
      <c r="D379" s="65">
        <v>3.59</v>
      </c>
      <c r="E379" s="65">
        <f t="shared" si="33"/>
        <v>0.310176</v>
      </c>
      <c r="F379" s="65">
        <f t="shared" si="31"/>
        <v>34.99394</v>
      </c>
      <c r="G379" s="65">
        <f t="shared" si="32"/>
        <v>10.85428033344</v>
      </c>
      <c r="H379" s="142" t="s">
        <v>117</v>
      </c>
      <c r="I379" s="65">
        <v>40.18352</v>
      </c>
      <c r="J379" s="65">
        <v>41.68369</v>
      </c>
      <c r="K379" s="65">
        <v>23.11461</v>
      </c>
    </row>
    <row r="380" spans="1:11" ht="24">
      <c r="A380" s="6">
        <v>21</v>
      </c>
      <c r="B380" s="71">
        <v>21882</v>
      </c>
      <c r="C380" s="1">
        <v>303.344</v>
      </c>
      <c r="D380" s="65">
        <v>0.198</v>
      </c>
      <c r="E380" s="65">
        <f t="shared" si="33"/>
        <v>0.017107200000000003</v>
      </c>
      <c r="F380" s="65">
        <f t="shared" si="31"/>
        <v>20.084273333333332</v>
      </c>
      <c r="G380" s="65">
        <f t="shared" si="32"/>
        <v>0.34358568076800006</v>
      </c>
      <c r="H380" s="142" t="s">
        <v>56</v>
      </c>
      <c r="I380" s="65">
        <v>23.72701</v>
      </c>
      <c r="J380" s="65">
        <v>12.22532</v>
      </c>
      <c r="K380" s="65">
        <v>24.30049</v>
      </c>
    </row>
    <row r="381" spans="1:11" ht="24">
      <c r="A381" s="6">
        <v>22</v>
      </c>
      <c r="B381" s="71">
        <v>21906</v>
      </c>
      <c r="C381" s="1">
        <v>303.224</v>
      </c>
      <c r="D381" s="65">
        <v>0.093</v>
      </c>
      <c r="E381" s="65">
        <f t="shared" si="33"/>
        <v>0.008035200000000001</v>
      </c>
      <c r="F381" s="65">
        <f t="shared" si="31"/>
        <v>26.882416666666668</v>
      </c>
      <c r="G381" s="65">
        <f t="shared" si="32"/>
        <v>0.21600559440000003</v>
      </c>
      <c r="H381" s="142" t="s">
        <v>57</v>
      </c>
      <c r="I381" s="65">
        <v>31.86787</v>
      </c>
      <c r="J381" s="65">
        <v>28.56375</v>
      </c>
      <c r="K381" s="65">
        <v>20.21563</v>
      </c>
    </row>
    <row r="382" spans="1:11" ht="24">
      <c r="A382" s="6">
        <v>23</v>
      </c>
      <c r="B382" s="71">
        <v>21911</v>
      </c>
      <c r="C382" s="1">
        <v>303.244</v>
      </c>
      <c r="D382" s="65">
        <v>0.111</v>
      </c>
      <c r="E382" s="65">
        <f t="shared" si="33"/>
        <v>0.0095904</v>
      </c>
      <c r="F382" s="65">
        <f t="shared" si="31"/>
        <v>28.99638333333333</v>
      </c>
      <c r="G382" s="65">
        <f t="shared" si="32"/>
        <v>0.27808691471999997</v>
      </c>
      <c r="H382" s="142" t="s">
        <v>118</v>
      </c>
      <c r="I382" s="65">
        <v>38.27587</v>
      </c>
      <c r="J382" s="65">
        <v>29.3522</v>
      </c>
      <c r="K382" s="65">
        <v>19.36108</v>
      </c>
    </row>
    <row r="383" spans="1:11" ht="24">
      <c r="A383" s="6">
        <v>24</v>
      </c>
      <c r="B383" s="71">
        <v>21926</v>
      </c>
      <c r="C383" s="1">
        <v>303.414</v>
      </c>
      <c r="D383" s="65">
        <v>1.512</v>
      </c>
      <c r="E383" s="65">
        <f t="shared" si="33"/>
        <v>0.1306368</v>
      </c>
      <c r="F383" s="65">
        <f t="shared" si="31"/>
        <v>45.46510333333333</v>
      </c>
      <c r="G383" s="65">
        <f t="shared" si="32"/>
        <v>5.939415611136</v>
      </c>
      <c r="H383" s="142" t="s">
        <v>119</v>
      </c>
      <c r="I383" s="65">
        <v>37.70663</v>
      </c>
      <c r="J383" s="65">
        <v>45.70315</v>
      </c>
      <c r="K383" s="65">
        <v>52.98553</v>
      </c>
    </row>
    <row r="384" spans="1:11" ht="24">
      <c r="A384" s="6">
        <v>25</v>
      </c>
      <c r="B384" s="71">
        <v>21933</v>
      </c>
      <c r="C384" s="1">
        <v>303.214</v>
      </c>
      <c r="D384" s="65">
        <v>0.081</v>
      </c>
      <c r="E384" s="65">
        <f t="shared" si="33"/>
        <v>0.006998400000000001</v>
      </c>
      <c r="F384" s="65">
        <f t="shared" si="31"/>
        <v>23.500010000000003</v>
      </c>
      <c r="G384" s="65">
        <f t="shared" si="32"/>
        <v>0.16446246998400005</v>
      </c>
      <c r="H384" s="142" t="s">
        <v>59</v>
      </c>
      <c r="I384" s="65">
        <v>35.39493</v>
      </c>
      <c r="J384" s="65">
        <v>18.24459</v>
      </c>
      <c r="K384" s="65">
        <v>16.86051</v>
      </c>
    </row>
    <row r="385" spans="1:11" ht="24">
      <c r="A385" s="6">
        <v>26</v>
      </c>
      <c r="B385" s="71">
        <v>21940</v>
      </c>
      <c r="C385" s="1">
        <v>303.204</v>
      </c>
      <c r="D385" s="65">
        <v>0.075</v>
      </c>
      <c r="E385" s="65">
        <f t="shared" si="33"/>
        <v>0.0064800000000000005</v>
      </c>
      <c r="F385" s="65">
        <f t="shared" si="31"/>
        <v>23.78425333333333</v>
      </c>
      <c r="G385" s="65">
        <f t="shared" si="32"/>
        <v>0.15412196159999997</v>
      </c>
      <c r="H385" s="142" t="s">
        <v>60</v>
      </c>
      <c r="I385" s="65">
        <v>15.29208</v>
      </c>
      <c r="J385" s="65">
        <v>30.62833</v>
      </c>
      <c r="K385" s="65">
        <v>25.43235</v>
      </c>
    </row>
    <row r="386" spans="1:11" ht="24">
      <c r="A386" s="6">
        <v>27</v>
      </c>
      <c r="B386" s="71">
        <v>21954</v>
      </c>
      <c r="C386" s="1">
        <v>303.144</v>
      </c>
      <c r="D386" s="65">
        <v>0.035</v>
      </c>
      <c r="E386" s="65">
        <f t="shared" si="33"/>
        <v>0.0030240000000000006</v>
      </c>
      <c r="F386" s="65">
        <f t="shared" si="31"/>
        <v>27.894009999999998</v>
      </c>
      <c r="G386" s="65">
        <f t="shared" si="32"/>
        <v>0.08435148624000001</v>
      </c>
      <c r="H386" s="142" t="s">
        <v>101</v>
      </c>
      <c r="I386" s="65">
        <v>24.22124</v>
      </c>
      <c r="J386" s="65">
        <v>32.38404</v>
      </c>
      <c r="K386" s="65">
        <v>27.07675</v>
      </c>
    </row>
    <row r="387" spans="1:11" ht="24">
      <c r="A387" s="6">
        <v>28</v>
      </c>
      <c r="B387" s="71">
        <v>21962</v>
      </c>
      <c r="C387" s="1">
        <v>303.174</v>
      </c>
      <c r="D387" s="65">
        <v>0.056</v>
      </c>
      <c r="E387" s="65">
        <f t="shared" si="33"/>
        <v>0.0048384000000000005</v>
      </c>
      <c r="F387" s="65">
        <f t="shared" si="31"/>
        <v>28.70062333333333</v>
      </c>
      <c r="G387" s="65">
        <f t="shared" si="32"/>
        <v>0.138865095936</v>
      </c>
      <c r="H387" s="142" t="s">
        <v>102</v>
      </c>
      <c r="I387" s="65">
        <v>22.26628</v>
      </c>
      <c r="J387" s="65">
        <v>29.76456</v>
      </c>
      <c r="K387" s="65">
        <v>34.07103</v>
      </c>
    </row>
    <row r="388" spans="1:11" ht="24">
      <c r="A388" s="6">
        <v>29</v>
      </c>
      <c r="B388" s="71">
        <v>21974</v>
      </c>
      <c r="C388" s="1">
        <v>303.124</v>
      </c>
      <c r="D388" s="65">
        <v>0.027</v>
      </c>
      <c r="E388" s="65">
        <f t="shared" si="33"/>
        <v>0.0023328</v>
      </c>
      <c r="F388" s="65">
        <f t="shared" si="31"/>
        <v>27.44425</v>
      </c>
      <c r="G388" s="65">
        <f t="shared" si="32"/>
        <v>0.0640219464</v>
      </c>
      <c r="H388" s="142" t="s">
        <v>103</v>
      </c>
      <c r="I388" s="65">
        <v>27.47692</v>
      </c>
      <c r="J388" s="65">
        <v>28.46077</v>
      </c>
      <c r="K388" s="65">
        <v>26.39506</v>
      </c>
    </row>
    <row r="389" spans="1:11" ht="24">
      <c r="A389" s="6">
        <v>30</v>
      </c>
      <c r="B389" s="71">
        <v>21981</v>
      </c>
      <c r="C389" s="1">
        <v>303.144</v>
      </c>
      <c r="D389" s="65">
        <v>0.035</v>
      </c>
      <c r="E389" s="65">
        <f t="shared" si="33"/>
        <v>0.0030240000000000006</v>
      </c>
      <c r="F389" s="65">
        <f t="shared" si="31"/>
        <v>42.51398666666667</v>
      </c>
      <c r="G389" s="65">
        <f t="shared" si="32"/>
        <v>0.12856229568000002</v>
      </c>
      <c r="H389" s="142" t="s">
        <v>121</v>
      </c>
      <c r="I389" s="65">
        <v>43.21851</v>
      </c>
      <c r="J389" s="65">
        <v>37.76996</v>
      </c>
      <c r="K389" s="65">
        <v>46.55349</v>
      </c>
    </row>
    <row r="390" spans="1:11" ht="24">
      <c r="A390" s="6">
        <v>31</v>
      </c>
      <c r="B390" s="71">
        <v>21991</v>
      </c>
      <c r="C390" s="1">
        <v>303.164</v>
      </c>
      <c r="D390" s="65">
        <v>0.029</v>
      </c>
      <c r="E390" s="65">
        <f t="shared" si="33"/>
        <v>0.0025056</v>
      </c>
      <c r="F390" s="65">
        <f t="shared" si="31"/>
        <v>56.80874333333333</v>
      </c>
      <c r="G390" s="65">
        <f t="shared" si="32"/>
        <v>0.142339987296</v>
      </c>
      <c r="H390" s="142" t="s">
        <v>122</v>
      </c>
      <c r="I390" s="65">
        <v>46.97536</v>
      </c>
      <c r="J390" s="65">
        <v>51.95876</v>
      </c>
      <c r="K390" s="65">
        <v>71.49211</v>
      </c>
    </row>
    <row r="391" spans="1:11" s="145" customFormat="1" ht="24.75" thickBot="1">
      <c r="A391" s="143">
        <v>32</v>
      </c>
      <c r="B391" s="144">
        <v>22004</v>
      </c>
      <c r="C391" s="145">
        <v>303.044</v>
      </c>
      <c r="D391" s="146">
        <v>0.009</v>
      </c>
      <c r="E391" s="146">
        <f t="shared" si="33"/>
        <v>0.0007776</v>
      </c>
      <c r="F391" s="146">
        <f t="shared" si="31"/>
        <v>47.43808000000001</v>
      </c>
      <c r="G391" s="146">
        <f t="shared" si="32"/>
        <v>0.03688785100800001</v>
      </c>
      <c r="H391" s="147" t="s">
        <v>123</v>
      </c>
      <c r="I391" s="146">
        <v>46.74332</v>
      </c>
      <c r="J391" s="146">
        <v>34.93802</v>
      </c>
      <c r="K391" s="146">
        <v>60.6329</v>
      </c>
    </row>
    <row r="392" spans="1:11" ht="24">
      <c r="A392" s="6">
        <v>1</v>
      </c>
      <c r="B392" s="71">
        <v>22013</v>
      </c>
      <c r="C392" s="1">
        <v>303.094</v>
      </c>
      <c r="D392" s="65">
        <v>0.009</v>
      </c>
      <c r="E392" s="65">
        <f t="shared" si="33"/>
        <v>0.0007776</v>
      </c>
      <c r="F392" s="65">
        <f t="shared" si="31"/>
        <v>5.63676</v>
      </c>
      <c r="G392" s="65">
        <f t="shared" si="32"/>
        <v>0.004383144576</v>
      </c>
      <c r="H392" s="142" t="s">
        <v>104</v>
      </c>
      <c r="I392" s="65">
        <v>6.35072</v>
      </c>
      <c r="J392" s="65">
        <v>6.87118</v>
      </c>
      <c r="K392" s="65">
        <v>3.68838</v>
      </c>
    </row>
    <row r="393" spans="1:11" ht="24">
      <c r="A393" s="6">
        <v>2</v>
      </c>
      <c r="B393" s="71">
        <v>22034</v>
      </c>
      <c r="C393" s="1">
        <v>303.044</v>
      </c>
      <c r="D393" s="65">
        <v>0.006</v>
      </c>
      <c r="E393" s="65">
        <f t="shared" si="33"/>
        <v>0.0005184</v>
      </c>
      <c r="F393" s="65">
        <f t="shared" si="31"/>
        <v>10.288706666666666</v>
      </c>
      <c r="G393" s="65">
        <f t="shared" si="32"/>
        <v>0.005333665536</v>
      </c>
      <c r="H393" s="142" t="s">
        <v>105</v>
      </c>
      <c r="I393" s="65">
        <v>5.33832</v>
      </c>
      <c r="J393" s="65">
        <v>16.28664</v>
      </c>
      <c r="K393" s="65">
        <v>9.24116</v>
      </c>
    </row>
    <row r="394" spans="1:11" ht="24">
      <c r="A394" s="6">
        <v>3</v>
      </c>
      <c r="B394" s="71">
        <v>22045</v>
      </c>
      <c r="C394" s="1">
        <v>303.344</v>
      </c>
      <c r="D394" s="65">
        <v>0.098</v>
      </c>
      <c r="E394" s="65">
        <f t="shared" si="33"/>
        <v>0.008467200000000001</v>
      </c>
      <c r="F394" s="65">
        <f t="shared" si="31"/>
        <v>80.90124666666667</v>
      </c>
      <c r="G394" s="65">
        <f t="shared" si="32"/>
        <v>0.6850070357760001</v>
      </c>
      <c r="H394" s="142" t="s">
        <v>106</v>
      </c>
      <c r="I394" s="65">
        <v>78.79328</v>
      </c>
      <c r="J394" s="65">
        <v>79.05698</v>
      </c>
      <c r="K394" s="65">
        <v>84.85348</v>
      </c>
    </row>
    <row r="395" spans="1:11" ht="24">
      <c r="A395" s="6">
        <v>4</v>
      </c>
      <c r="B395" s="71">
        <v>22053</v>
      </c>
      <c r="C395" s="1">
        <v>304.644</v>
      </c>
      <c r="D395" s="65">
        <v>10.922</v>
      </c>
      <c r="E395" s="65">
        <f t="shared" si="33"/>
        <v>0.9436608000000001</v>
      </c>
      <c r="F395" s="65">
        <f t="shared" si="31"/>
        <v>1033.1902166666666</v>
      </c>
      <c r="G395" s="65">
        <f t="shared" si="32"/>
        <v>974.9811064118401</v>
      </c>
      <c r="H395" s="142" t="s">
        <v>107</v>
      </c>
      <c r="I395" s="65">
        <v>987.15395</v>
      </c>
      <c r="J395" s="65">
        <v>986.61281</v>
      </c>
      <c r="K395" s="65">
        <v>1125.80389</v>
      </c>
    </row>
    <row r="396" spans="1:11" ht="24">
      <c r="A396" s="6">
        <v>5</v>
      </c>
      <c r="B396" s="71">
        <v>22060</v>
      </c>
      <c r="C396" s="1">
        <v>303.354</v>
      </c>
      <c r="D396" s="65">
        <v>0.108</v>
      </c>
      <c r="E396" s="65">
        <f t="shared" si="33"/>
        <v>0.0093312</v>
      </c>
      <c r="F396" s="65">
        <f t="shared" si="31"/>
        <v>74.88627666666666</v>
      </c>
      <c r="G396" s="65">
        <f t="shared" si="32"/>
        <v>0.6987788248319999</v>
      </c>
      <c r="H396" s="142" t="s">
        <v>108</v>
      </c>
      <c r="I396" s="65">
        <v>75.23706</v>
      </c>
      <c r="J396" s="65">
        <v>71.97809</v>
      </c>
      <c r="K396" s="65">
        <v>77.44368</v>
      </c>
    </row>
    <row r="397" spans="1:11" ht="24">
      <c r="A397" s="6">
        <v>6</v>
      </c>
      <c r="B397" s="71">
        <v>22076</v>
      </c>
      <c r="C397" s="1">
        <v>303.544</v>
      </c>
      <c r="D397" s="65">
        <v>1.906</v>
      </c>
      <c r="E397" s="65">
        <f t="shared" si="33"/>
        <v>0.1646784</v>
      </c>
      <c r="F397" s="65">
        <f t="shared" si="31"/>
        <v>137.61427666666665</v>
      </c>
      <c r="G397" s="65">
        <f t="shared" si="32"/>
        <v>22.662098898624</v>
      </c>
      <c r="H397" s="142" t="s">
        <v>109</v>
      </c>
      <c r="I397" s="65">
        <v>123.22972</v>
      </c>
      <c r="J397" s="65">
        <v>140.57419</v>
      </c>
      <c r="K397" s="65">
        <v>149.03892</v>
      </c>
    </row>
    <row r="398" spans="1:11" ht="24">
      <c r="A398" s="6">
        <v>7</v>
      </c>
      <c r="B398" s="71">
        <v>22082</v>
      </c>
      <c r="C398" s="1">
        <v>303.534</v>
      </c>
      <c r="D398" s="65">
        <v>1.846</v>
      </c>
      <c r="E398" s="65">
        <f t="shared" si="33"/>
        <v>0.1594944</v>
      </c>
      <c r="F398" s="65">
        <f t="shared" si="31"/>
        <v>132.28490333333335</v>
      </c>
      <c r="G398" s="65">
        <f t="shared" si="32"/>
        <v>21.098701286208005</v>
      </c>
      <c r="H398" s="142" t="s">
        <v>110</v>
      </c>
      <c r="I398" s="65">
        <v>144.36524</v>
      </c>
      <c r="J398" s="65">
        <v>133.03374</v>
      </c>
      <c r="K398" s="65">
        <v>119.45573</v>
      </c>
    </row>
    <row r="399" spans="1:11" ht="24">
      <c r="A399" s="6">
        <v>8</v>
      </c>
      <c r="B399" s="71">
        <v>22090</v>
      </c>
      <c r="C399" s="1">
        <v>303.294</v>
      </c>
      <c r="D399" s="65">
        <v>0.064</v>
      </c>
      <c r="E399" s="65">
        <f t="shared" si="33"/>
        <v>0.005529600000000001</v>
      </c>
      <c r="F399" s="65">
        <f t="shared" si="31"/>
        <v>128.54993666666667</v>
      </c>
      <c r="G399" s="65">
        <f t="shared" si="32"/>
        <v>0.7108297297920001</v>
      </c>
      <c r="H399" s="142" t="s">
        <v>111</v>
      </c>
      <c r="I399" s="65">
        <v>131.30152</v>
      </c>
      <c r="J399" s="65">
        <v>122.08185</v>
      </c>
      <c r="K399" s="65">
        <v>132.26644</v>
      </c>
    </row>
    <row r="400" spans="1:11" ht="24">
      <c r="A400" s="6">
        <v>9</v>
      </c>
      <c r="B400" s="71">
        <v>22102</v>
      </c>
      <c r="C400" s="1">
        <v>303.294</v>
      </c>
      <c r="D400" s="65">
        <v>0.071</v>
      </c>
      <c r="E400" s="65">
        <f t="shared" si="33"/>
        <v>0.0061344</v>
      </c>
      <c r="F400" s="65">
        <f t="shared" si="31"/>
        <v>267.77732333333336</v>
      </c>
      <c r="G400" s="65">
        <f t="shared" si="32"/>
        <v>1.642653212256</v>
      </c>
      <c r="H400" s="142" t="s">
        <v>64</v>
      </c>
      <c r="I400" s="65">
        <v>244.6962</v>
      </c>
      <c r="J400" s="65">
        <v>266.07202</v>
      </c>
      <c r="K400" s="65">
        <v>292.56375</v>
      </c>
    </row>
    <row r="401" spans="1:11" ht="24">
      <c r="A401" s="6">
        <v>10</v>
      </c>
      <c r="B401" s="71">
        <v>22110</v>
      </c>
      <c r="C401" s="1">
        <v>303.594</v>
      </c>
      <c r="D401" s="65">
        <v>1.906</v>
      </c>
      <c r="E401" s="65">
        <f t="shared" si="33"/>
        <v>0.1646784</v>
      </c>
      <c r="F401" s="65">
        <f t="shared" si="31"/>
        <v>331.84346</v>
      </c>
      <c r="G401" s="65">
        <f t="shared" si="32"/>
        <v>54.647450043264</v>
      </c>
      <c r="H401" s="142" t="s">
        <v>65</v>
      </c>
      <c r="I401" s="65">
        <v>319.7065</v>
      </c>
      <c r="J401" s="65">
        <v>359.35401</v>
      </c>
      <c r="K401" s="65">
        <v>316.46987</v>
      </c>
    </row>
    <row r="402" spans="1:11" ht="24">
      <c r="A402" s="6">
        <v>11</v>
      </c>
      <c r="B402" s="71">
        <v>22122</v>
      </c>
      <c r="C402" s="1">
        <v>303.544</v>
      </c>
      <c r="D402" s="65">
        <v>1.786</v>
      </c>
      <c r="E402" s="65">
        <f t="shared" si="33"/>
        <v>0.15431040000000001</v>
      </c>
      <c r="F402" s="65">
        <f t="shared" si="31"/>
        <v>385.6864066666667</v>
      </c>
      <c r="G402" s="65">
        <f t="shared" si="32"/>
        <v>59.51542368729601</v>
      </c>
      <c r="H402" s="142" t="s">
        <v>112</v>
      </c>
      <c r="I402" s="65">
        <v>386.45742</v>
      </c>
      <c r="J402" s="65">
        <v>398.30986</v>
      </c>
      <c r="K402" s="65">
        <v>372.29194</v>
      </c>
    </row>
    <row r="403" spans="1:11" ht="24">
      <c r="A403" s="6">
        <v>12</v>
      </c>
      <c r="B403" s="71">
        <v>22136</v>
      </c>
      <c r="C403" s="1">
        <v>303.594</v>
      </c>
      <c r="D403" s="65">
        <v>1.939</v>
      </c>
      <c r="E403" s="65">
        <f t="shared" si="33"/>
        <v>0.1675296</v>
      </c>
      <c r="F403" s="65">
        <f t="shared" si="31"/>
        <v>69.27074333333333</v>
      </c>
      <c r="G403" s="65">
        <f t="shared" si="32"/>
        <v>11.604899922336</v>
      </c>
      <c r="H403" s="142" t="s">
        <v>113</v>
      </c>
      <c r="I403" s="65">
        <v>87.70391</v>
      </c>
      <c r="J403" s="65">
        <v>62.57131</v>
      </c>
      <c r="K403" s="65">
        <v>57.53701</v>
      </c>
    </row>
    <row r="404" spans="1:11" ht="24">
      <c r="A404" s="6">
        <v>13</v>
      </c>
      <c r="B404" s="71">
        <v>22149</v>
      </c>
      <c r="C404" s="1">
        <v>304.334</v>
      </c>
      <c r="D404" s="65">
        <v>8.091</v>
      </c>
      <c r="E404" s="65">
        <f t="shared" si="33"/>
        <v>0.6990624</v>
      </c>
      <c r="F404" s="65">
        <f t="shared" si="31"/>
        <v>60.140390000000004</v>
      </c>
      <c r="G404" s="65">
        <f t="shared" si="32"/>
        <v>42.041885370336004</v>
      </c>
      <c r="H404" s="142" t="s">
        <v>67</v>
      </c>
      <c r="I404" s="65">
        <v>62.85374</v>
      </c>
      <c r="J404" s="65">
        <v>58.01028</v>
      </c>
      <c r="K404" s="65">
        <v>59.55715</v>
      </c>
    </row>
    <row r="405" spans="1:11" ht="24">
      <c r="A405" s="6">
        <v>14</v>
      </c>
      <c r="B405" s="71">
        <v>22157</v>
      </c>
      <c r="C405" s="1">
        <v>303.894</v>
      </c>
      <c r="D405" s="65">
        <v>6.119</v>
      </c>
      <c r="E405" s="65">
        <f t="shared" si="33"/>
        <v>0.5286816</v>
      </c>
      <c r="F405" s="65">
        <f t="shared" si="31"/>
        <v>75.83163333333333</v>
      </c>
      <c r="G405" s="65">
        <f t="shared" si="32"/>
        <v>40.09078924127999</v>
      </c>
      <c r="H405" s="142" t="s">
        <v>68</v>
      </c>
      <c r="I405" s="65">
        <v>73.12424</v>
      </c>
      <c r="J405" s="65">
        <v>86.8156</v>
      </c>
      <c r="K405" s="65">
        <v>67.55506</v>
      </c>
    </row>
    <row r="406" spans="1:11" ht="24">
      <c r="A406" s="6">
        <v>15</v>
      </c>
      <c r="B406" s="71">
        <v>22166</v>
      </c>
      <c r="C406" s="1">
        <v>304.544</v>
      </c>
      <c r="D406" s="65">
        <v>14.099</v>
      </c>
      <c r="E406" s="65">
        <f t="shared" si="33"/>
        <v>1.2181536000000002</v>
      </c>
      <c r="F406" s="65">
        <f t="shared" si="31"/>
        <v>107.75410333333333</v>
      </c>
      <c r="G406" s="65">
        <f t="shared" si="32"/>
        <v>131.261048890272</v>
      </c>
      <c r="H406" s="142" t="s">
        <v>114</v>
      </c>
      <c r="I406" s="65">
        <v>160.9335</v>
      </c>
      <c r="J406" s="65">
        <v>86.33333</v>
      </c>
      <c r="K406" s="65">
        <v>75.99548</v>
      </c>
    </row>
    <row r="407" spans="1:11" ht="24">
      <c r="A407" s="6">
        <v>16</v>
      </c>
      <c r="B407" s="71">
        <v>22170</v>
      </c>
      <c r="C407" s="1">
        <v>306.624</v>
      </c>
      <c r="D407" s="65">
        <v>54.099</v>
      </c>
      <c r="E407" s="65">
        <f t="shared" si="33"/>
        <v>4.6741536</v>
      </c>
      <c r="F407" s="65">
        <f t="shared" si="31"/>
        <v>678.8139966666666</v>
      </c>
      <c r="G407" s="65">
        <f t="shared" si="32"/>
        <v>3172.880886249888</v>
      </c>
      <c r="H407" s="142" t="s">
        <v>115</v>
      </c>
      <c r="I407" s="65">
        <v>654.54682</v>
      </c>
      <c r="J407" s="65">
        <v>649.3979</v>
      </c>
      <c r="K407" s="65">
        <v>732.49727</v>
      </c>
    </row>
    <row r="408" spans="1:11" ht="24">
      <c r="A408" s="6">
        <v>17</v>
      </c>
      <c r="B408" s="71">
        <v>22184</v>
      </c>
      <c r="C408" s="1">
        <v>303.894</v>
      </c>
      <c r="D408" s="65">
        <v>6.53</v>
      </c>
      <c r="E408" s="65">
        <f t="shared" si="33"/>
        <v>0.564192</v>
      </c>
      <c r="F408" s="65">
        <f t="shared" si="31"/>
        <v>474.3599433333334</v>
      </c>
      <c r="G408" s="65">
        <f t="shared" si="32"/>
        <v>267.63008514912</v>
      </c>
      <c r="H408" s="142" t="s">
        <v>70</v>
      </c>
      <c r="I408" s="65">
        <v>696.09634</v>
      </c>
      <c r="J408" s="65">
        <v>367.51924</v>
      </c>
      <c r="K408" s="65">
        <v>359.46425</v>
      </c>
    </row>
    <row r="409" spans="1:11" ht="24">
      <c r="A409" s="6">
        <v>18</v>
      </c>
      <c r="B409" s="71">
        <v>22194</v>
      </c>
      <c r="C409" s="1">
        <v>304.544</v>
      </c>
      <c r="D409" s="65">
        <v>14.154</v>
      </c>
      <c r="E409" s="65">
        <f t="shared" si="33"/>
        <v>1.2229056</v>
      </c>
      <c r="F409" s="65">
        <f t="shared" si="31"/>
        <v>38.654743333333336</v>
      </c>
      <c r="G409" s="65">
        <f t="shared" si="32"/>
        <v>47.27110208889601</v>
      </c>
      <c r="H409" s="142" t="s">
        <v>71</v>
      </c>
      <c r="I409" s="65">
        <v>26.9179</v>
      </c>
      <c r="J409" s="65">
        <v>39.8493</v>
      </c>
      <c r="K409" s="65">
        <v>49.19703</v>
      </c>
    </row>
    <row r="410" spans="1:11" ht="24">
      <c r="A410" s="6">
        <v>19</v>
      </c>
      <c r="B410" s="71">
        <v>22200</v>
      </c>
      <c r="C410" s="1">
        <v>306.624</v>
      </c>
      <c r="D410" s="65">
        <v>54.099</v>
      </c>
      <c r="E410" s="65">
        <f t="shared" si="33"/>
        <v>4.6741536</v>
      </c>
      <c r="F410" s="65">
        <f t="shared" si="31"/>
        <v>1960.64804</v>
      </c>
      <c r="G410" s="65">
        <f t="shared" si="32"/>
        <v>9164.370094498945</v>
      </c>
      <c r="H410" s="142" t="s">
        <v>116</v>
      </c>
      <c r="I410" s="65">
        <v>2295.01391</v>
      </c>
      <c r="J410" s="65">
        <v>1674.36998</v>
      </c>
      <c r="K410" s="65">
        <v>1912.56023</v>
      </c>
    </row>
    <row r="411" spans="1:11" ht="24">
      <c r="A411" s="6">
        <v>20</v>
      </c>
      <c r="B411" s="71">
        <v>22200</v>
      </c>
      <c r="C411" s="1">
        <v>306.849</v>
      </c>
      <c r="D411" s="65">
        <v>60.749</v>
      </c>
      <c r="E411" s="65">
        <f t="shared" si="33"/>
        <v>5.2487136</v>
      </c>
      <c r="F411" s="65">
        <f t="shared" si="31"/>
        <v>1720.5606233333335</v>
      </c>
      <c r="G411" s="65">
        <f t="shared" si="32"/>
        <v>9030.729943314145</v>
      </c>
      <c r="H411" s="142" t="s">
        <v>117</v>
      </c>
      <c r="I411" s="65">
        <v>2097.32949</v>
      </c>
      <c r="J411" s="65">
        <v>1245.26093</v>
      </c>
      <c r="K411" s="65">
        <v>1819.09145</v>
      </c>
    </row>
    <row r="412" spans="1:11" ht="24">
      <c r="A412" s="6">
        <v>21</v>
      </c>
      <c r="B412" s="71">
        <v>22200</v>
      </c>
      <c r="C412" s="1">
        <v>307.394</v>
      </c>
      <c r="D412" s="65">
        <v>106.833</v>
      </c>
      <c r="E412" s="65">
        <f t="shared" si="33"/>
        <v>9.2303712</v>
      </c>
      <c r="F412" s="65">
        <f t="shared" si="31"/>
        <v>1749.1418666666668</v>
      </c>
      <c r="G412" s="65">
        <f t="shared" si="32"/>
        <v>16145.228710794243</v>
      </c>
      <c r="H412" s="142" t="s">
        <v>56</v>
      </c>
      <c r="I412" s="65">
        <v>1328.08687</v>
      </c>
      <c r="J412" s="65">
        <v>1791.63596</v>
      </c>
      <c r="K412" s="65">
        <v>2127.70277</v>
      </c>
    </row>
    <row r="413" spans="1:11" ht="24">
      <c r="A413" s="6">
        <v>22</v>
      </c>
      <c r="B413" s="71">
        <v>22219</v>
      </c>
      <c r="C413" s="1">
        <v>304.404</v>
      </c>
      <c r="D413" s="65">
        <v>12.43</v>
      </c>
      <c r="E413" s="65">
        <f t="shared" si="33"/>
        <v>1.073952</v>
      </c>
      <c r="F413" s="65">
        <f t="shared" si="31"/>
        <v>75.78951333333333</v>
      </c>
      <c r="G413" s="65">
        <f t="shared" si="32"/>
        <v>81.39429942336</v>
      </c>
      <c r="H413" s="142" t="s">
        <v>57</v>
      </c>
      <c r="I413" s="65">
        <v>84.14175</v>
      </c>
      <c r="J413" s="65">
        <v>75.28697</v>
      </c>
      <c r="K413" s="65">
        <v>67.93982</v>
      </c>
    </row>
    <row r="414" spans="1:11" ht="24">
      <c r="A414" s="6">
        <v>23</v>
      </c>
      <c r="B414" s="71">
        <v>22227</v>
      </c>
      <c r="C414" s="1">
        <v>304.024</v>
      </c>
      <c r="D414" s="65">
        <v>7.974</v>
      </c>
      <c r="E414" s="65">
        <f t="shared" si="33"/>
        <v>0.6889536</v>
      </c>
      <c r="F414" s="65">
        <f t="shared" si="31"/>
        <v>40.55978666666667</v>
      </c>
      <c r="G414" s="65">
        <f t="shared" si="32"/>
        <v>27.943811039232003</v>
      </c>
      <c r="H414" s="142" t="s">
        <v>118</v>
      </c>
      <c r="I414" s="65">
        <v>49.38138</v>
      </c>
      <c r="J414" s="65">
        <v>23.79772</v>
      </c>
      <c r="K414" s="65">
        <v>48.50026</v>
      </c>
    </row>
    <row r="415" spans="1:11" ht="24">
      <c r="A415" s="6">
        <v>24</v>
      </c>
      <c r="B415" s="71">
        <v>22236</v>
      </c>
      <c r="C415" s="1">
        <v>303.994</v>
      </c>
      <c r="D415" s="65">
        <v>6.204</v>
      </c>
      <c r="E415" s="65">
        <f t="shared" si="33"/>
        <v>0.5360256</v>
      </c>
      <c r="F415" s="65">
        <f t="shared" si="31"/>
        <v>36.38511333333333</v>
      </c>
      <c r="G415" s="65">
        <f t="shared" si="32"/>
        <v>19.503352205567996</v>
      </c>
      <c r="H415" s="142" t="s">
        <v>119</v>
      </c>
      <c r="I415" s="65">
        <v>38.9452</v>
      </c>
      <c r="J415" s="65">
        <v>30.0869</v>
      </c>
      <c r="K415" s="65">
        <v>40.12324</v>
      </c>
    </row>
    <row r="416" spans="1:11" ht="24">
      <c r="A416" s="6">
        <v>25</v>
      </c>
      <c r="B416" s="71">
        <v>22247</v>
      </c>
      <c r="C416" s="1">
        <v>303.844</v>
      </c>
      <c r="D416" s="65">
        <v>5.133</v>
      </c>
      <c r="E416" s="65">
        <f t="shared" si="33"/>
        <v>0.44349120000000003</v>
      </c>
      <c r="F416" s="65">
        <f t="shared" si="31"/>
        <v>26.03939</v>
      </c>
      <c r="G416" s="65">
        <f t="shared" si="32"/>
        <v>11.548240318368002</v>
      </c>
      <c r="H416" s="142" t="s">
        <v>59</v>
      </c>
      <c r="I416" s="65">
        <v>27.78421</v>
      </c>
      <c r="J416" s="65">
        <v>31.74145</v>
      </c>
      <c r="K416" s="65">
        <v>18.59251</v>
      </c>
    </row>
    <row r="417" spans="1:11" ht="24">
      <c r="A417" s="6">
        <v>26</v>
      </c>
      <c r="B417" s="71">
        <v>22257</v>
      </c>
      <c r="C417" s="1">
        <v>303.594</v>
      </c>
      <c r="D417" s="65">
        <v>2.079</v>
      </c>
      <c r="E417" s="65">
        <f t="shared" si="33"/>
        <v>0.17962560000000002</v>
      </c>
      <c r="F417" s="65">
        <f aca="true" t="shared" si="34" ref="F417:F487">+AVERAGE(I417:K417)</f>
        <v>41.50525333333333</v>
      </c>
      <c r="G417" s="65">
        <f aca="true" t="shared" si="35" ref="G417:G487">F417*E417</f>
        <v>7.455406033152</v>
      </c>
      <c r="H417" s="142" t="s">
        <v>60</v>
      </c>
      <c r="I417" s="65">
        <v>46.6996</v>
      </c>
      <c r="J417" s="65">
        <v>35.1014</v>
      </c>
      <c r="K417" s="65">
        <v>42.71476</v>
      </c>
    </row>
    <row r="418" spans="1:11" ht="24">
      <c r="A418" s="6">
        <v>27</v>
      </c>
      <c r="B418" s="71">
        <v>22270</v>
      </c>
      <c r="C418" s="1">
        <v>303.544</v>
      </c>
      <c r="D418" s="65">
        <v>1.95</v>
      </c>
      <c r="E418" s="65">
        <f t="shared" si="33"/>
        <v>0.16848000000000002</v>
      </c>
      <c r="F418" s="65">
        <f t="shared" si="34"/>
        <v>36.790130000000005</v>
      </c>
      <c r="G418" s="65">
        <f t="shared" si="35"/>
        <v>6.198401102400002</v>
      </c>
      <c r="H418" s="142" t="s">
        <v>101</v>
      </c>
      <c r="I418" s="65">
        <v>29.61396</v>
      </c>
      <c r="J418" s="65">
        <v>36.97668</v>
      </c>
      <c r="K418" s="65">
        <v>43.77975</v>
      </c>
    </row>
    <row r="419" spans="1:11" ht="24">
      <c r="A419" s="6">
        <v>28</v>
      </c>
      <c r="B419" s="71">
        <v>22277</v>
      </c>
      <c r="C419" s="1">
        <v>303.674</v>
      </c>
      <c r="D419" s="65">
        <v>3.048</v>
      </c>
      <c r="E419" s="65">
        <f t="shared" si="33"/>
        <v>0.2633472</v>
      </c>
      <c r="F419" s="65">
        <f t="shared" si="34"/>
        <v>41.93856333333333</v>
      </c>
      <c r="G419" s="65">
        <f t="shared" si="35"/>
        <v>11.044403225855998</v>
      </c>
      <c r="H419" s="142" t="s">
        <v>102</v>
      </c>
      <c r="I419" s="65">
        <v>47.7343</v>
      </c>
      <c r="J419" s="65">
        <v>38.8657</v>
      </c>
      <c r="K419" s="65">
        <v>39.21569</v>
      </c>
    </row>
    <row r="420" spans="1:11" ht="24">
      <c r="A420" s="6">
        <v>29</v>
      </c>
      <c r="B420" s="71">
        <v>22285</v>
      </c>
      <c r="C420" s="1">
        <v>303.644</v>
      </c>
      <c r="D420" s="65">
        <v>2.9</v>
      </c>
      <c r="E420" s="65">
        <f t="shared" si="33"/>
        <v>0.25056</v>
      </c>
      <c r="F420" s="65">
        <f t="shared" si="34"/>
        <v>33.528286666666666</v>
      </c>
      <c r="G420" s="65">
        <f t="shared" si="35"/>
        <v>8.4008475072</v>
      </c>
      <c r="H420" s="142" t="s">
        <v>103</v>
      </c>
      <c r="I420" s="65">
        <v>27.03464</v>
      </c>
      <c r="J420" s="65">
        <v>38.62418</v>
      </c>
      <c r="K420" s="65">
        <v>34.92604</v>
      </c>
    </row>
    <row r="421" spans="1:11" ht="24">
      <c r="A421" s="6">
        <v>30</v>
      </c>
      <c r="B421" s="71">
        <v>22296</v>
      </c>
      <c r="C421" s="1">
        <v>303.594</v>
      </c>
      <c r="D421" s="65">
        <v>2.611</v>
      </c>
      <c r="E421" s="65">
        <f t="shared" si="33"/>
        <v>0.22559040000000002</v>
      </c>
      <c r="F421" s="65">
        <f t="shared" si="34"/>
        <v>17.516663333333334</v>
      </c>
      <c r="G421" s="65">
        <f t="shared" si="35"/>
        <v>3.9515910880320004</v>
      </c>
      <c r="H421" s="142" t="s">
        <v>121</v>
      </c>
      <c r="I421" s="65">
        <v>23.99499</v>
      </c>
      <c r="J421" s="65">
        <v>8.33896</v>
      </c>
      <c r="K421" s="65">
        <v>20.21604</v>
      </c>
    </row>
    <row r="422" spans="1:11" ht="24">
      <c r="A422" s="6">
        <v>31</v>
      </c>
      <c r="B422" s="71">
        <v>22304</v>
      </c>
      <c r="C422" s="1">
        <v>303.344</v>
      </c>
      <c r="D422" s="65">
        <v>0.417</v>
      </c>
      <c r="E422" s="65">
        <f t="shared" si="33"/>
        <v>0.0360288</v>
      </c>
      <c r="F422" s="65">
        <f t="shared" si="34"/>
        <v>27.019143333333332</v>
      </c>
      <c r="G422" s="65">
        <f t="shared" si="35"/>
        <v>0.9734673113279999</v>
      </c>
      <c r="H422" s="142" t="s">
        <v>122</v>
      </c>
      <c r="I422" s="65">
        <v>13.50256</v>
      </c>
      <c r="J422" s="65">
        <v>29.14679</v>
      </c>
      <c r="K422" s="65">
        <v>38.40808</v>
      </c>
    </row>
    <row r="423" spans="1:11" ht="24">
      <c r="A423" s="6">
        <v>32</v>
      </c>
      <c r="B423" s="71">
        <v>22318</v>
      </c>
      <c r="C423" s="1">
        <v>303.324</v>
      </c>
      <c r="D423" s="65">
        <v>0.37</v>
      </c>
      <c r="E423" s="65">
        <f t="shared" si="33"/>
        <v>0.031968</v>
      </c>
      <c r="F423" s="65">
        <f t="shared" si="34"/>
        <v>18.36198</v>
      </c>
      <c r="G423" s="65">
        <f t="shared" si="35"/>
        <v>0.58699577664</v>
      </c>
      <c r="H423" s="142" t="s">
        <v>123</v>
      </c>
      <c r="I423" s="65">
        <v>22.87127</v>
      </c>
      <c r="J423" s="65">
        <v>23.79886</v>
      </c>
      <c r="K423" s="65">
        <v>8.41581</v>
      </c>
    </row>
    <row r="424" spans="1:11" ht="24">
      <c r="A424" s="6">
        <v>33</v>
      </c>
      <c r="B424" s="71">
        <v>22325</v>
      </c>
      <c r="C424" s="1">
        <v>303.314</v>
      </c>
      <c r="D424" s="65">
        <v>0.34</v>
      </c>
      <c r="E424" s="65">
        <f t="shared" si="33"/>
        <v>0.029376000000000003</v>
      </c>
      <c r="F424" s="65">
        <f t="shared" si="34"/>
        <v>17.218613333333334</v>
      </c>
      <c r="G424" s="65">
        <f t="shared" si="35"/>
        <v>0.5058139852800001</v>
      </c>
      <c r="H424" s="142" t="s">
        <v>124</v>
      </c>
      <c r="I424" s="65">
        <v>14.98581</v>
      </c>
      <c r="J424" s="65">
        <v>23.08102</v>
      </c>
      <c r="K424" s="65">
        <v>13.58901</v>
      </c>
    </row>
    <row r="425" spans="1:11" ht="24">
      <c r="A425" s="6">
        <v>34</v>
      </c>
      <c r="B425" s="71">
        <v>22333</v>
      </c>
      <c r="C425" s="1">
        <v>303.314</v>
      </c>
      <c r="D425" s="65">
        <v>0.288</v>
      </c>
      <c r="E425" s="65">
        <f t="shared" si="33"/>
        <v>0.0248832</v>
      </c>
      <c r="F425" s="65">
        <f t="shared" si="34"/>
        <v>19.00164333333333</v>
      </c>
      <c r="G425" s="65">
        <f t="shared" si="35"/>
        <v>0.4728216913919999</v>
      </c>
      <c r="H425" s="142" t="s">
        <v>125</v>
      </c>
      <c r="I425" s="65">
        <v>27.79386</v>
      </c>
      <c r="J425" s="65">
        <v>16.30699</v>
      </c>
      <c r="K425" s="65">
        <v>12.90408</v>
      </c>
    </row>
    <row r="426" spans="1:11" ht="24">
      <c r="A426" s="6">
        <v>34</v>
      </c>
      <c r="B426" s="71">
        <v>22354</v>
      </c>
      <c r="C426" s="1">
        <v>303.274</v>
      </c>
      <c r="D426" s="65">
        <v>0.196</v>
      </c>
      <c r="E426" s="65">
        <f t="shared" si="33"/>
        <v>0.016934400000000002</v>
      </c>
      <c r="F426" s="65">
        <f t="shared" si="34"/>
        <v>18.044186666666665</v>
      </c>
      <c r="G426" s="65">
        <f t="shared" si="35"/>
        <v>0.305567474688</v>
      </c>
      <c r="H426" s="142" t="s">
        <v>126</v>
      </c>
      <c r="I426" s="65">
        <v>21.43133</v>
      </c>
      <c r="J426" s="65">
        <v>26.08375</v>
      </c>
      <c r="K426" s="65">
        <v>6.61748</v>
      </c>
    </row>
    <row r="427" spans="1:11" s="145" customFormat="1" ht="24.75" thickBot="1">
      <c r="A427" s="143">
        <v>35</v>
      </c>
      <c r="B427" s="144">
        <v>22366</v>
      </c>
      <c r="C427" s="145">
        <v>303.314</v>
      </c>
      <c r="D427" s="146">
        <v>0.364</v>
      </c>
      <c r="E427" s="146">
        <f t="shared" si="33"/>
        <v>0.0314496</v>
      </c>
      <c r="F427" s="146">
        <f t="shared" si="34"/>
        <v>13.29751</v>
      </c>
      <c r="G427" s="146">
        <f t="shared" si="35"/>
        <v>0.41820137049600004</v>
      </c>
      <c r="H427" s="147" t="s">
        <v>128</v>
      </c>
      <c r="I427" s="146">
        <v>21.03965</v>
      </c>
      <c r="J427" s="146">
        <v>15.05126</v>
      </c>
      <c r="K427" s="146">
        <v>3.80162</v>
      </c>
    </row>
    <row r="428" spans="1:11" ht="24">
      <c r="A428" s="6">
        <v>1</v>
      </c>
      <c r="B428" s="71">
        <v>22373</v>
      </c>
      <c r="C428" s="1">
        <v>303.314</v>
      </c>
      <c r="D428" s="65">
        <v>0.355</v>
      </c>
      <c r="E428" s="65">
        <f t="shared" si="33"/>
        <v>0.030672</v>
      </c>
      <c r="F428" s="65">
        <f t="shared" si="34"/>
        <v>94.27130999999999</v>
      </c>
      <c r="G428" s="65">
        <f t="shared" si="35"/>
        <v>2.89148962032</v>
      </c>
      <c r="H428" s="142" t="s">
        <v>104</v>
      </c>
      <c r="I428" s="65">
        <v>83.42619</v>
      </c>
      <c r="J428" s="65">
        <v>85.38233</v>
      </c>
      <c r="K428" s="65">
        <v>114.00541</v>
      </c>
    </row>
    <row r="429" spans="1:11" ht="24">
      <c r="A429" s="6">
        <v>2</v>
      </c>
      <c r="B429" s="71">
        <v>22390</v>
      </c>
      <c r="C429" s="1">
        <v>303.304</v>
      </c>
      <c r="D429" s="65">
        <v>0.31</v>
      </c>
      <c r="E429" s="65">
        <f t="shared" si="33"/>
        <v>0.026784000000000002</v>
      </c>
      <c r="F429" s="65">
        <f t="shared" si="34"/>
        <v>102.77169666666667</v>
      </c>
      <c r="G429" s="65">
        <f t="shared" si="35"/>
        <v>2.7526371235200005</v>
      </c>
      <c r="H429" s="142" t="s">
        <v>105</v>
      </c>
      <c r="I429" s="65">
        <v>125.05931</v>
      </c>
      <c r="J429" s="65">
        <v>77.41812</v>
      </c>
      <c r="K429" s="65">
        <v>105.83766</v>
      </c>
    </row>
    <row r="430" spans="1:11" ht="24">
      <c r="A430" s="6">
        <v>3</v>
      </c>
      <c r="B430" s="71">
        <v>22405</v>
      </c>
      <c r="C430" s="1">
        <v>303.594</v>
      </c>
      <c r="D430" s="65">
        <v>2.432</v>
      </c>
      <c r="E430" s="65">
        <f t="shared" si="33"/>
        <v>0.2101248</v>
      </c>
      <c r="F430" s="65">
        <f t="shared" si="34"/>
        <v>38.77254666666666</v>
      </c>
      <c r="G430" s="65">
        <f t="shared" si="35"/>
        <v>8.147073613823999</v>
      </c>
      <c r="H430" s="142" t="s">
        <v>106</v>
      </c>
      <c r="I430" s="65">
        <v>31.88872</v>
      </c>
      <c r="J430" s="65">
        <v>41.64288</v>
      </c>
      <c r="K430" s="65">
        <v>42.78604</v>
      </c>
    </row>
    <row r="431" spans="1:11" ht="24">
      <c r="A431" s="6">
        <v>4</v>
      </c>
      <c r="B431" s="71">
        <v>22422</v>
      </c>
      <c r="C431" s="1">
        <v>303.324</v>
      </c>
      <c r="D431" s="65">
        <v>0.44</v>
      </c>
      <c r="E431" s="65">
        <f t="shared" si="33"/>
        <v>0.038016</v>
      </c>
      <c r="F431" s="65">
        <f t="shared" si="34"/>
        <v>36.64995</v>
      </c>
      <c r="G431" s="65">
        <f t="shared" si="35"/>
        <v>1.3932844992</v>
      </c>
      <c r="H431" s="142" t="s">
        <v>107</v>
      </c>
      <c r="I431" s="65">
        <v>43.52384</v>
      </c>
      <c r="J431" s="65">
        <v>36.56307</v>
      </c>
      <c r="K431" s="65">
        <v>29.86294</v>
      </c>
    </row>
    <row r="432" spans="1:11" ht="24">
      <c r="A432" s="6">
        <v>5</v>
      </c>
      <c r="B432" s="71">
        <v>22437</v>
      </c>
      <c r="C432" s="1">
        <v>303.444</v>
      </c>
      <c r="D432" s="65">
        <v>1.973</v>
      </c>
      <c r="E432" s="65">
        <f t="shared" si="33"/>
        <v>0.1704672</v>
      </c>
      <c r="F432" s="65">
        <f t="shared" si="34"/>
        <v>69.74618</v>
      </c>
      <c r="G432" s="65">
        <f t="shared" si="35"/>
        <v>11.889436015296</v>
      </c>
      <c r="H432" s="142" t="s">
        <v>108</v>
      </c>
      <c r="I432" s="65">
        <v>65.20597</v>
      </c>
      <c r="J432" s="65">
        <v>78.18558</v>
      </c>
      <c r="K432" s="65">
        <v>65.84699</v>
      </c>
    </row>
    <row r="433" spans="1:11" ht="24">
      <c r="A433" s="6">
        <v>6</v>
      </c>
      <c r="B433" s="71">
        <v>22453</v>
      </c>
      <c r="C433" s="1">
        <v>303.684</v>
      </c>
      <c r="D433" s="65">
        <v>4.485</v>
      </c>
      <c r="E433" s="65">
        <f t="shared" si="33"/>
        <v>0.38750400000000007</v>
      </c>
      <c r="F433" s="65">
        <f t="shared" si="34"/>
        <v>87.30741</v>
      </c>
      <c r="G433" s="65">
        <f t="shared" si="35"/>
        <v>33.831970604640006</v>
      </c>
      <c r="H433" s="142" t="s">
        <v>109</v>
      </c>
      <c r="I433" s="65">
        <v>79.59737</v>
      </c>
      <c r="J433" s="65">
        <v>92.18863</v>
      </c>
      <c r="K433" s="65">
        <v>90.13623</v>
      </c>
    </row>
    <row r="434" spans="1:11" ht="24">
      <c r="A434" s="6">
        <v>7</v>
      </c>
      <c r="B434" s="71">
        <v>22465</v>
      </c>
      <c r="C434" s="1">
        <v>303.324</v>
      </c>
      <c r="D434" s="65">
        <v>0.292</v>
      </c>
      <c r="E434" s="65">
        <f t="shared" si="33"/>
        <v>0.0252288</v>
      </c>
      <c r="F434" s="65">
        <f t="shared" si="34"/>
        <v>126.30787</v>
      </c>
      <c r="G434" s="65">
        <f t="shared" si="35"/>
        <v>3.1865959906559995</v>
      </c>
      <c r="H434" s="142" t="s">
        <v>110</v>
      </c>
      <c r="I434" s="65">
        <v>130.38875</v>
      </c>
      <c r="J434" s="65">
        <v>121.22042</v>
      </c>
      <c r="K434" s="65">
        <v>127.31444</v>
      </c>
    </row>
    <row r="435" spans="1:11" ht="24">
      <c r="A435" s="6">
        <v>8</v>
      </c>
      <c r="B435" s="71">
        <v>22472</v>
      </c>
      <c r="C435" s="1">
        <v>303.314</v>
      </c>
      <c r="D435" s="65">
        <v>0.266</v>
      </c>
      <c r="E435" s="65">
        <f t="shared" si="33"/>
        <v>0.022982400000000004</v>
      </c>
      <c r="F435" s="65">
        <f t="shared" si="34"/>
        <v>131.76743</v>
      </c>
      <c r="G435" s="65">
        <f t="shared" si="35"/>
        <v>3.0283317832320003</v>
      </c>
      <c r="H435" s="142" t="s">
        <v>111</v>
      </c>
      <c r="I435" s="65">
        <v>135.80635</v>
      </c>
      <c r="J435" s="65">
        <v>129.9523</v>
      </c>
      <c r="K435" s="65">
        <v>129.54364</v>
      </c>
    </row>
    <row r="436" spans="1:11" ht="24">
      <c r="A436" s="6">
        <v>9</v>
      </c>
      <c r="B436" s="71">
        <v>22480</v>
      </c>
      <c r="C436" s="1">
        <v>303.344</v>
      </c>
      <c r="D436" s="65">
        <v>0.749</v>
      </c>
      <c r="E436" s="65">
        <f t="shared" si="33"/>
        <v>0.06471360000000001</v>
      </c>
      <c r="F436" s="65">
        <f t="shared" si="34"/>
        <v>141.96794333333335</v>
      </c>
      <c r="G436" s="65">
        <f t="shared" si="35"/>
        <v>9.187256697696002</v>
      </c>
      <c r="H436" s="142" t="s">
        <v>64</v>
      </c>
      <c r="I436" s="65">
        <v>151.99776</v>
      </c>
      <c r="J436" s="65">
        <v>141.91893</v>
      </c>
      <c r="K436" s="65">
        <v>131.98714</v>
      </c>
    </row>
    <row r="437" spans="1:11" ht="24">
      <c r="A437" s="6">
        <v>10</v>
      </c>
      <c r="B437" s="71">
        <v>22499</v>
      </c>
      <c r="C437" s="1">
        <v>303.394</v>
      </c>
      <c r="D437" s="65">
        <v>0.229</v>
      </c>
      <c r="E437" s="65">
        <f t="shared" si="33"/>
        <v>0.0197856</v>
      </c>
      <c r="F437" s="65">
        <f t="shared" si="34"/>
        <v>58.47917666666666</v>
      </c>
      <c r="G437" s="65">
        <f t="shared" si="35"/>
        <v>1.157045597856</v>
      </c>
      <c r="H437" s="142" t="s">
        <v>65</v>
      </c>
      <c r="I437" s="65">
        <v>53.21138</v>
      </c>
      <c r="J437" s="65">
        <v>62.0438</v>
      </c>
      <c r="K437" s="65">
        <v>60.18235</v>
      </c>
    </row>
    <row r="438" spans="1:11" ht="24">
      <c r="A438" s="6">
        <v>11</v>
      </c>
      <c r="B438" s="71">
        <v>22509</v>
      </c>
      <c r="C438" s="1">
        <v>303.644</v>
      </c>
      <c r="D438" s="65">
        <v>3.312</v>
      </c>
      <c r="E438" s="65">
        <f t="shared" si="33"/>
        <v>0.2861568</v>
      </c>
      <c r="F438" s="65">
        <f t="shared" si="34"/>
        <v>58.187443333333334</v>
      </c>
      <c r="G438" s="65">
        <f t="shared" si="35"/>
        <v>16.650732584448</v>
      </c>
      <c r="H438" s="142" t="s">
        <v>112</v>
      </c>
      <c r="I438" s="65">
        <v>71.09162</v>
      </c>
      <c r="J438" s="65">
        <v>59.5473</v>
      </c>
      <c r="K438" s="65">
        <v>43.92341</v>
      </c>
    </row>
    <row r="439" spans="1:11" ht="24">
      <c r="A439" s="6">
        <v>12</v>
      </c>
      <c r="B439" s="71">
        <v>22516</v>
      </c>
      <c r="C439" s="1">
        <v>303.394</v>
      </c>
      <c r="D439" s="65">
        <v>0.325</v>
      </c>
      <c r="E439" s="65">
        <f t="shared" si="33"/>
        <v>0.02808</v>
      </c>
      <c r="F439" s="65">
        <f t="shared" si="34"/>
        <v>66.37764666666666</v>
      </c>
      <c r="G439" s="65">
        <f t="shared" si="35"/>
        <v>1.8638843184</v>
      </c>
      <c r="H439" s="142" t="s">
        <v>113</v>
      </c>
      <c r="I439" s="65">
        <v>68.49315</v>
      </c>
      <c r="J439" s="65">
        <v>63.83259</v>
      </c>
      <c r="K439" s="65">
        <v>66.8072</v>
      </c>
    </row>
    <row r="440" spans="1:11" ht="24">
      <c r="A440" s="6">
        <v>13</v>
      </c>
      <c r="B440" s="71">
        <v>22530</v>
      </c>
      <c r="C440" s="1">
        <v>303.444</v>
      </c>
      <c r="D440" s="65">
        <v>0.41</v>
      </c>
      <c r="E440" s="65">
        <f t="shared" si="33"/>
        <v>0.035424</v>
      </c>
      <c r="F440" s="65">
        <f t="shared" si="34"/>
        <v>45.15264333333332</v>
      </c>
      <c r="G440" s="65">
        <f t="shared" si="35"/>
        <v>1.5994872374399995</v>
      </c>
      <c r="H440" s="142" t="s">
        <v>67</v>
      </c>
      <c r="I440" s="65">
        <v>48.40427</v>
      </c>
      <c r="J440" s="65">
        <v>41.36702</v>
      </c>
      <c r="K440" s="65">
        <v>45.68664</v>
      </c>
    </row>
    <row r="441" spans="1:11" ht="24">
      <c r="A441" s="6">
        <v>14</v>
      </c>
      <c r="B441" s="71">
        <v>22542</v>
      </c>
      <c r="C441" s="1">
        <v>303.494</v>
      </c>
      <c r="D441" s="65">
        <v>0.622</v>
      </c>
      <c r="E441" s="65">
        <f t="shared" si="33"/>
        <v>0.053740800000000005</v>
      </c>
      <c r="F441" s="65">
        <f t="shared" si="34"/>
        <v>46.735690000000005</v>
      </c>
      <c r="G441" s="65">
        <f t="shared" si="35"/>
        <v>2.5116133691520006</v>
      </c>
      <c r="H441" s="142" t="s">
        <v>68</v>
      </c>
      <c r="I441" s="65">
        <v>49.35119</v>
      </c>
      <c r="J441" s="65">
        <v>46.70938</v>
      </c>
      <c r="K441" s="65">
        <v>44.1465</v>
      </c>
    </row>
    <row r="442" spans="1:11" ht="24">
      <c r="A442" s="6">
        <v>15</v>
      </c>
      <c r="B442" s="71">
        <v>22548</v>
      </c>
      <c r="C442" s="1">
        <v>303.464</v>
      </c>
      <c r="D442" s="65">
        <v>0.587</v>
      </c>
      <c r="E442" s="65">
        <f t="shared" si="33"/>
        <v>0.0507168</v>
      </c>
      <c r="F442" s="65">
        <f t="shared" si="34"/>
        <v>52.751803333333335</v>
      </c>
      <c r="G442" s="65">
        <f t="shared" si="35"/>
        <v>2.675402659296</v>
      </c>
      <c r="H442" s="142" t="s">
        <v>114</v>
      </c>
      <c r="I442" s="65">
        <v>56.49073</v>
      </c>
      <c r="J442" s="65">
        <v>60.53517</v>
      </c>
      <c r="K442" s="65">
        <v>41.22951</v>
      </c>
    </row>
    <row r="443" spans="1:11" ht="24">
      <c r="A443" s="6">
        <v>16</v>
      </c>
      <c r="B443" s="71">
        <v>22558</v>
      </c>
      <c r="C443" s="1">
        <v>304.644</v>
      </c>
      <c r="D443" s="65">
        <v>16.215</v>
      </c>
      <c r="E443" s="65">
        <f t="shared" si="33"/>
        <v>1.400976</v>
      </c>
      <c r="F443" s="65">
        <f t="shared" si="34"/>
        <v>209.60485666666668</v>
      </c>
      <c r="G443" s="65">
        <f t="shared" si="35"/>
        <v>293.65137367344</v>
      </c>
      <c r="H443" s="142" t="s">
        <v>115</v>
      </c>
      <c r="I443" s="65">
        <v>197.97005</v>
      </c>
      <c r="J443" s="65">
        <v>211.18991</v>
      </c>
      <c r="K443" s="65">
        <v>219.65461</v>
      </c>
    </row>
    <row r="444" spans="1:11" ht="24">
      <c r="A444" s="6">
        <v>17</v>
      </c>
      <c r="B444" s="71">
        <v>22570</v>
      </c>
      <c r="C444" s="1">
        <v>303.594</v>
      </c>
      <c r="D444" s="65">
        <v>2.984</v>
      </c>
      <c r="E444" s="65">
        <f t="shared" si="33"/>
        <v>0.25781760000000004</v>
      </c>
      <c r="F444" s="65">
        <f t="shared" si="34"/>
        <v>97.64771</v>
      </c>
      <c r="G444" s="65">
        <f t="shared" si="35"/>
        <v>25.175298237696005</v>
      </c>
      <c r="H444" s="142" t="s">
        <v>70</v>
      </c>
      <c r="I444" s="65">
        <v>101.93444</v>
      </c>
      <c r="J444" s="65">
        <v>94.01513</v>
      </c>
      <c r="K444" s="65">
        <v>96.99356</v>
      </c>
    </row>
    <row r="445" spans="1:11" ht="24">
      <c r="A445" s="6">
        <v>18</v>
      </c>
      <c r="B445" s="71">
        <v>22583</v>
      </c>
      <c r="C445" s="1">
        <v>303.894</v>
      </c>
      <c r="D445" s="65">
        <v>6.042</v>
      </c>
      <c r="E445" s="65">
        <f t="shared" si="33"/>
        <v>0.5220288</v>
      </c>
      <c r="F445" s="65">
        <f t="shared" si="34"/>
        <v>106.37930999999999</v>
      </c>
      <c r="G445" s="65">
        <f t="shared" si="35"/>
        <v>55.53306354412799</v>
      </c>
      <c r="H445" s="142" t="s">
        <v>71</v>
      </c>
      <c r="I445" s="65">
        <v>109.03696</v>
      </c>
      <c r="J445" s="65">
        <v>104.47399</v>
      </c>
      <c r="K445" s="65">
        <v>105.62698</v>
      </c>
    </row>
    <row r="446" spans="1:11" ht="24">
      <c r="A446" s="6">
        <v>19</v>
      </c>
      <c r="B446" s="71">
        <v>22593</v>
      </c>
      <c r="C446" s="1">
        <v>303.584</v>
      </c>
      <c r="D446" s="65">
        <v>3.337</v>
      </c>
      <c r="E446" s="65">
        <f t="shared" si="33"/>
        <v>0.28831680000000004</v>
      </c>
      <c r="F446" s="65">
        <f t="shared" si="34"/>
        <v>23.27701666666667</v>
      </c>
      <c r="G446" s="65">
        <f t="shared" si="35"/>
        <v>6.711154958880002</v>
      </c>
      <c r="H446" s="142" t="s">
        <v>116</v>
      </c>
      <c r="I446" s="65">
        <v>21.11054</v>
      </c>
      <c r="J446" s="65">
        <v>28.86955</v>
      </c>
      <c r="K446" s="65">
        <v>19.85096</v>
      </c>
    </row>
    <row r="447" spans="1:11" ht="24">
      <c r="A447" s="6">
        <v>20</v>
      </c>
      <c r="B447" s="71">
        <v>22604</v>
      </c>
      <c r="C447" s="1">
        <v>303.544</v>
      </c>
      <c r="D447" s="65">
        <v>2.913</v>
      </c>
      <c r="E447" s="65">
        <f t="shared" si="33"/>
        <v>0.2516832</v>
      </c>
      <c r="F447" s="65">
        <f t="shared" si="34"/>
        <v>40.98934333333333</v>
      </c>
      <c r="G447" s="65">
        <f t="shared" si="35"/>
        <v>10.316329096032</v>
      </c>
      <c r="H447" s="142" t="s">
        <v>117</v>
      </c>
      <c r="I447" s="65">
        <v>33.16181</v>
      </c>
      <c r="J447" s="65">
        <v>30.20657</v>
      </c>
      <c r="K447" s="65">
        <v>59.59965</v>
      </c>
    </row>
    <row r="448" spans="1:11" ht="24">
      <c r="A448" s="6">
        <v>21</v>
      </c>
      <c r="B448" s="71">
        <v>22612</v>
      </c>
      <c r="C448" s="1">
        <v>303.444</v>
      </c>
      <c r="D448" s="65">
        <v>0.727</v>
      </c>
      <c r="E448" s="65">
        <f t="shared" si="33"/>
        <v>0.0628128</v>
      </c>
      <c r="F448" s="65">
        <f t="shared" si="34"/>
        <v>41.40960333333334</v>
      </c>
      <c r="G448" s="65">
        <f t="shared" si="35"/>
        <v>2.601053132256</v>
      </c>
      <c r="H448" s="142" t="s">
        <v>56</v>
      </c>
      <c r="I448" s="65">
        <v>36.67759</v>
      </c>
      <c r="J448" s="65">
        <v>29.79146</v>
      </c>
      <c r="K448" s="65">
        <v>57.75976</v>
      </c>
    </row>
    <row r="449" spans="1:11" ht="24">
      <c r="A449" s="6">
        <v>22</v>
      </c>
      <c r="B449" s="71">
        <v>22626</v>
      </c>
      <c r="C449" s="1">
        <v>303.324</v>
      </c>
      <c r="D449" s="65">
        <v>0.331</v>
      </c>
      <c r="E449" s="65">
        <f t="shared" si="33"/>
        <v>0.028598400000000003</v>
      </c>
      <c r="F449" s="65">
        <f t="shared" si="34"/>
        <v>60.81375333333333</v>
      </c>
      <c r="G449" s="65">
        <f t="shared" si="35"/>
        <v>1.7391760433280001</v>
      </c>
      <c r="H449" s="142" t="s">
        <v>57</v>
      </c>
      <c r="I449" s="65">
        <v>56.12452</v>
      </c>
      <c r="J449" s="65">
        <v>81.55786</v>
      </c>
      <c r="K449" s="65">
        <v>44.75888</v>
      </c>
    </row>
    <row r="450" spans="1:11" ht="24">
      <c r="A450" s="6">
        <v>23</v>
      </c>
      <c r="B450" s="71">
        <v>22634</v>
      </c>
      <c r="C450" s="1">
        <v>303.314</v>
      </c>
      <c r="D450" s="65">
        <v>0.298</v>
      </c>
      <c r="E450" s="65">
        <f t="shared" si="33"/>
        <v>0.0257472</v>
      </c>
      <c r="F450" s="65">
        <f t="shared" si="34"/>
        <v>32.613283333333335</v>
      </c>
      <c r="G450" s="65">
        <f t="shared" si="35"/>
        <v>0.8397007286400001</v>
      </c>
      <c r="H450" s="142" t="s">
        <v>118</v>
      </c>
      <c r="I450" s="65">
        <v>26.52867</v>
      </c>
      <c r="J450" s="65">
        <v>47.58873</v>
      </c>
      <c r="K450" s="65">
        <v>23.72245</v>
      </c>
    </row>
    <row r="451" spans="1:11" ht="24">
      <c r="A451" s="6">
        <v>24</v>
      </c>
      <c r="B451" s="71">
        <v>22653</v>
      </c>
      <c r="C451" s="1">
        <v>303.294</v>
      </c>
      <c r="D451" s="65">
        <v>0.26</v>
      </c>
      <c r="E451" s="65">
        <f t="shared" si="33"/>
        <v>0.022464</v>
      </c>
      <c r="F451" s="65">
        <f t="shared" si="34"/>
        <v>38.73052666666666</v>
      </c>
      <c r="G451" s="65">
        <f t="shared" si="35"/>
        <v>0.87004255104</v>
      </c>
      <c r="H451" s="142" t="s">
        <v>119</v>
      </c>
      <c r="I451" s="65">
        <v>37.17236</v>
      </c>
      <c r="J451" s="65">
        <v>36.74888</v>
      </c>
      <c r="K451" s="65">
        <v>42.27034</v>
      </c>
    </row>
    <row r="452" spans="1:11" ht="24">
      <c r="A452" s="6">
        <v>25</v>
      </c>
      <c r="B452" s="71">
        <v>22660</v>
      </c>
      <c r="C452" s="1">
        <v>303.424</v>
      </c>
      <c r="D452" s="65">
        <v>0.876</v>
      </c>
      <c r="E452" s="65">
        <f t="shared" si="33"/>
        <v>0.0756864</v>
      </c>
      <c r="F452" s="65">
        <f t="shared" si="34"/>
        <v>16.746496666666665</v>
      </c>
      <c r="G452" s="65">
        <f t="shared" si="35"/>
        <v>1.267482045312</v>
      </c>
      <c r="H452" s="142" t="s">
        <v>59</v>
      </c>
      <c r="I452" s="65">
        <v>10.22495</v>
      </c>
      <c r="J452" s="65">
        <v>21.63734</v>
      </c>
      <c r="K452" s="65">
        <v>18.3772</v>
      </c>
    </row>
    <row r="453" spans="1:11" ht="24">
      <c r="A453" s="6">
        <v>26</v>
      </c>
      <c r="B453" s="71">
        <v>22684</v>
      </c>
      <c r="C453" s="1">
        <v>303.294</v>
      </c>
      <c r="D453" s="65">
        <v>0.479</v>
      </c>
      <c r="E453" s="65">
        <f t="shared" si="33"/>
        <v>0.0413856</v>
      </c>
      <c r="F453" s="65">
        <f t="shared" si="34"/>
        <v>29.21189</v>
      </c>
      <c r="G453" s="65">
        <f t="shared" si="35"/>
        <v>1.2089515947840002</v>
      </c>
      <c r="H453" s="142" t="s">
        <v>60</v>
      </c>
      <c r="I453" s="65">
        <v>20.7025</v>
      </c>
      <c r="J453" s="65">
        <v>45.11334</v>
      </c>
      <c r="K453" s="65">
        <v>21.81983</v>
      </c>
    </row>
    <row r="454" spans="1:11" ht="24">
      <c r="A454" s="6">
        <v>27</v>
      </c>
      <c r="B454" s="71">
        <v>22692</v>
      </c>
      <c r="C454" s="1">
        <v>303.224</v>
      </c>
      <c r="D454" s="65">
        <v>0.277</v>
      </c>
      <c r="E454" s="65">
        <f t="shared" si="33"/>
        <v>0.023932800000000004</v>
      </c>
      <c r="F454" s="65">
        <f t="shared" si="34"/>
        <v>18.896686666666668</v>
      </c>
      <c r="G454" s="65">
        <f t="shared" si="35"/>
        <v>0.4522506226560001</v>
      </c>
      <c r="H454" s="142" t="s">
        <v>101</v>
      </c>
      <c r="I454" s="65">
        <v>16.70053</v>
      </c>
      <c r="J454" s="65">
        <v>17.76199</v>
      </c>
      <c r="K454" s="65">
        <v>22.22754</v>
      </c>
    </row>
    <row r="455" spans="1:11" ht="24">
      <c r="A455" s="6">
        <v>28</v>
      </c>
      <c r="B455" s="71">
        <v>22702</v>
      </c>
      <c r="C455" s="1">
        <v>303.224</v>
      </c>
      <c r="D455" s="65">
        <v>0.26</v>
      </c>
      <c r="E455" s="65">
        <f t="shared" si="33"/>
        <v>0.022464</v>
      </c>
      <c r="F455" s="65">
        <f t="shared" si="34"/>
        <v>25.42009</v>
      </c>
      <c r="G455" s="65">
        <f t="shared" si="35"/>
        <v>0.57103690176</v>
      </c>
      <c r="H455" s="142" t="s">
        <v>102</v>
      </c>
      <c r="I455" s="65">
        <v>14.39975</v>
      </c>
      <c r="J455" s="65">
        <v>37.70438</v>
      </c>
      <c r="K455" s="65">
        <v>24.15614</v>
      </c>
    </row>
    <row r="456" spans="1:11" ht="24">
      <c r="A456" s="6">
        <v>29</v>
      </c>
      <c r="B456" s="71">
        <v>22712</v>
      </c>
      <c r="C456" s="1">
        <v>303.244</v>
      </c>
      <c r="D456" s="65">
        <v>0.479</v>
      </c>
      <c r="E456" s="65">
        <f t="shared" si="33"/>
        <v>0.0413856</v>
      </c>
      <c r="F456" s="65">
        <f t="shared" si="34"/>
        <v>9.508056666666667</v>
      </c>
      <c r="G456" s="65">
        <f t="shared" si="35"/>
        <v>0.39349662998400003</v>
      </c>
      <c r="H456" s="142" t="s">
        <v>103</v>
      </c>
      <c r="I456" s="65">
        <v>0.70504</v>
      </c>
      <c r="J456" s="65">
        <v>10.87687</v>
      </c>
      <c r="K456" s="65">
        <v>16.94226</v>
      </c>
    </row>
    <row r="457" spans="1:11" s="8" customFormat="1" ht="24">
      <c r="A457" s="7">
        <v>30</v>
      </c>
      <c r="B457" s="190">
        <v>22723</v>
      </c>
      <c r="C457" s="8">
        <v>303.224</v>
      </c>
      <c r="D457" s="50">
        <v>0.249</v>
      </c>
      <c r="E457" s="50">
        <f t="shared" si="33"/>
        <v>0.0215136</v>
      </c>
      <c r="F457" s="50">
        <f t="shared" si="34"/>
        <v>18.666203333333332</v>
      </c>
      <c r="G457" s="50">
        <f t="shared" si="35"/>
        <v>0.40157723203199996</v>
      </c>
      <c r="H457" s="66" t="s">
        <v>121</v>
      </c>
      <c r="I457" s="50">
        <v>12.92369</v>
      </c>
      <c r="J457" s="50">
        <v>22.12619</v>
      </c>
      <c r="K457" s="50">
        <v>20.94873</v>
      </c>
    </row>
    <row r="458" spans="1:11" s="145" customFormat="1" ht="24.75" thickBot="1">
      <c r="A458" s="143">
        <v>31</v>
      </c>
      <c r="B458" s="144">
        <v>22732</v>
      </c>
      <c r="C458" s="145">
        <v>303.204</v>
      </c>
      <c r="D458" s="146">
        <v>0.219</v>
      </c>
      <c r="E458" s="146">
        <f t="shared" si="33"/>
        <v>0.0189216</v>
      </c>
      <c r="F458" s="146">
        <f t="shared" si="34"/>
        <v>15.34942</v>
      </c>
      <c r="G458" s="146">
        <f t="shared" si="35"/>
        <v>0.290435585472</v>
      </c>
      <c r="H458" s="147" t="s">
        <v>122</v>
      </c>
      <c r="I458" s="146">
        <v>15.25925</v>
      </c>
      <c r="J458" s="146">
        <v>14.05347</v>
      </c>
      <c r="K458" s="146">
        <v>16.73554</v>
      </c>
    </row>
    <row r="459" spans="1:11" ht="24">
      <c r="A459" s="6">
        <v>1</v>
      </c>
      <c r="B459" s="71">
        <v>22741</v>
      </c>
      <c r="C459" s="1">
        <v>303.204</v>
      </c>
      <c r="D459" s="65">
        <v>0.221</v>
      </c>
      <c r="E459" s="65">
        <f t="shared" si="33"/>
        <v>0.0190944</v>
      </c>
      <c r="F459" s="65">
        <f t="shared" si="34"/>
        <v>9.866466666666668</v>
      </c>
      <c r="G459" s="65">
        <f t="shared" si="35"/>
        <v>0.18839426112000002</v>
      </c>
      <c r="H459" s="142" t="s">
        <v>104</v>
      </c>
      <c r="I459" s="65">
        <v>0.30165</v>
      </c>
      <c r="J459" s="65">
        <v>13.48315</v>
      </c>
      <c r="K459" s="65">
        <v>15.8146</v>
      </c>
    </row>
    <row r="460" spans="1:11" ht="24">
      <c r="A460" s="6">
        <v>2</v>
      </c>
      <c r="B460" s="71">
        <v>22762</v>
      </c>
      <c r="C460" s="1">
        <v>303.274</v>
      </c>
      <c r="D460" s="65">
        <v>0.378</v>
      </c>
      <c r="E460" s="65">
        <f t="shared" si="33"/>
        <v>0.0326592</v>
      </c>
      <c r="F460" s="65">
        <f t="shared" si="34"/>
        <v>9.09548</v>
      </c>
      <c r="G460" s="65">
        <f t="shared" si="35"/>
        <v>0.297051100416</v>
      </c>
      <c r="H460" s="142" t="s">
        <v>105</v>
      </c>
      <c r="I460" s="65">
        <v>8.18954</v>
      </c>
      <c r="J460" s="65">
        <v>0.34668</v>
      </c>
      <c r="K460" s="65">
        <v>18.75022</v>
      </c>
    </row>
    <row r="461" spans="1:14" ht="24">
      <c r="A461" s="6">
        <v>3</v>
      </c>
      <c r="B461" s="71">
        <v>22773</v>
      </c>
      <c r="C461" s="1">
        <v>303.284</v>
      </c>
      <c r="D461" s="65">
        <v>0.209</v>
      </c>
      <c r="E461" s="65">
        <f t="shared" si="33"/>
        <v>0.0180576</v>
      </c>
      <c r="H461" s="142" t="s">
        <v>106</v>
      </c>
      <c r="I461" s="65">
        <v>0</v>
      </c>
      <c r="J461" s="65">
        <v>0</v>
      </c>
      <c r="K461" s="65">
        <v>0</v>
      </c>
      <c r="M461" s="65">
        <f>+AVERAGE(I461:K461)</f>
        <v>0</v>
      </c>
      <c r="N461" s="65">
        <f>M461*E461</f>
        <v>0</v>
      </c>
    </row>
    <row r="462" spans="1:11" ht="24">
      <c r="A462" s="6">
        <v>4</v>
      </c>
      <c r="B462" s="71">
        <v>22782</v>
      </c>
      <c r="C462" s="1">
        <v>303.194</v>
      </c>
      <c r="D462" s="65">
        <v>0.188</v>
      </c>
      <c r="E462" s="65">
        <f t="shared" si="33"/>
        <v>0.0162432</v>
      </c>
      <c r="F462" s="65">
        <f t="shared" si="34"/>
        <v>1.6974366666666665</v>
      </c>
      <c r="G462" s="65">
        <f t="shared" si="35"/>
        <v>0.027571803263999994</v>
      </c>
      <c r="H462" s="142" t="s">
        <v>107</v>
      </c>
      <c r="I462" s="65">
        <v>2.89452</v>
      </c>
      <c r="J462" s="65">
        <v>1.52961</v>
      </c>
      <c r="K462" s="65">
        <v>0.66818</v>
      </c>
    </row>
    <row r="463" spans="1:11" ht="24">
      <c r="A463" s="6">
        <v>5</v>
      </c>
      <c r="B463" s="71">
        <v>22801</v>
      </c>
      <c r="C463" s="1">
        <v>303.294</v>
      </c>
      <c r="D463" s="65">
        <v>0.556</v>
      </c>
      <c r="E463" s="65">
        <f t="shared" si="33"/>
        <v>0.04803840000000001</v>
      </c>
      <c r="F463" s="65">
        <f t="shared" si="34"/>
        <v>107.00573333333334</v>
      </c>
      <c r="G463" s="65">
        <f t="shared" si="35"/>
        <v>5.140384220160001</v>
      </c>
      <c r="H463" s="142" t="s">
        <v>108</v>
      </c>
      <c r="I463" s="65">
        <v>111.39023</v>
      </c>
      <c r="J463" s="65">
        <v>112.22643</v>
      </c>
      <c r="K463" s="65">
        <v>97.40054</v>
      </c>
    </row>
    <row r="464" spans="1:11" ht="24">
      <c r="A464" s="6">
        <v>6</v>
      </c>
      <c r="B464" s="71">
        <v>22809</v>
      </c>
      <c r="C464" s="1">
        <v>303.304</v>
      </c>
      <c r="D464" s="65">
        <v>0.584</v>
      </c>
      <c r="E464" s="65">
        <f t="shared" si="33"/>
        <v>0.0504576</v>
      </c>
      <c r="F464" s="65">
        <f t="shared" si="34"/>
        <v>96.98588666666666</v>
      </c>
      <c r="G464" s="65">
        <f t="shared" si="35"/>
        <v>4.893675075071999</v>
      </c>
      <c r="H464" s="142" t="s">
        <v>109</v>
      </c>
      <c r="I464" s="65">
        <v>92.84267</v>
      </c>
      <c r="J464" s="65">
        <v>97.98306</v>
      </c>
      <c r="K464" s="65">
        <v>100.13193</v>
      </c>
    </row>
    <row r="465" spans="1:11" ht="24">
      <c r="A465" s="6">
        <v>7</v>
      </c>
      <c r="B465" s="71">
        <v>22832</v>
      </c>
      <c r="C465" s="1">
        <v>303.314</v>
      </c>
      <c r="D465" s="65">
        <v>0.651</v>
      </c>
      <c r="E465" s="65">
        <f t="shared" si="33"/>
        <v>0.0562464</v>
      </c>
      <c r="F465" s="65">
        <f t="shared" si="34"/>
        <v>43.91995</v>
      </c>
      <c r="G465" s="65">
        <f t="shared" si="35"/>
        <v>2.47033907568</v>
      </c>
      <c r="H465" s="142" t="s">
        <v>110</v>
      </c>
      <c r="I465" s="65">
        <v>18.26748</v>
      </c>
      <c r="J465" s="65">
        <v>31.26724</v>
      </c>
      <c r="K465" s="65">
        <v>82.22513</v>
      </c>
    </row>
    <row r="466" spans="1:11" ht="24">
      <c r="A466" s="6">
        <v>8</v>
      </c>
      <c r="B466" s="71">
        <v>22839</v>
      </c>
      <c r="C466" s="1">
        <v>303.274</v>
      </c>
      <c r="D466" s="65">
        <v>0.503</v>
      </c>
      <c r="E466" s="65">
        <f t="shared" si="33"/>
        <v>0.0434592</v>
      </c>
      <c r="F466" s="65">
        <f t="shared" si="34"/>
        <v>45.69784666666666</v>
      </c>
      <c r="G466" s="65">
        <f t="shared" si="35"/>
        <v>1.985991857856</v>
      </c>
      <c r="H466" s="142" t="s">
        <v>111</v>
      </c>
      <c r="I466" s="65">
        <v>97.44443</v>
      </c>
      <c r="J466" s="65">
        <v>22.97417</v>
      </c>
      <c r="K466" s="65">
        <v>16.67494</v>
      </c>
    </row>
    <row r="467" spans="1:11" ht="24">
      <c r="A467" s="6">
        <v>9</v>
      </c>
      <c r="B467" s="71">
        <v>22866</v>
      </c>
      <c r="C467" s="1">
        <v>303.494</v>
      </c>
      <c r="D467" s="65">
        <v>2.288</v>
      </c>
      <c r="E467" s="65">
        <f t="shared" si="33"/>
        <v>0.1976832</v>
      </c>
      <c r="F467" s="65">
        <f t="shared" si="34"/>
        <v>328.87329</v>
      </c>
      <c r="G467" s="65">
        <f t="shared" si="35"/>
        <v>65.012724361728</v>
      </c>
      <c r="H467" s="142" t="s">
        <v>64</v>
      </c>
      <c r="I467" s="65">
        <v>282.74501</v>
      </c>
      <c r="J467" s="65">
        <v>315.21089</v>
      </c>
      <c r="K467" s="65">
        <v>388.66397</v>
      </c>
    </row>
    <row r="468" spans="1:11" ht="24">
      <c r="A468" s="6">
        <v>10</v>
      </c>
      <c r="B468" s="71">
        <v>22869</v>
      </c>
      <c r="C468" s="1">
        <v>304.654</v>
      </c>
      <c r="D468" s="65">
        <v>12.037</v>
      </c>
      <c r="E468" s="65">
        <f t="shared" si="33"/>
        <v>1.0399968000000002</v>
      </c>
      <c r="F468" s="65">
        <f t="shared" si="34"/>
        <v>1087.5159466666667</v>
      </c>
      <c r="G468" s="65">
        <f t="shared" si="35"/>
        <v>1131.0131044823042</v>
      </c>
      <c r="H468" s="142" t="s">
        <v>65</v>
      </c>
      <c r="I468" s="65">
        <v>1098.76758</v>
      </c>
      <c r="J468" s="65">
        <v>1172.38874</v>
      </c>
      <c r="K468" s="65">
        <v>991.39152</v>
      </c>
    </row>
    <row r="469" spans="1:11" ht="24">
      <c r="A469" s="6">
        <v>11</v>
      </c>
      <c r="B469" s="71">
        <v>22874</v>
      </c>
      <c r="C469" s="1">
        <v>303.314</v>
      </c>
      <c r="D469" s="65">
        <v>1.239</v>
      </c>
      <c r="E469" s="65">
        <f t="shared" si="33"/>
        <v>0.10704960000000001</v>
      </c>
      <c r="F469" s="65">
        <f t="shared" si="34"/>
        <v>334.48235666666665</v>
      </c>
      <c r="G469" s="65">
        <f t="shared" si="35"/>
        <v>35.806202488224</v>
      </c>
      <c r="H469" s="142" t="s">
        <v>112</v>
      </c>
      <c r="I469" s="65">
        <v>237.44356</v>
      </c>
      <c r="J469" s="65">
        <v>367.5517</v>
      </c>
      <c r="K469" s="65">
        <v>398.45181</v>
      </c>
    </row>
    <row r="470" spans="1:11" ht="24">
      <c r="A470" s="6">
        <v>12</v>
      </c>
      <c r="B470" s="71">
        <v>22889</v>
      </c>
      <c r="C470" s="1">
        <v>306.404</v>
      </c>
      <c r="D470" s="65">
        <v>66.209</v>
      </c>
      <c r="E470" s="65">
        <f t="shared" si="33"/>
        <v>5.7204576000000005</v>
      </c>
      <c r="F470" s="65">
        <f t="shared" si="34"/>
        <v>1767.9220466666666</v>
      </c>
      <c r="G470" s="65">
        <f t="shared" si="35"/>
        <v>10113.323108061888</v>
      </c>
      <c r="H470" s="142" t="s">
        <v>113</v>
      </c>
      <c r="I470" s="65">
        <v>1822.45068</v>
      </c>
      <c r="J470" s="65">
        <v>1931.38204</v>
      </c>
      <c r="K470" s="65">
        <v>1549.93342</v>
      </c>
    </row>
    <row r="471" spans="1:11" ht="24">
      <c r="A471" s="6">
        <v>13</v>
      </c>
      <c r="B471" s="71">
        <v>22894</v>
      </c>
      <c r="C471" s="1">
        <v>304.544</v>
      </c>
      <c r="D471" s="65">
        <v>12.453</v>
      </c>
      <c r="E471" s="65">
        <f t="shared" si="33"/>
        <v>1.0759392</v>
      </c>
      <c r="F471" s="65">
        <f t="shared" si="34"/>
        <v>40.310136666666665</v>
      </c>
      <c r="G471" s="65">
        <f t="shared" si="35"/>
        <v>43.371256197024</v>
      </c>
      <c r="H471" s="142" t="s">
        <v>67</v>
      </c>
      <c r="I471" s="65">
        <v>31.17224</v>
      </c>
      <c r="J471" s="65">
        <v>44.83735</v>
      </c>
      <c r="K471" s="65">
        <v>44.92082</v>
      </c>
    </row>
    <row r="472" spans="1:11" ht="24">
      <c r="A472" s="6">
        <v>14</v>
      </c>
      <c r="B472" s="71">
        <v>22905</v>
      </c>
      <c r="C472" s="1">
        <v>303.494</v>
      </c>
      <c r="D472" s="65">
        <v>2.284</v>
      </c>
      <c r="E472" s="65">
        <f t="shared" si="33"/>
        <v>0.1973376</v>
      </c>
      <c r="F472" s="65">
        <f t="shared" si="34"/>
        <v>19.726186666666667</v>
      </c>
      <c r="G472" s="65">
        <f t="shared" si="35"/>
        <v>3.892718333952</v>
      </c>
      <c r="H472" s="142" t="s">
        <v>68</v>
      </c>
      <c r="I472" s="65">
        <v>18.56747</v>
      </c>
      <c r="J472" s="65">
        <v>21.4619</v>
      </c>
      <c r="K472" s="65">
        <v>19.14919</v>
      </c>
    </row>
    <row r="473" spans="1:11" ht="24">
      <c r="A473" s="6">
        <v>15</v>
      </c>
      <c r="B473" s="71">
        <v>22914</v>
      </c>
      <c r="C473" s="1">
        <v>303.344</v>
      </c>
      <c r="D473" s="65">
        <v>1.117</v>
      </c>
      <c r="E473" s="65">
        <f t="shared" si="33"/>
        <v>0.0965088</v>
      </c>
      <c r="F473" s="65">
        <f t="shared" si="34"/>
        <v>18.168343333333336</v>
      </c>
      <c r="G473" s="65">
        <f t="shared" si="35"/>
        <v>1.7534050130880003</v>
      </c>
      <c r="H473" s="142" t="s">
        <v>114</v>
      </c>
      <c r="I473" s="65">
        <v>12.66983</v>
      </c>
      <c r="J473" s="65">
        <v>31.64467</v>
      </c>
      <c r="K473" s="65">
        <v>10.19053</v>
      </c>
    </row>
    <row r="474" spans="1:11" ht="24">
      <c r="A474" s="6">
        <v>16</v>
      </c>
      <c r="B474" s="71">
        <v>22927</v>
      </c>
      <c r="C474" s="1">
        <v>303.434</v>
      </c>
      <c r="D474" s="65">
        <v>1.782</v>
      </c>
      <c r="E474" s="65">
        <f t="shared" si="33"/>
        <v>0.1539648</v>
      </c>
      <c r="F474" s="65">
        <f t="shared" si="34"/>
        <v>30.951269999999997</v>
      </c>
      <c r="G474" s="65">
        <f t="shared" si="35"/>
        <v>4.765406095296</v>
      </c>
      <c r="H474" s="142" t="s">
        <v>115</v>
      </c>
      <c r="I474" s="65">
        <v>43.4574</v>
      </c>
      <c r="J474" s="65">
        <v>23.4688</v>
      </c>
      <c r="K474" s="65">
        <v>25.92761</v>
      </c>
    </row>
    <row r="475" spans="1:11" ht="24">
      <c r="A475" s="6">
        <v>17</v>
      </c>
      <c r="B475" s="71">
        <v>22947</v>
      </c>
      <c r="C475" s="1">
        <v>303.344</v>
      </c>
      <c r="D475" s="65">
        <v>1.253</v>
      </c>
      <c r="E475" s="65">
        <f t="shared" si="33"/>
        <v>0.1082592</v>
      </c>
      <c r="F475" s="65">
        <f t="shared" si="34"/>
        <v>16.71339</v>
      </c>
      <c r="G475" s="65">
        <f t="shared" si="35"/>
        <v>1.809378230688</v>
      </c>
      <c r="H475" s="142" t="s">
        <v>70</v>
      </c>
      <c r="I475" s="65">
        <v>18.57066</v>
      </c>
      <c r="J475" s="65">
        <v>20.55387</v>
      </c>
      <c r="K475" s="65">
        <v>11.01564</v>
      </c>
    </row>
    <row r="476" spans="1:11" ht="24">
      <c r="A476" s="6">
        <v>18</v>
      </c>
      <c r="B476" s="71">
        <v>22956</v>
      </c>
      <c r="C476" s="1">
        <v>303.314</v>
      </c>
      <c r="D476" s="65">
        <v>1.067</v>
      </c>
      <c r="E476" s="65">
        <f t="shared" si="33"/>
        <v>0.0921888</v>
      </c>
      <c r="F476" s="65">
        <f t="shared" si="34"/>
        <v>46.25526333333334</v>
      </c>
      <c r="G476" s="65">
        <f t="shared" si="35"/>
        <v>4.264217220384</v>
      </c>
      <c r="H476" s="142" t="s">
        <v>71</v>
      </c>
      <c r="I476" s="65">
        <v>39.64661</v>
      </c>
      <c r="J476" s="65">
        <v>46.87454</v>
      </c>
      <c r="K476" s="65">
        <v>52.24464</v>
      </c>
    </row>
    <row r="477" spans="1:11" ht="24">
      <c r="A477" s="6">
        <v>19</v>
      </c>
      <c r="B477" s="71">
        <v>22978</v>
      </c>
      <c r="C477" s="1">
        <v>303.264</v>
      </c>
      <c r="D477" s="65">
        <v>0.439</v>
      </c>
      <c r="E477" s="65">
        <f t="shared" si="33"/>
        <v>0.0379296</v>
      </c>
      <c r="F477" s="65">
        <f t="shared" si="34"/>
        <v>52.27148666666667</v>
      </c>
      <c r="G477" s="65">
        <f t="shared" si="35"/>
        <v>1.982636580672</v>
      </c>
      <c r="H477" s="142" t="s">
        <v>116</v>
      </c>
      <c r="I477" s="65">
        <v>52.0584</v>
      </c>
      <c r="J477" s="65">
        <v>47.2319</v>
      </c>
      <c r="K477" s="65">
        <v>57.52416</v>
      </c>
    </row>
    <row r="478" spans="1:11" ht="24">
      <c r="A478" s="6">
        <v>20</v>
      </c>
      <c r="B478" s="71">
        <v>22986</v>
      </c>
      <c r="C478" s="1">
        <v>303.294</v>
      </c>
      <c r="D478" s="65">
        <v>0.701</v>
      </c>
      <c r="E478" s="65">
        <f t="shared" si="33"/>
        <v>0.0605664</v>
      </c>
      <c r="F478" s="65">
        <f t="shared" si="34"/>
        <v>17.141888666666667</v>
      </c>
      <c r="G478" s="65">
        <f t="shared" si="35"/>
        <v>1.0382224857408</v>
      </c>
      <c r="H478" s="142" t="s">
        <v>117</v>
      </c>
      <c r="I478" s="65">
        <v>19.58225</v>
      </c>
      <c r="J478" s="65">
        <v>18.05902</v>
      </c>
      <c r="K478" s="65">
        <v>13.784396</v>
      </c>
    </row>
    <row r="479" spans="1:11" ht="24">
      <c r="A479" s="6">
        <v>21</v>
      </c>
      <c r="B479" s="71">
        <v>22998</v>
      </c>
      <c r="C479" s="1">
        <v>303.264</v>
      </c>
      <c r="D479" s="65">
        <v>0.612</v>
      </c>
      <c r="E479" s="65">
        <f t="shared" si="33"/>
        <v>0.0528768</v>
      </c>
      <c r="F479" s="65">
        <f t="shared" si="34"/>
        <v>21.353716666666667</v>
      </c>
      <c r="G479" s="65">
        <f t="shared" si="35"/>
        <v>1.1291162054400001</v>
      </c>
      <c r="H479" s="142" t="s">
        <v>56</v>
      </c>
      <c r="I479" s="65">
        <v>19.77427</v>
      </c>
      <c r="J479" s="65">
        <v>22.04869</v>
      </c>
      <c r="K479" s="65">
        <v>22.23819</v>
      </c>
    </row>
    <row r="480" spans="1:11" ht="24">
      <c r="A480" s="6">
        <v>22</v>
      </c>
      <c r="B480" s="71">
        <v>23024</v>
      </c>
      <c r="C480" s="1">
        <v>303.274</v>
      </c>
      <c r="D480" s="65">
        <v>0.646</v>
      </c>
      <c r="E480" s="65">
        <f t="shared" si="33"/>
        <v>0.05581440000000001</v>
      </c>
      <c r="F480" s="65">
        <f t="shared" si="34"/>
        <v>36.74339666666667</v>
      </c>
      <c r="G480" s="65">
        <f t="shared" si="35"/>
        <v>2.0508106389120004</v>
      </c>
      <c r="H480" s="142" t="s">
        <v>57</v>
      </c>
      <c r="I480" s="65">
        <v>37.90115</v>
      </c>
      <c r="J480" s="65">
        <v>42.20947</v>
      </c>
      <c r="K480" s="65">
        <v>30.11957</v>
      </c>
    </row>
    <row r="481" spans="1:11" ht="24">
      <c r="A481" s="6">
        <v>23</v>
      </c>
      <c r="B481" s="71">
        <v>23032</v>
      </c>
      <c r="C481" s="1">
        <v>303.264</v>
      </c>
      <c r="D481" s="65">
        <v>0.607</v>
      </c>
      <c r="E481" s="65">
        <f t="shared" si="33"/>
        <v>0.0524448</v>
      </c>
      <c r="F481" s="65">
        <f t="shared" si="34"/>
        <v>36.343939999999996</v>
      </c>
      <c r="G481" s="65">
        <f t="shared" si="35"/>
        <v>1.906050664512</v>
      </c>
      <c r="H481" s="142" t="s">
        <v>118</v>
      </c>
      <c r="I481" s="65">
        <v>30.10839</v>
      </c>
      <c r="J481" s="65">
        <v>40.06333</v>
      </c>
      <c r="K481" s="65">
        <v>38.8601</v>
      </c>
    </row>
    <row r="482" spans="1:11" ht="24">
      <c r="A482" s="6">
        <v>24</v>
      </c>
      <c r="B482" s="71">
        <v>23055</v>
      </c>
      <c r="C482" s="1">
        <v>303.174</v>
      </c>
      <c r="D482" s="65">
        <v>0.326</v>
      </c>
      <c r="E482" s="65">
        <f t="shared" si="33"/>
        <v>0.0281664</v>
      </c>
      <c r="F482" s="65">
        <f t="shared" si="34"/>
        <v>13.645243333333333</v>
      </c>
      <c r="G482" s="65">
        <f t="shared" si="35"/>
        <v>0.384337381824</v>
      </c>
      <c r="H482" s="142" t="s">
        <v>119</v>
      </c>
      <c r="I482" s="65">
        <v>4.26569</v>
      </c>
      <c r="J482" s="65">
        <v>14.75755</v>
      </c>
      <c r="K482" s="65">
        <v>21.91249</v>
      </c>
    </row>
    <row r="483" spans="1:11" ht="24">
      <c r="A483" s="6">
        <v>25</v>
      </c>
      <c r="B483" s="71">
        <v>23060</v>
      </c>
      <c r="C483" s="1">
        <v>303.164</v>
      </c>
      <c r="D483" s="65">
        <v>0.297</v>
      </c>
      <c r="E483" s="65">
        <f t="shared" si="33"/>
        <v>0.0256608</v>
      </c>
      <c r="F483" s="65">
        <f t="shared" si="34"/>
        <v>6.727933333333333</v>
      </c>
      <c r="G483" s="65">
        <f t="shared" si="35"/>
        <v>0.17264415168</v>
      </c>
      <c r="H483" s="142" t="s">
        <v>59</v>
      </c>
      <c r="I483" s="65">
        <v>8.78289</v>
      </c>
      <c r="J483" s="65">
        <v>4.82027</v>
      </c>
      <c r="K483" s="65">
        <v>6.58064</v>
      </c>
    </row>
    <row r="484" spans="1:11" ht="24">
      <c r="A484" s="6">
        <v>26</v>
      </c>
      <c r="B484" s="71">
        <v>23075</v>
      </c>
      <c r="C484" s="1">
        <v>303.264</v>
      </c>
      <c r="D484" s="65">
        <v>0.816</v>
      </c>
      <c r="E484" s="65">
        <f t="shared" si="33"/>
        <v>0.07050239999999999</v>
      </c>
      <c r="F484" s="65">
        <f t="shared" si="34"/>
        <v>19.76402</v>
      </c>
      <c r="G484" s="65">
        <f t="shared" si="35"/>
        <v>1.3934108436479997</v>
      </c>
      <c r="H484" s="142" t="s">
        <v>60</v>
      </c>
      <c r="I484" s="65">
        <v>19.35969</v>
      </c>
      <c r="J484" s="65">
        <v>22.17568</v>
      </c>
      <c r="K484" s="65">
        <v>17.75669</v>
      </c>
    </row>
    <row r="485" spans="1:11" s="215" customFormat="1" ht="24.75" thickBot="1">
      <c r="A485" s="213">
        <v>27</v>
      </c>
      <c r="B485" s="214">
        <v>23094</v>
      </c>
      <c r="C485" s="215">
        <v>303.284</v>
      </c>
      <c r="D485" s="216">
        <v>0.937</v>
      </c>
      <c r="E485" s="216">
        <f t="shared" si="33"/>
        <v>0.08095680000000001</v>
      </c>
      <c r="F485" s="216">
        <f t="shared" si="34"/>
        <v>21.743746666666667</v>
      </c>
      <c r="G485" s="216">
        <f t="shared" si="35"/>
        <v>1.7603041501440002</v>
      </c>
      <c r="H485" s="217" t="s">
        <v>101</v>
      </c>
      <c r="I485" s="216">
        <v>15.75669</v>
      </c>
      <c r="J485" s="216">
        <v>23.64372</v>
      </c>
      <c r="K485" s="216">
        <v>25.83083</v>
      </c>
    </row>
    <row r="486" spans="1:11" ht="24.75" thickTop="1">
      <c r="A486" s="6">
        <v>28</v>
      </c>
      <c r="B486" s="71">
        <v>23109</v>
      </c>
      <c r="C486" s="1">
        <v>303.254</v>
      </c>
      <c r="D486" s="65">
        <v>0.703</v>
      </c>
      <c r="E486" s="65">
        <f t="shared" si="33"/>
        <v>0.0607392</v>
      </c>
      <c r="F486" s="65">
        <f t="shared" si="34"/>
        <v>4.435196666666666</v>
      </c>
      <c r="G486" s="65">
        <f t="shared" si="35"/>
        <v>0.26939029737599995</v>
      </c>
      <c r="H486" s="142" t="s">
        <v>104</v>
      </c>
      <c r="I486" s="65">
        <v>12.0567</v>
      </c>
      <c r="J486" s="65">
        <v>0.3006</v>
      </c>
      <c r="K486" s="65">
        <v>0.94829</v>
      </c>
    </row>
    <row r="487" spans="1:11" ht="24">
      <c r="A487" s="6">
        <v>29</v>
      </c>
      <c r="B487" s="71">
        <v>23124</v>
      </c>
      <c r="C487" s="1">
        <v>303.254</v>
      </c>
      <c r="D487" s="65">
        <v>0.77</v>
      </c>
      <c r="E487" s="65">
        <f t="shared" si="33"/>
        <v>0.066528</v>
      </c>
      <c r="F487" s="65">
        <f t="shared" si="34"/>
        <v>8.485053333333333</v>
      </c>
      <c r="G487" s="65">
        <f t="shared" si="35"/>
        <v>0.56449362816</v>
      </c>
      <c r="H487" s="142" t="s">
        <v>105</v>
      </c>
      <c r="I487" s="65">
        <v>8.69943</v>
      </c>
      <c r="J487" s="65">
        <v>11.43729</v>
      </c>
      <c r="K487" s="65">
        <v>5.31844</v>
      </c>
    </row>
    <row r="488" spans="1:8" ht="24">
      <c r="A488" s="7">
        <v>30</v>
      </c>
      <c r="H488" s="66" t="s">
        <v>106</v>
      </c>
    </row>
    <row r="489" ht="24">
      <c r="H489" s="66" t="s">
        <v>107</v>
      </c>
    </row>
    <row r="490" ht="24">
      <c r="H490" s="142" t="s">
        <v>108</v>
      </c>
    </row>
    <row r="491" ht="24">
      <c r="H491" s="142" t="s">
        <v>109</v>
      </c>
    </row>
    <row r="492" ht="24">
      <c r="H492" s="142" t="s">
        <v>110</v>
      </c>
    </row>
    <row r="493" ht="24">
      <c r="H493" s="142" t="s">
        <v>111</v>
      </c>
    </row>
    <row r="494" ht="24">
      <c r="H494" s="142" t="s">
        <v>64</v>
      </c>
    </row>
    <row r="495" ht="24">
      <c r="H495" s="142" t="s">
        <v>65</v>
      </c>
    </row>
    <row r="496" ht="24">
      <c r="H496" s="142" t="s">
        <v>112</v>
      </c>
    </row>
    <row r="497" ht="24">
      <c r="H497" s="142" t="s">
        <v>113</v>
      </c>
    </row>
    <row r="498" ht="24">
      <c r="H498" s="142" t="s">
        <v>67</v>
      </c>
    </row>
    <row r="499" ht="24">
      <c r="H499" s="142" t="s">
        <v>68</v>
      </c>
    </row>
    <row r="500" ht="24">
      <c r="H500" s="142" t="s">
        <v>114</v>
      </c>
    </row>
    <row r="501" ht="24">
      <c r="H501" s="142" t="s">
        <v>115</v>
      </c>
    </row>
    <row r="502" ht="24">
      <c r="H502" s="142" t="s">
        <v>70</v>
      </c>
    </row>
    <row r="503" ht="24">
      <c r="H503" s="142" t="s">
        <v>71</v>
      </c>
    </row>
    <row r="504" ht="24">
      <c r="H504" s="142" t="s">
        <v>116</v>
      </c>
    </row>
    <row r="505" ht="24">
      <c r="H505" s="142" t="s">
        <v>117</v>
      </c>
    </row>
    <row r="506" ht="24">
      <c r="H506" s="142" t="s">
        <v>56</v>
      </c>
    </row>
    <row r="507" ht="24">
      <c r="H507" s="142" t="s">
        <v>57</v>
      </c>
    </row>
    <row r="508" ht="24">
      <c r="H508" s="142" t="s">
        <v>118</v>
      </c>
    </row>
    <row r="509" ht="24">
      <c r="H509" s="142" t="s">
        <v>119</v>
      </c>
    </row>
    <row r="510" ht="24">
      <c r="H510" s="142" t="s">
        <v>59</v>
      </c>
    </row>
    <row r="511" ht="24">
      <c r="H511" s="142" t="s">
        <v>60</v>
      </c>
    </row>
    <row r="512" ht="24">
      <c r="H512" s="6" t="s">
        <v>101</v>
      </c>
    </row>
  </sheetData>
  <sheetProtection/>
  <printOptions/>
  <pageMargins left="1" right="0.5" top="1" bottom="1" header="0.5" footer="0.5"/>
  <pageSetup horizontalDpi="180" verticalDpi="180" orientation="portrait" paperSize="9" r:id="rId1"/>
  <headerFooter alignWithMargins="0">
    <oddFooter>&amp;R&amp;"CordiaUPC,Regular"&amp;10File : Sediment.xls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45"/>
  <sheetViews>
    <sheetView zoomScalePageLayoutView="0" workbookViewId="0" topLeftCell="A1">
      <selection activeCell="A3" sqref="A3:C3"/>
    </sheetView>
  </sheetViews>
  <sheetFormatPr defaultColWidth="9.140625" defaultRowHeight="23.25"/>
  <cols>
    <col min="1" max="1" width="9.57421875" style="32" customWidth="1"/>
    <col min="2" max="2" width="10.8515625" style="32" bestFit="1" customWidth="1"/>
    <col min="3" max="3" width="7.00390625" style="32" customWidth="1"/>
    <col min="4" max="4" width="11.00390625" style="32" bestFit="1" customWidth="1"/>
    <col min="5" max="5" width="12.140625" style="32" customWidth="1"/>
    <col min="6" max="6" width="9.28125" style="32" customWidth="1"/>
    <col min="7" max="7" width="10.00390625" style="32" customWidth="1"/>
    <col min="8" max="8" width="3.140625" style="32" customWidth="1"/>
    <col min="9" max="9" width="8.8515625" style="32" bestFit="1" customWidth="1"/>
    <col min="10" max="11" width="8.421875" style="32" bestFit="1" customWidth="1"/>
    <col min="12" max="12" width="8.28125" style="32" customWidth="1"/>
    <col min="13" max="16384" width="9.140625" style="32" customWidth="1"/>
  </cols>
  <sheetData>
    <row r="1" spans="1:12" s="10" customFormat="1" ht="21" customHeight="1">
      <c r="A1" s="227" t="s">
        <v>0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9"/>
    </row>
    <row r="2" spans="1:12" s="10" customFormat="1" ht="21" customHeight="1">
      <c r="A2" s="227" t="s">
        <v>174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9"/>
    </row>
    <row r="3" spans="1:12" s="10" customFormat="1" ht="21" customHeight="1">
      <c r="A3" s="230" t="s">
        <v>141</v>
      </c>
      <c r="B3" s="230"/>
      <c r="C3" s="230"/>
      <c r="D3" s="231" t="s">
        <v>142</v>
      </c>
      <c r="E3" s="231"/>
      <c r="F3" s="231"/>
      <c r="G3" s="232" t="s">
        <v>143</v>
      </c>
      <c r="H3" s="232"/>
      <c r="I3" s="232"/>
      <c r="J3" s="236" t="s">
        <v>173</v>
      </c>
      <c r="K3" s="236"/>
      <c r="L3" s="236"/>
    </row>
    <row r="4" spans="1:12" s="10" customFormat="1" ht="21" customHeight="1">
      <c r="A4" s="224" t="s">
        <v>41</v>
      </c>
      <c r="B4" s="224"/>
      <c r="C4" s="224"/>
      <c r="D4" s="225" t="s">
        <v>42</v>
      </c>
      <c r="E4" s="226"/>
      <c r="F4" s="226"/>
      <c r="G4" s="232" t="s">
        <v>172</v>
      </c>
      <c r="H4" s="232"/>
      <c r="I4" s="232"/>
      <c r="J4" s="236" t="s">
        <v>22</v>
      </c>
      <c r="K4" s="236"/>
      <c r="L4" s="236"/>
    </row>
    <row r="5" spans="1:12" s="10" customFormat="1" ht="45" customHeight="1">
      <c r="A5" s="221" t="s">
        <v>4</v>
      </c>
      <c r="B5" s="11" t="s">
        <v>5</v>
      </c>
      <c r="C5" s="222" t="s">
        <v>6</v>
      </c>
      <c r="D5" s="222"/>
      <c r="E5" s="12" t="s">
        <v>7</v>
      </c>
      <c r="F5" s="13" t="s">
        <v>8</v>
      </c>
      <c r="G5" s="237" t="s">
        <v>23</v>
      </c>
      <c r="H5" s="223" t="s">
        <v>24</v>
      </c>
      <c r="I5" s="233" t="s">
        <v>25</v>
      </c>
      <c r="J5" s="235" t="s">
        <v>26</v>
      </c>
      <c r="K5" s="235"/>
      <c r="L5" s="235"/>
    </row>
    <row r="6" spans="1:12" s="10" customFormat="1" ht="42" customHeight="1">
      <c r="A6" s="221"/>
      <c r="B6" s="14" t="s">
        <v>27</v>
      </c>
      <c r="C6" s="15" t="s">
        <v>11</v>
      </c>
      <c r="D6" s="16" t="s">
        <v>12</v>
      </c>
      <c r="E6" s="17" t="s">
        <v>13</v>
      </c>
      <c r="F6" s="18" t="s">
        <v>14</v>
      </c>
      <c r="G6" s="238"/>
      <c r="H6" s="223"/>
      <c r="I6" s="234"/>
      <c r="J6" s="19" t="s">
        <v>28</v>
      </c>
      <c r="K6" s="20" t="s">
        <v>29</v>
      </c>
      <c r="L6" s="21" t="s">
        <v>30</v>
      </c>
    </row>
    <row r="7" spans="1:12" s="10" customFormat="1" ht="19.5" customHeight="1">
      <c r="A7" s="22" t="s">
        <v>15</v>
      </c>
      <c r="B7" s="23" t="s">
        <v>16</v>
      </c>
      <c r="C7" s="24" t="s">
        <v>17</v>
      </c>
      <c r="D7" s="25" t="s">
        <v>18</v>
      </c>
      <c r="E7" s="26" t="s">
        <v>31</v>
      </c>
      <c r="F7" s="27" t="s">
        <v>32</v>
      </c>
      <c r="G7" s="22" t="s">
        <v>21</v>
      </c>
      <c r="H7" s="22" t="s">
        <v>33</v>
      </c>
      <c r="I7" s="28" t="s">
        <v>15</v>
      </c>
      <c r="J7" s="29" t="s">
        <v>34</v>
      </c>
      <c r="K7" s="30" t="s">
        <v>35</v>
      </c>
      <c r="L7" s="31" t="s">
        <v>36</v>
      </c>
    </row>
    <row r="8" spans="1:14" s="196" customFormat="1" ht="16.5" customHeight="1">
      <c r="A8" s="191">
        <v>22741</v>
      </c>
      <c r="B8" s="192">
        <v>303.204</v>
      </c>
      <c r="C8" s="193">
        <v>0.221</v>
      </c>
      <c r="D8" s="194">
        <v>0.0190944</v>
      </c>
      <c r="E8" s="194">
        <f aca="true" t="shared" si="0" ref="E8:E34">SUM(J8:L8)/3</f>
        <v>9.866466666666668</v>
      </c>
      <c r="F8" s="194">
        <f>E8*D8</f>
        <v>0.18839426112000002</v>
      </c>
      <c r="G8" s="90" t="str">
        <f>+DATA!H81</f>
        <v>1 - 3</v>
      </c>
      <c r="H8" s="91">
        <v>1</v>
      </c>
      <c r="I8" s="90">
        <v>22741</v>
      </c>
      <c r="J8" s="193">
        <v>0.30165</v>
      </c>
      <c r="K8" s="193">
        <v>13.48315</v>
      </c>
      <c r="L8" s="193">
        <v>15.8146</v>
      </c>
      <c r="M8" s="195"/>
      <c r="N8" s="195"/>
    </row>
    <row r="9" spans="1:14" s="196" customFormat="1" ht="16.5" customHeight="1">
      <c r="A9" s="191">
        <v>22762</v>
      </c>
      <c r="B9" s="192">
        <v>303.274</v>
      </c>
      <c r="C9" s="193">
        <v>0.378</v>
      </c>
      <c r="D9" s="194">
        <v>0.0326592</v>
      </c>
      <c r="E9" s="194">
        <f t="shared" si="0"/>
        <v>9.09548</v>
      </c>
      <c r="F9" s="194">
        <f aca="true" t="shared" si="1" ref="F9:F34">E9*D9</f>
        <v>0.297051100416</v>
      </c>
      <c r="G9" s="90" t="str">
        <f>+DATA!H82</f>
        <v>4 - 6</v>
      </c>
      <c r="H9" s="91">
        <f aca="true" t="shared" si="2" ref="H9:H34">+H8+1</f>
        <v>2</v>
      </c>
      <c r="I9" s="90">
        <v>22762</v>
      </c>
      <c r="J9" s="193">
        <v>8.18954</v>
      </c>
      <c r="K9" s="193">
        <v>0.34668</v>
      </c>
      <c r="L9" s="193">
        <v>18.75022</v>
      </c>
      <c r="M9" s="195"/>
      <c r="N9" s="195"/>
    </row>
    <row r="10" spans="1:14" s="196" customFormat="1" ht="16.5" customHeight="1">
      <c r="A10" s="191">
        <v>22773</v>
      </c>
      <c r="B10" s="192">
        <v>303.284</v>
      </c>
      <c r="C10" s="193">
        <v>0.209</v>
      </c>
      <c r="D10" s="194">
        <v>0.0180576</v>
      </c>
      <c r="E10" s="194">
        <f t="shared" si="0"/>
        <v>0</v>
      </c>
      <c r="F10" s="194">
        <f t="shared" si="1"/>
        <v>0</v>
      </c>
      <c r="G10" s="90" t="str">
        <f>+DATA!H83</f>
        <v>7 - 9</v>
      </c>
      <c r="H10" s="91">
        <f t="shared" si="2"/>
        <v>3</v>
      </c>
      <c r="I10" s="90">
        <v>22773</v>
      </c>
      <c r="J10" s="193">
        <v>0</v>
      </c>
      <c r="K10" s="193">
        <v>0</v>
      </c>
      <c r="L10" s="193">
        <v>0</v>
      </c>
      <c r="M10" s="195"/>
      <c r="N10" s="195"/>
    </row>
    <row r="11" spans="1:14" s="196" customFormat="1" ht="16.5" customHeight="1">
      <c r="A11" s="191">
        <v>22782</v>
      </c>
      <c r="B11" s="192">
        <v>303.194</v>
      </c>
      <c r="C11" s="193">
        <v>0.188</v>
      </c>
      <c r="D11" s="194">
        <v>0.0162432</v>
      </c>
      <c r="E11" s="194">
        <f t="shared" si="0"/>
        <v>1.6974366666666665</v>
      </c>
      <c r="F11" s="194">
        <f t="shared" si="1"/>
        <v>0.027571803263999994</v>
      </c>
      <c r="G11" s="90" t="str">
        <f>+DATA!H84</f>
        <v>10 - 12</v>
      </c>
      <c r="H11" s="91">
        <f t="shared" si="2"/>
        <v>4</v>
      </c>
      <c r="I11" s="90">
        <v>22782</v>
      </c>
      <c r="J11" s="193">
        <v>2.89452</v>
      </c>
      <c r="K11" s="193">
        <v>1.52961</v>
      </c>
      <c r="L11" s="193">
        <v>0.66818</v>
      </c>
      <c r="M11" s="195"/>
      <c r="N11" s="195"/>
    </row>
    <row r="12" spans="1:14" s="196" customFormat="1" ht="16.5" customHeight="1">
      <c r="A12" s="191">
        <v>22801</v>
      </c>
      <c r="B12" s="192">
        <v>303.294</v>
      </c>
      <c r="C12" s="193">
        <v>0.556</v>
      </c>
      <c r="D12" s="194">
        <v>0.04803840000000001</v>
      </c>
      <c r="E12" s="194">
        <f t="shared" si="0"/>
        <v>107.00573333333334</v>
      </c>
      <c r="F12" s="194">
        <f t="shared" si="1"/>
        <v>5.140384220160001</v>
      </c>
      <c r="G12" s="90" t="str">
        <f>+DATA!H85</f>
        <v>13 - 15</v>
      </c>
      <c r="H12" s="91">
        <f t="shared" si="2"/>
        <v>5</v>
      </c>
      <c r="I12" s="90">
        <v>22801</v>
      </c>
      <c r="J12" s="193">
        <v>111.39023</v>
      </c>
      <c r="K12" s="193">
        <v>112.22643</v>
      </c>
      <c r="L12" s="193">
        <v>97.40054</v>
      </c>
      <c r="M12" s="195"/>
      <c r="N12" s="195"/>
    </row>
    <row r="13" spans="1:14" s="196" customFormat="1" ht="16.5" customHeight="1">
      <c r="A13" s="191">
        <v>22809</v>
      </c>
      <c r="B13" s="192">
        <v>303.304</v>
      </c>
      <c r="C13" s="193">
        <v>0.584</v>
      </c>
      <c r="D13" s="194">
        <v>0.0504576</v>
      </c>
      <c r="E13" s="194">
        <f t="shared" si="0"/>
        <v>96.98588666666666</v>
      </c>
      <c r="F13" s="194">
        <f t="shared" si="1"/>
        <v>4.893675075071999</v>
      </c>
      <c r="G13" s="90" t="str">
        <f>+DATA!H86</f>
        <v>16 - 18</v>
      </c>
      <c r="H13" s="91">
        <f t="shared" si="2"/>
        <v>6</v>
      </c>
      <c r="I13" s="90">
        <v>22809</v>
      </c>
      <c r="J13" s="193">
        <v>92.84267</v>
      </c>
      <c r="K13" s="193">
        <v>97.98306</v>
      </c>
      <c r="L13" s="193">
        <v>100.13193</v>
      </c>
      <c r="M13" s="195"/>
      <c r="N13" s="195"/>
    </row>
    <row r="14" spans="1:14" s="196" customFormat="1" ht="16.5" customHeight="1">
      <c r="A14" s="191">
        <v>22832</v>
      </c>
      <c r="B14" s="192">
        <v>303.314</v>
      </c>
      <c r="C14" s="193">
        <v>0.651</v>
      </c>
      <c r="D14" s="194">
        <v>0.0562464</v>
      </c>
      <c r="E14" s="194">
        <f t="shared" si="0"/>
        <v>43.91995</v>
      </c>
      <c r="F14" s="194">
        <f t="shared" si="1"/>
        <v>2.47033907568</v>
      </c>
      <c r="G14" s="90" t="str">
        <f>+DATA!H87</f>
        <v>19 - 21</v>
      </c>
      <c r="H14" s="91">
        <f t="shared" si="2"/>
        <v>7</v>
      </c>
      <c r="I14" s="90">
        <v>22832</v>
      </c>
      <c r="J14" s="193">
        <v>18.26748</v>
      </c>
      <c r="K14" s="193">
        <v>31.26724</v>
      </c>
      <c r="L14" s="193">
        <v>82.22513</v>
      </c>
      <c r="M14" s="195"/>
      <c r="N14" s="195"/>
    </row>
    <row r="15" spans="1:14" s="196" customFormat="1" ht="16.5" customHeight="1">
      <c r="A15" s="191">
        <v>22839</v>
      </c>
      <c r="B15" s="192">
        <v>303.274</v>
      </c>
      <c r="C15" s="193">
        <v>0.503</v>
      </c>
      <c r="D15" s="194">
        <v>0.0434592</v>
      </c>
      <c r="E15" s="194">
        <f t="shared" si="0"/>
        <v>45.69784666666666</v>
      </c>
      <c r="F15" s="194">
        <f t="shared" si="1"/>
        <v>1.985991857856</v>
      </c>
      <c r="G15" s="90" t="str">
        <f>+DATA!H88</f>
        <v>22 - 24</v>
      </c>
      <c r="H15" s="91">
        <f t="shared" si="2"/>
        <v>8</v>
      </c>
      <c r="I15" s="90">
        <v>22839</v>
      </c>
      <c r="J15" s="193">
        <v>97.44443</v>
      </c>
      <c r="K15" s="193">
        <v>22.97417</v>
      </c>
      <c r="L15" s="193">
        <v>16.67494</v>
      </c>
      <c r="M15" s="195"/>
      <c r="N15" s="195"/>
    </row>
    <row r="16" spans="1:14" s="196" customFormat="1" ht="16.5" customHeight="1">
      <c r="A16" s="191">
        <v>22866</v>
      </c>
      <c r="B16" s="192">
        <v>303.494</v>
      </c>
      <c r="C16" s="193">
        <v>2.288</v>
      </c>
      <c r="D16" s="194">
        <v>0.1976832</v>
      </c>
      <c r="E16" s="194">
        <f t="shared" si="0"/>
        <v>328.87329</v>
      </c>
      <c r="F16" s="194">
        <f t="shared" si="1"/>
        <v>65.012724361728</v>
      </c>
      <c r="G16" s="90" t="str">
        <f>+DATA!H89</f>
        <v>25 - 27</v>
      </c>
      <c r="H16" s="91">
        <f t="shared" si="2"/>
        <v>9</v>
      </c>
      <c r="I16" s="90">
        <v>22866</v>
      </c>
      <c r="J16" s="193">
        <v>282.74501</v>
      </c>
      <c r="K16" s="193">
        <v>315.21089</v>
      </c>
      <c r="L16" s="193">
        <v>388.66397</v>
      </c>
      <c r="M16" s="195"/>
      <c r="N16" s="195"/>
    </row>
    <row r="17" spans="1:14" s="196" customFormat="1" ht="16.5" customHeight="1">
      <c r="A17" s="191">
        <v>22869</v>
      </c>
      <c r="B17" s="192">
        <v>304.654</v>
      </c>
      <c r="C17" s="193">
        <v>12.037</v>
      </c>
      <c r="D17" s="194">
        <v>1.0399968000000002</v>
      </c>
      <c r="E17" s="194">
        <f t="shared" si="0"/>
        <v>1087.5159466666667</v>
      </c>
      <c r="F17" s="194">
        <f t="shared" si="1"/>
        <v>1131.0131044823042</v>
      </c>
      <c r="G17" s="90" t="str">
        <f>+DATA!H90</f>
        <v>28 - 30</v>
      </c>
      <c r="H17" s="91">
        <f t="shared" si="2"/>
        <v>10</v>
      </c>
      <c r="I17" s="90">
        <v>22869</v>
      </c>
      <c r="J17" s="193">
        <v>1098.76758</v>
      </c>
      <c r="K17" s="193">
        <v>1172.38874</v>
      </c>
      <c r="L17" s="193">
        <v>991.39152</v>
      </c>
      <c r="M17" s="195"/>
      <c r="N17" s="195"/>
    </row>
    <row r="18" spans="1:14" s="196" customFormat="1" ht="16.5" customHeight="1">
      <c r="A18" s="191">
        <v>22874</v>
      </c>
      <c r="B18" s="192">
        <v>303.314</v>
      </c>
      <c r="C18" s="193">
        <v>1.239</v>
      </c>
      <c r="D18" s="194">
        <v>0.10704960000000001</v>
      </c>
      <c r="E18" s="194">
        <f t="shared" si="0"/>
        <v>334.48235666666665</v>
      </c>
      <c r="F18" s="194">
        <f t="shared" si="1"/>
        <v>35.806202488224</v>
      </c>
      <c r="G18" s="90" t="str">
        <f>+DATA!H91</f>
        <v>31 - 33</v>
      </c>
      <c r="H18" s="91">
        <f t="shared" si="2"/>
        <v>11</v>
      </c>
      <c r="I18" s="90">
        <v>22874</v>
      </c>
      <c r="J18" s="193">
        <v>237.44356</v>
      </c>
      <c r="K18" s="193">
        <v>367.5517</v>
      </c>
      <c r="L18" s="193">
        <v>398.45181</v>
      </c>
      <c r="M18" s="195"/>
      <c r="N18" s="195"/>
    </row>
    <row r="19" spans="1:14" s="196" customFormat="1" ht="16.5" customHeight="1">
      <c r="A19" s="191">
        <v>22889</v>
      </c>
      <c r="B19" s="192">
        <v>306.404</v>
      </c>
      <c r="C19" s="193">
        <v>66.209</v>
      </c>
      <c r="D19" s="194">
        <v>5.7204576000000005</v>
      </c>
      <c r="E19" s="194">
        <f t="shared" si="0"/>
        <v>1767.9220466666666</v>
      </c>
      <c r="F19" s="194">
        <f t="shared" si="1"/>
        <v>10113.323108061888</v>
      </c>
      <c r="G19" s="90" t="str">
        <f>+DATA!H92</f>
        <v>34 - 36</v>
      </c>
      <c r="H19" s="91">
        <f t="shared" si="2"/>
        <v>12</v>
      </c>
      <c r="I19" s="90">
        <v>22889</v>
      </c>
      <c r="J19" s="193">
        <v>1822.45068</v>
      </c>
      <c r="K19" s="193">
        <v>1931.38204</v>
      </c>
      <c r="L19" s="193">
        <v>1549.93342</v>
      </c>
      <c r="M19" s="195"/>
      <c r="N19" s="195"/>
    </row>
    <row r="20" spans="1:14" s="196" customFormat="1" ht="16.5" customHeight="1">
      <c r="A20" s="191">
        <v>22894</v>
      </c>
      <c r="B20" s="192">
        <v>304.544</v>
      </c>
      <c r="C20" s="193">
        <v>12.453</v>
      </c>
      <c r="D20" s="194">
        <v>1.0759392</v>
      </c>
      <c r="E20" s="194">
        <f t="shared" si="0"/>
        <v>40.310136666666665</v>
      </c>
      <c r="F20" s="194">
        <f t="shared" si="1"/>
        <v>43.371256197024</v>
      </c>
      <c r="G20" s="90" t="str">
        <f>+DATA!H93</f>
        <v>37 - 39</v>
      </c>
      <c r="H20" s="91">
        <f t="shared" si="2"/>
        <v>13</v>
      </c>
      <c r="I20" s="90">
        <v>22894</v>
      </c>
      <c r="J20" s="193">
        <v>31.17224</v>
      </c>
      <c r="K20" s="193">
        <v>44.83735</v>
      </c>
      <c r="L20" s="193">
        <v>44.92082</v>
      </c>
      <c r="M20" s="195"/>
      <c r="N20" s="195"/>
    </row>
    <row r="21" spans="1:14" s="196" customFormat="1" ht="16.5" customHeight="1">
      <c r="A21" s="191">
        <v>22905</v>
      </c>
      <c r="B21" s="192">
        <v>303.494</v>
      </c>
      <c r="C21" s="193">
        <v>2.284</v>
      </c>
      <c r="D21" s="194">
        <v>0.1973376</v>
      </c>
      <c r="E21" s="194">
        <f t="shared" si="0"/>
        <v>19.726186666666667</v>
      </c>
      <c r="F21" s="194">
        <f t="shared" si="1"/>
        <v>3.892718333952</v>
      </c>
      <c r="G21" s="90" t="str">
        <f>+DATA!H94</f>
        <v>40 - 42</v>
      </c>
      <c r="H21" s="91">
        <f t="shared" si="2"/>
        <v>14</v>
      </c>
      <c r="I21" s="90">
        <v>22905</v>
      </c>
      <c r="J21" s="193">
        <v>18.56747</v>
      </c>
      <c r="K21" s="193">
        <v>21.4619</v>
      </c>
      <c r="L21" s="193">
        <v>19.14919</v>
      </c>
      <c r="M21" s="195"/>
      <c r="N21" s="195"/>
    </row>
    <row r="22" spans="1:14" s="196" customFormat="1" ht="16.5" customHeight="1">
      <c r="A22" s="191">
        <v>22914</v>
      </c>
      <c r="B22" s="192">
        <v>303.344</v>
      </c>
      <c r="C22" s="193">
        <v>1.117</v>
      </c>
      <c r="D22" s="194">
        <v>0.0965088</v>
      </c>
      <c r="E22" s="194">
        <f t="shared" si="0"/>
        <v>18.168343333333336</v>
      </c>
      <c r="F22" s="194">
        <f t="shared" si="1"/>
        <v>1.7534050130880003</v>
      </c>
      <c r="G22" s="90" t="str">
        <f>+DATA!H95</f>
        <v>43 - 45</v>
      </c>
      <c r="H22" s="91">
        <f t="shared" si="2"/>
        <v>15</v>
      </c>
      <c r="I22" s="90">
        <v>22914</v>
      </c>
      <c r="J22" s="193">
        <v>12.66983</v>
      </c>
      <c r="K22" s="193">
        <v>31.64467</v>
      </c>
      <c r="L22" s="193">
        <v>10.19053</v>
      </c>
      <c r="M22" s="195"/>
      <c r="N22" s="195"/>
    </row>
    <row r="23" spans="1:14" s="196" customFormat="1" ht="16.5" customHeight="1">
      <c r="A23" s="191">
        <v>22927</v>
      </c>
      <c r="B23" s="192">
        <v>303.434</v>
      </c>
      <c r="C23" s="193">
        <v>1.782</v>
      </c>
      <c r="D23" s="194">
        <v>0.1539648</v>
      </c>
      <c r="E23" s="194">
        <f t="shared" si="0"/>
        <v>30.951269999999997</v>
      </c>
      <c r="F23" s="194">
        <f t="shared" si="1"/>
        <v>4.765406095296</v>
      </c>
      <c r="G23" s="90" t="str">
        <f>+DATA!H96</f>
        <v>46 - 48</v>
      </c>
      <c r="H23" s="91">
        <f t="shared" si="2"/>
        <v>16</v>
      </c>
      <c r="I23" s="90">
        <v>22927</v>
      </c>
      <c r="J23" s="193">
        <v>43.4574</v>
      </c>
      <c r="K23" s="193">
        <v>23.4688</v>
      </c>
      <c r="L23" s="193">
        <v>25.92761</v>
      </c>
      <c r="M23" s="195"/>
      <c r="N23" s="195"/>
    </row>
    <row r="24" spans="1:14" s="196" customFormat="1" ht="16.5" customHeight="1">
      <c r="A24" s="191">
        <v>22947</v>
      </c>
      <c r="B24" s="192">
        <v>303.344</v>
      </c>
      <c r="C24" s="193">
        <v>1.253</v>
      </c>
      <c r="D24" s="194">
        <v>0.1082592</v>
      </c>
      <c r="E24" s="194">
        <f t="shared" si="0"/>
        <v>16.71339</v>
      </c>
      <c r="F24" s="194">
        <f t="shared" si="1"/>
        <v>1.809378230688</v>
      </c>
      <c r="G24" s="90" t="str">
        <f>+DATA!H97</f>
        <v>49 - 51</v>
      </c>
      <c r="H24" s="91">
        <f t="shared" si="2"/>
        <v>17</v>
      </c>
      <c r="I24" s="90">
        <v>22947</v>
      </c>
      <c r="J24" s="193">
        <v>18.57066</v>
      </c>
      <c r="K24" s="193">
        <v>20.55387</v>
      </c>
      <c r="L24" s="193">
        <v>11.01564</v>
      </c>
      <c r="M24" s="195"/>
      <c r="N24" s="195"/>
    </row>
    <row r="25" spans="1:14" s="196" customFormat="1" ht="16.5" customHeight="1">
      <c r="A25" s="191">
        <v>22956</v>
      </c>
      <c r="B25" s="192">
        <v>303.314</v>
      </c>
      <c r="C25" s="193">
        <v>1.067</v>
      </c>
      <c r="D25" s="194">
        <v>0.0921888</v>
      </c>
      <c r="E25" s="194">
        <f t="shared" si="0"/>
        <v>46.25526333333334</v>
      </c>
      <c r="F25" s="194">
        <f t="shared" si="1"/>
        <v>4.264217220384</v>
      </c>
      <c r="G25" s="90" t="str">
        <f>+DATA!H98</f>
        <v>52 - 54</v>
      </c>
      <c r="H25" s="91">
        <f t="shared" si="2"/>
        <v>18</v>
      </c>
      <c r="I25" s="90">
        <v>22956</v>
      </c>
      <c r="J25" s="193">
        <v>39.64661</v>
      </c>
      <c r="K25" s="193">
        <v>46.87454</v>
      </c>
      <c r="L25" s="193">
        <v>52.24464</v>
      </c>
      <c r="M25" s="195"/>
      <c r="N25" s="195"/>
    </row>
    <row r="26" spans="1:14" s="196" customFormat="1" ht="16.5" customHeight="1">
      <c r="A26" s="191">
        <v>22978</v>
      </c>
      <c r="B26" s="192">
        <v>303.264</v>
      </c>
      <c r="C26" s="193">
        <v>0.439</v>
      </c>
      <c r="D26" s="194">
        <v>0.0379296</v>
      </c>
      <c r="E26" s="194">
        <f t="shared" si="0"/>
        <v>52.27148666666667</v>
      </c>
      <c r="F26" s="194">
        <f t="shared" si="1"/>
        <v>1.982636580672</v>
      </c>
      <c r="G26" s="90" t="str">
        <f>+DATA!H99</f>
        <v>55 - 57</v>
      </c>
      <c r="H26" s="91">
        <f t="shared" si="2"/>
        <v>19</v>
      </c>
      <c r="I26" s="90">
        <v>22978</v>
      </c>
      <c r="J26" s="193">
        <v>52.0584</v>
      </c>
      <c r="K26" s="193">
        <v>47.2319</v>
      </c>
      <c r="L26" s="193">
        <v>57.52416</v>
      </c>
      <c r="M26" s="195"/>
      <c r="N26" s="195"/>
    </row>
    <row r="27" spans="1:14" s="196" customFormat="1" ht="16.5" customHeight="1">
      <c r="A27" s="191">
        <v>22986</v>
      </c>
      <c r="B27" s="192">
        <v>303.294</v>
      </c>
      <c r="C27" s="193">
        <v>0.701</v>
      </c>
      <c r="D27" s="194">
        <v>0.0605664</v>
      </c>
      <c r="E27" s="194">
        <f t="shared" si="0"/>
        <v>17.141888666666667</v>
      </c>
      <c r="F27" s="194">
        <f t="shared" si="1"/>
        <v>1.0382224857408</v>
      </c>
      <c r="G27" s="90" t="str">
        <f>+DATA!H100</f>
        <v>58 - 60</v>
      </c>
      <c r="H27" s="91">
        <f t="shared" si="2"/>
        <v>20</v>
      </c>
      <c r="I27" s="90">
        <v>22986</v>
      </c>
      <c r="J27" s="193">
        <v>19.58225</v>
      </c>
      <c r="K27" s="193">
        <v>18.05902</v>
      </c>
      <c r="L27" s="193">
        <v>13.784396</v>
      </c>
      <c r="M27" s="195"/>
      <c r="N27" s="195"/>
    </row>
    <row r="28" spans="1:14" s="196" customFormat="1" ht="16.5" customHeight="1">
      <c r="A28" s="191">
        <v>22998</v>
      </c>
      <c r="B28" s="192">
        <v>303.264</v>
      </c>
      <c r="C28" s="193">
        <v>0.612</v>
      </c>
      <c r="D28" s="194">
        <v>0.0528768</v>
      </c>
      <c r="E28" s="194">
        <f t="shared" si="0"/>
        <v>21.353716666666667</v>
      </c>
      <c r="F28" s="194">
        <f t="shared" si="1"/>
        <v>1.1291162054400001</v>
      </c>
      <c r="G28" s="90" t="str">
        <f>+DATA!H101</f>
        <v>61-63</v>
      </c>
      <c r="H28" s="91">
        <f t="shared" si="2"/>
        <v>21</v>
      </c>
      <c r="I28" s="90">
        <v>22998</v>
      </c>
      <c r="J28" s="193">
        <v>19.77427</v>
      </c>
      <c r="K28" s="193">
        <v>22.04869</v>
      </c>
      <c r="L28" s="193">
        <v>22.23819</v>
      </c>
      <c r="M28" s="195"/>
      <c r="N28" s="195"/>
    </row>
    <row r="29" spans="1:14" s="196" customFormat="1" ht="16.5" customHeight="1">
      <c r="A29" s="191">
        <v>23024</v>
      </c>
      <c r="B29" s="192">
        <v>303.274</v>
      </c>
      <c r="C29" s="193">
        <v>0.646</v>
      </c>
      <c r="D29" s="194">
        <v>0.05581440000000001</v>
      </c>
      <c r="E29" s="194">
        <f t="shared" si="0"/>
        <v>36.74339666666667</v>
      </c>
      <c r="F29" s="194">
        <f t="shared" si="1"/>
        <v>2.0508106389120004</v>
      </c>
      <c r="G29" s="90" t="str">
        <f>+DATA!H102</f>
        <v>64-66</v>
      </c>
      <c r="H29" s="91">
        <f t="shared" si="2"/>
        <v>22</v>
      </c>
      <c r="I29" s="90">
        <v>23024</v>
      </c>
      <c r="J29" s="193">
        <v>37.90115</v>
      </c>
      <c r="K29" s="193">
        <v>42.20947</v>
      </c>
      <c r="L29" s="193">
        <v>30.11957</v>
      </c>
      <c r="M29" s="195"/>
      <c r="N29" s="195"/>
    </row>
    <row r="30" spans="1:14" s="196" customFormat="1" ht="16.5" customHeight="1">
      <c r="A30" s="191">
        <v>23032</v>
      </c>
      <c r="B30" s="192">
        <v>303.264</v>
      </c>
      <c r="C30" s="193">
        <v>0.607</v>
      </c>
      <c r="D30" s="194">
        <v>0.0524448</v>
      </c>
      <c r="E30" s="194">
        <f t="shared" si="0"/>
        <v>36.343939999999996</v>
      </c>
      <c r="F30" s="194">
        <f t="shared" si="1"/>
        <v>1.906050664512</v>
      </c>
      <c r="G30" s="90" t="str">
        <f>+DATA!H103</f>
        <v>67 - 69</v>
      </c>
      <c r="H30" s="91">
        <f t="shared" si="2"/>
        <v>23</v>
      </c>
      <c r="I30" s="90">
        <v>23032</v>
      </c>
      <c r="J30" s="193">
        <v>30.10839</v>
      </c>
      <c r="K30" s="193">
        <v>40.06333</v>
      </c>
      <c r="L30" s="193">
        <v>38.8601</v>
      </c>
      <c r="M30" s="195"/>
      <c r="N30" s="195"/>
    </row>
    <row r="31" spans="1:14" s="196" customFormat="1" ht="16.5" customHeight="1">
      <c r="A31" s="191">
        <v>23055</v>
      </c>
      <c r="B31" s="192">
        <v>303.174</v>
      </c>
      <c r="C31" s="193">
        <v>0.326</v>
      </c>
      <c r="D31" s="194">
        <v>0.0281664</v>
      </c>
      <c r="E31" s="194">
        <f t="shared" si="0"/>
        <v>13.645243333333333</v>
      </c>
      <c r="F31" s="194">
        <f t="shared" si="1"/>
        <v>0.384337381824</v>
      </c>
      <c r="G31" s="90" t="str">
        <f>+DATA!H104</f>
        <v>70 - 72</v>
      </c>
      <c r="H31" s="91">
        <f t="shared" si="2"/>
        <v>24</v>
      </c>
      <c r="I31" s="90">
        <v>23055</v>
      </c>
      <c r="J31" s="193">
        <v>4.26569</v>
      </c>
      <c r="K31" s="193">
        <v>14.75755</v>
      </c>
      <c r="L31" s="193">
        <v>21.91249</v>
      </c>
      <c r="M31" s="195"/>
      <c r="N31" s="195"/>
    </row>
    <row r="32" spans="1:14" s="196" customFormat="1" ht="16.5" customHeight="1">
      <c r="A32" s="191">
        <v>23060</v>
      </c>
      <c r="B32" s="192">
        <v>303.164</v>
      </c>
      <c r="C32" s="193">
        <v>0.297</v>
      </c>
      <c r="D32" s="194">
        <v>0.0256608</v>
      </c>
      <c r="E32" s="194">
        <f t="shared" si="0"/>
        <v>6.727933333333333</v>
      </c>
      <c r="F32" s="194">
        <f t="shared" si="1"/>
        <v>0.17264415168</v>
      </c>
      <c r="G32" s="90" t="str">
        <f>+DATA!H105</f>
        <v>73-75</v>
      </c>
      <c r="H32" s="91">
        <f t="shared" si="2"/>
        <v>25</v>
      </c>
      <c r="I32" s="90">
        <v>23060</v>
      </c>
      <c r="J32" s="193">
        <v>8.78289</v>
      </c>
      <c r="K32" s="193">
        <v>4.82027</v>
      </c>
      <c r="L32" s="193">
        <v>6.58064</v>
      </c>
      <c r="M32" s="195"/>
      <c r="N32" s="195"/>
    </row>
    <row r="33" spans="1:14" s="196" customFormat="1" ht="16.5" customHeight="1">
      <c r="A33" s="191">
        <v>23075</v>
      </c>
      <c r="B33" s="192">
        <v>303.264</v>
      </c>
      <c r="C33" s="193">
        <v>0.816</v>
      </c>
      <c r="D33" s="194">
        <v>0.07050239999999999</v>
      </c>
      <c r="E33" s="194">
        <f t="shared" si="0"/>
        <v>19.76402</v>
      </c>
      <c r="F33" s="194">
        <f t="shared" si="1"/>
        <v>1.3934108436479997</v>
      </c>
      <c r="G33" s="90" t="str">
        <f>+DATA!H106</f>
        <v>76-79</v>
      </c>
      <c r="H33" s="91">
        <f t="shared" si="2"/>
        <v>26</v>
      </c>
      <c r="I33" s="90">
        <v>23075</v>
      </c>
      <c r="J33" s="193">
        <v>19.35969</v>
      </c>
      <c r="K33" s="193">
        <v>22.17568</v>
      </c>
      <c r="L33" s="193">
        <v>17.75669</v>
      </c>
      <c r="M33" s="195"/>
      <c r="N33" s="195"/>
    </row>
    <row r="34" spans="1:14" s="196" customFormat="1" ht="16.5" customHeight="1">
      <c r="A34" s="191">
        <v>23094</v>
      </c>
      <c r="B34" s="192">
        <v>303.284</v>
      </c>
      <c r="C34" s="193">
        <v>0.937</v>
      </c>
      <c r="D34" s="194">
        <v>0.08095680000000001</v>
      </c>
      <c r="E34" s="194">
        <f t="shared" si="0"/>
        <v>21.743746666666667</v>
      </c>
      <c r="F34" s="194">
        <f t="shared" si="1"/>
        <v>1.7603041501440002</v>
      </c>
      <c r="G34" s="90" t="str">
        <f>+DATA!H107</f>
        <v>79-81</v>
      </c>
      <c r="H34" s="91">
        <f t="shared" si="2"/>
        <v>27</v>
      </c>
      <c r="I34" s="90">
        <v>23094</v>
      </c>
      <c r="J34" s="193">
        <v>15.75669</v>
      </c>
      <c r="K34" s="193">
        <v>23.64372</v>
      </c>
      <c r="L34" s="193">
        <v>25.83083</v>
      </c>
      <c r="M34" s="195"/>
      <c r="N34" s="195"/>
    </row>
    <row r="35" spans="1:14" s="197" customFormat="1" ht="16.5" customHeight="1">
      <c r="A35" s="191"/>
      <c r="B35" s="192"/>
      <c r="C35" s="193"/>
      <c r="D35" s="194"/>
      <c r="E35" s="194"/>
      <c r="F35" s="194"/>
      <c r="G35" s="90"/>
      <c r="H35" s="91"/>
      <c r="I35" s="90"/>
      <c r="J35" s="193"/>
      <c r="K35" s="193"/>
      <c r="L35" s="193"/>
      <c r="M35" s="195"/>
      <c r="N35" s="195"/>
    </row>
    <row r="36" spans="1:14" s="197" customFormat="1" ht="16.5" customHeight="1">
      <c r="A36" s="191"/>
      <c r="B36" s="192"/>
      <c r="C36" s="193"/>
      <c r="D36" s="194"/>
      <c r="E36" s="194"/>
      <c r="F36" s="194"/>
      <c r="G36" s="90"/>
      <c r="H36" s="91"/>
      <c r="I36" s="90"/>
      <c r="J36" s="193"/>
      <c r="K36" s="193"/>
      <c r="L36" s="193"/>
      <c r="M36" s="195"/>
      <c r="N36" s="195"/>
    </row>
    <row r="37" spans="1:12" s="197" customFormat="1" ht="16.5" customHeight="1">
      <c r="A37" s="191"/>
      <c r="B37" s="192"/>
      <c r="C37" s="193"/>
      <c r="D37" s="194"/>
      <c r="E37" s="194"/>
      <c r="F37" s="194"/>
      <c r="G37" s="198"/>
      <c r="H37" s="91"/>
      <c r="I37" s="191"/>
      <c r="J37" s="193"/>
      <c r="K37" s="193"/>
      <c r="L37" s="193"/>
    </row>
    <row r="38" spans="1:12" s="197" customFormat="1" ht="16.5" customHeight="1">
      <c r="A38" s="191"/>
      <c r="B38" s="192"/>
      <c r="C38" s="193"/>
      <c r="D38" s="194"/>
      <c r="E38" s="194"/>
      <c r="F38" s="194"/>
      <c r="G38" s="198"/>
      <c r="H38" s="91"/>
      <c r="I38" s="191"/>
      <c r="J38" s="193"/>
      <c r="K38" s="193"/>
      <c r="L38" s="193"/>
    </row>
    <row r="39" spans="1:12" s="197" customFormat="1" ht="16.5" customHeight="1">
      <c r="A39" s="191"/>
      <c r="B39" s="192"/>
      <c r="C39" s="193"/>
      <c r="D39" s="194"/>
      <c r="E39" s="194"/>
      <c r="F39" s="194"/>
      <c r="G39" s="198"/>
      <c r="H39" s="91"/>
      <c r="I39" s="191"/>
      <c r="J39" s="193"/>
      <c r="K39" s="193"/>
      <c r="L39" s="193"/>
    </row>
    <row r="40" spans="1:12" s="197" customFormat="1" ht="16.5" customHeight="1">
      <c r="A40" s="191"/>
      <c r="B40" s="192"/>
      <c r="C40" s="193"/>
      <c r="D40" s="194"/>
      <c r="E40" s="194"/>
      <c r="F40" s="194"/>
      <c r="G40" s="198"/>
      <c r="H40" s="91"/>
      <c r="I40" s="199"/>
      <c r="J40" s="193"/>
      <c r="K40" s="193"/>
      <c r="L40" s="193"/>
    </row>
    <row r="41" spans="1:12" s="197" customFormat="1" ht="16.5" customHeight="1">
      <c r="A41" s="191"/>
      <c r="B41" s="192"/>
      <c r="C41" s="193"/>
      <c r="D41" s="194"/>
      <c r="E41" s="194"/>
      <c r="F41" s="194"/>
      <c r="G41" s="198"/>
      <c r="H41" s="91"/>
      <c r="I41" s="199"/>
      <c r="J41" s="193"/>
      <c r="K41" s="193"/>
      <c r="L41" s="193"/>
    </row>
    <row r="42" spans="1:12" s="197" customFormat="1" ht="16.5" customHeight="1">
      <c r="A42" s="191"/>
      <c r="B42" s="192"/>
      <c r="C42" s="193"/>
      <c r="D42" s="194"/>
      <c r="E42" s="194"/>
      <c r="F42" s="194"/>
      <c r="G42" s="198"/>
      <c r="H42" s="91"/>
      <c r="I42" s="199"/>
      <c r="J42" s="193"/>
      <c r="K42" s="193"/>
      <c r="L42" s="193"/>
    </row>
    <row r="43" spans="1:12" s="197" customFormat="1" ht="16.5" customHeight="1">
      <c r="A43" s="191"/>
      <c r="B43" s="192"/>
      <c r="C43" s="193"/>
      <c r="D43" s="194"/>
      <c r="E43" s="194"/>
      <c r="F43" s="194"/>
      <c r="G43" s="198"/>
      <c r="H43" s="91"/>
      <c r="I43" s="199"/>
      <c r="J43" s="193"/>
      <c r="K43" s="193"/>
      <c r="L43" s="193"/>
    </row>
    <row r="44" spans="1:12" s="197" customFormat="1" ht="16.5" customHeight="1">
      <c r="A44" s="200"/>
      <c r="B44" s="201"/>
      <c r="C44" s="202"/>
      <c r="D44" s="203"/>
      <c r="E44" s="203"/>
      <c r="F44" s="203"/>
      <c r="G44" s="201"/>
      <c r="H44" s="204"/>
      <c r="I44" s="200"/>
      <c r="J44" s="202"/>
      <c r="K44" s="202"/>
      <c r="L44" s="202"/>
    </row>
    <row r="45" spans="1:12" s="197" customFormat="1" ht="16.5" customHeight="1">
      <c r="A45" s="200"/>
      <c r="B45" s="201"/>
      <c r="C45" s="202"/>
      <c r="D45" s="203"/>
      <c r="E45" s="203"/>
      <c r="F45" s="203"/>
      <c r="G45" s="201"/>
      <c r="H45" s="204"/>
      <c r="I45" s="200"/>
      <c r="J45" s="202"/>
      <c r="K45" s="202"/>
      <c r="L45" s="202"/>
    </row>
    <row r="46" s="197" customFormat="1" ht="26.25"/>
    <row r="47" s="197" customFormat="1" ht="26.25"/>
    <row r="48" s="197" customFormat="1" ht="26.25"/>
    <row r="49" s="197" customFormat="1" ht="26.25"/>
  </sheetData>
  <sheetProtection/>
  <mergeCells count="16">
    <mergeCell ref="I5:I6"/>
    <mergeCell ref="J5:L5"/>
    <mergeCell ref="G4:I4"/>
    <mergeCell ref="J3:L3"/>
    <mergeCell ref="G5:G6"/>
    <mergeCell ref="J4:L4"/>
    <mergeCell ref="A5:A6"/>
    <mergeCell ref="C5:D5"/>
    <mergeCell ref="H5:H6"/>
    <mergeCell ref="A4:C4"/>
    <mergeCell ref="D4:F4"/>
    <mergeCell ref="A1:L1"/>
    <mergeCell ref="A2:L2"/>
    <mergeCell ref="A3:C3"/>
    <mergeCell ref="D3:F3"/>
    <mergeCell ref="G3:I3"/>
  </mergeCells>
  <printOptions/>
  <pageMargins left="0.1968503937007874" right="0.11811023622047245" top="0.3937007874015748" bottom="0.3937007874015748" header="0.3937007874015748" footer="0.5118110236220472"/>
  <pageSetup horizontalDpi="300" verticalDpi="300" orientation="portrait" paperSize="9" r:id="rId1"/>
  <headerFooter alignWithMargins="0">
    <oddHeader>&amp;R&amp;"DilleniaUPC,ตัวหนา"&amp;18อท.50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D7:L34"/>
  <sheetViews>
    <sheetView tabSelected="1" zoomScalePageLayoutView="0" workbookViewId="0" topLeftCell="A1">
      <selection activeCell="L7" sqref="L7"/>
    </sheetView>
  </sheetViews>
  <sheetFormatPr defaultColWidth="9.140625" defaultRowHeight="23.25"/>
  <cols>
    <col min="1" max="9" width="9.7109375" style="33" customWidth="1"/>
    <col min="10" max="16384" width="9.140625" style="33" customWidth="1"/>
  </cols>
  <sheetData>
    <row r="7" ht="23.25">
      <c r="L7" s="60"/>
    </row>
    <row r="17" spans="4:6" ht="24" customHeight="1">
      <c r="D17" s="34" t="s">
        <v>37</v>
      </c>
      <c r="E17" s="35">
        <v>27</v>
      </c>
      <c r="F17" s="36" t="s">
        <v>38</v>
      </c>
    </row>
    <row r="34" spans="4:6" ht="23.25">
      <c r="D34" s="34" t="s">
        <v>39</v>
      </c>
      <c r="E34" s="35">
        <v>477</v>
      </c>
      <c r="F34" s="36" t="s">
        <v>38</v>
      </c>
    </row>
  </sheetData>
  <sheetProtection/>
  <printOptions/>
  <pageMargins left="1.3779527559055118" right="0.1968503937007874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731"/>
  <sheetViews>
    <sheetView zoomScalePageLayoutView="0" workbookViewId="0" topLeftCell="A1">
      <selection activeCell="F22" sqref="F22"/>
    </sheetView>
  </sheetViews>
  <sheetFormatPr defaultColWidth="11.421875" defaultRowHeight="23.25"/>
  <cols>
    <col min="1" max="1" width="9.28125" style="47" customWidth="1"/>
    <col min="2" max="2" width="2.7109375" style="48" bestFit="1" customWidth="1"/>
    <col min="3" max="4" width="7.421875" style="49" customWidth="1"/>
    <col min="5" max="5" width="8.00390625" style="40" customWidth="1"/>
    <col min="6" max="6" width="8.7109375" style="41" customWidth="1"/>
    <col min="7" max="15" width="9.7109375" style="41" customWidth="1"/>
    <col min="16" max="16384" width="11.421875" style="41" customWidth="1"/>
  </cols>
  <sheetData>
    <row r="1" spans="1:6" ht="22.5" customHeight="1">
      <c r="A1" s="37">
        <v>23102</v>
      </c>
      <c r="B1" s="38">
        <v>37712</v>
      </c>
      <c r="C1"/>
      <c r="D1" s="39"/>
      <c r="F1" s="41">
        <v>303.244</v>
      </c>
    </row>
    <row r="2" spans="1:4" ht="22.5" customHeight="1">
      <c r="A2" s="37">
        <v>23103</v>
      </c>
      <c r="B2" s="38">
        <v>37713</v>
      </c>
      <c r="C2"/>
      <c r="D2" s="39"/>
    </row>
    <row r="3" spans="1:4" ht="22.5" customHeight="1">
      <c r="A3" s="37">
        <v>23104</v>
      </c>
      <c r="B3" s="38">
        <v>37714</v>
      </c>
      <c r="C3"/>
      <c r="D3" s="39"/>
    </row>
    <row r="4" spans="1:4" ht="22.5" customHeight="1">
      <c r="A4" s="37">
        <v>23105</v>
      </c>
      <c r="B4" s="38">
        <v>37715</v>
      </c>
      <c r="C4"/>
      <c r="D4" s="39"/>
    </row>
    <row r="5" spans="1:4" ht="22.5" customHeight="1">
      <c r="A5" s="37">
        <v>23106</v>
      </c>
      <c r="B5" s="38">
        <v>37716</v>
      </c>
      <c r="C5"/>
      <c r="D5" s="39"/>
    </row>
    <row r="6" spans="1:4" ht="22.5" customHeight="1">
      <c r="A6" s="37">
        <v>23107</v>
      </c>
      <c r="B6" s="38">
        <v>37717</v>
      </c>
      <c r="C6"/>
      <c r="D6" s="39"/>
    </row>
    <row r="7" spans="1:4" ht="22.5" customHeight="1">
      <c r="A7" s="37">
        <v>23108</v>
      </c>
      <c r="B7" s="38">
        <v>37718</v>
      </c>
      <c r="C7"/>
      <c r="D7" s="39"/>
    </row>
    <row r="8" spans="1:5" ht="22.5" customHeight="1">
      <c r="A8" s="37">
        <v>23109</v>
      </c>
      <c r="B8" s="38">
        <v>37719</v>
      </c>
      <c r="C8"/>
      <c r="D8" s="39"/>
      <c r="E8" s="40">
        <v>303.254</v>
      </c>
    </row>
    <row r="9" spans="1:4" ht="22.5" customHeight="1">
      <c r="A9" s="37">
        <v>23110</v>
      </c>
      <c r="B9" s="38">
        <v>37720</v>
      </c>
      <c r="C9"/>
      <c r="D9" s="39"/>
    </row>
    <row r="10" spans="1:4" ht="22.5" customHeight="1">
      <c r="A10" s="37">
        <v>23111</v>
      </c>
      <c r="B10" s="38">
        <v>37721</v>
      </c>
      <c r="C10"/>
      <c r="D10" s="39"/>
    </row>
    <row r="11" spans="1:4" ht="22.5" customHeight="1">
      <c r="A11" s="37">
        <v>23112</v>
      </c>
      <c r="B11" s="38">
        <v>37722</v>
      </c>
      <c r="C11"/>
      <c r="D11" s="39"/>
    </row>
    <row r="12" spans="1:4" ht="22.5" customHeight="1">
      <c r="A12" s="37">
        <v>23113</v>
      </c>
      <c r="B12" s="38">
        <v>37723</v>
      </c>
      <c r="C12"/>
      <c r="D12" s="39"/>
    </row>
    <row r="13" spans="1:4" ht="22.5" customHeight="1">
      <c r="A13" s="37">
        <v>23114</v>
      </c>
      <c r="B13" s="38">
        <v>37724</v>
      </c>
      <c r="C13"/>
      <c r="D13" s="39"/>
    </row>
    <row r="14" spans="1:4" ht="22.5" customHeight="1">
      <c r="A14" s="37">
        <v>23115</v>
      </c>
      <c r="B14" s="38">
        <v>37725</v>
      </c>
      <c r="C14"/>
      <c r="D14" s="39"/>
    </row>
    <row r="15" spans="1:4" ht="22.5" customHeight="1">
      <c r="A15" s="37">
        <v>23116</v>
      </c>
      <c r="B15" s="38">
        <v>37726</v>
      </c>
      <c r="C15"/>
      <c r="D15" s="39"/>
    </row>
    <row r="16" spans="1:4" ht="22.5" customHeight="1">
      <c r="A16" s="37">
        <v>23117</v>
      </c>
      <c r="B16" s="38">
        <v>37727</v>
      </c>
      <c r="C16"/>
      <c r="D16" s="39"/>
    </row>
    <row r="17" spans="1:12" ht="22.5" customHeight="1">
      <c r="A17" s="37">
        <v>23118</v>
      </c>
      <c r="B17" s="38">
        <v>37728</v>
      </c>
      <c r="C17"/>
      <c r="D17" s="39"/>
      <c r="J17" s="42" t="s">
        <v>37</v>
      </c>
      <c r="K17" s="43">
        <v>27</v>
      </c>
      <c r="L17" s="44" t="s">
        <v>38</v>
      </c>
    </row>
    <row r="18" spans="1:4" ht="22.5" customHeight="1">
      <c r="A18" s="37">
        <v>23119</v>
      </c>
      <c r="B18" s="38">
        <v>37729</v>
      </c>
      <c r="C18"/>
      <c r="D18" s="39"/>
    </row>
    <row r="19" spans="1:4" ht="22.5" customHeight="1">
      <c r="A19" s="37">
        <v>23120</v>
      </c>
      <c r="B19" s="38">
        <v>37730</v>
      </c>
      <c r="C19"/>
      <c r="D19" s="39"/>
    </row>
    <row r="20" spans="1:4" ht="22.5" customHeight="1">
      <c r="A20" s="37">
        <v>23121</v>
      </c>
      <c r="B20" s="38">
        <v>37731</v>
      </c>
      <c r="C20"/>
      <c r="D20" s="39"/>
    </row>
    <row r="21" spans="1:5" ht="22.5" customHeight="1">
      <c r="A21" s="37">
        <v>23122</v>
      </c>
      <c r="B21" s="38">
        <v>37732</v>
      </c>
      <c r="C21"/>
      <c r="D21" s="39"/>
      <c r="E21" s="45"/>
    </row>
    <row r="22" spans="1:4" ht="22.5" customHeight="1">
      <c r="A22" s="37">
        <v>23123</v>
      </c>
      <c r="B22" s="38">
        <v>37733</v>
      </c>
      <c r="C22"/>
      <c r="D22" s="39"/>
    </row>
    <row r="23" spans="1:5" ht="22.5" customHeight="1">
      <c r="A23" s="37">
        <v>23124</v>
      </c>
      <c r="B23" s="38">
        <v>37734</v>
      </c>
      <c r="C23"/>
      <c r="D23" s="39"/>
      <c r="E23" s="40">
        <v>303.254</v>
      </c>
    </row>
    <row r="24" spans="1:4" ht="22.5" customHeight="1">
      <c r="A24" s="37">
        <v>23125</v>
      </c>
      <c r="B24" s="38">
        <v>37735</v>
      </c>
      <c r="C24"/>
      <c r="D24" s="39"/>
    </row>
    <row r="25" spans="1:4" ht="22.5" customHeight="1">
      <c r="A25" s="37">
        <v>23126</v>
      </c>
      <c r="B25" s="38">
        <v>37736</v>
      </c>
      <c r="C25"/>
      <c r="D25" s="39"/>
    </row>
    <row r="26" spans="1:4" ht="22.5" customHeight="1">
      <c r="A26" s="37">
        <v>23127</v>
      </c>
      <c r="B26" s="38">
        <v>37737</v>
      </c>
      <c r="C26"/>
      <c r="D26" s="39"/>
    </row>
    <row r="27" spans="1:19" ht="22.5" customHeight="1">
      <c r="A27" s="37">
        <v>23128</v>
      </c>
      <c r="B27" s="38">
        <v>37738</v>
      </c>
      <c r="C27"/>
      <c r="D27" s="39"/>
      <c r="G27" s="46"/>
      <c r="L27" s="46"/>
      <c r="M27" s="46"/>
      <c r="N27" s="46"/>
      <c r="O27" s="46"/>
      <c r="P27" s="46"/>
      <c r="R27" s="46"/>
      <c r="S27" s="46"/>
    </row>
    <row r="28" spans="1:19" s="46" customFormat="1" ht="22.5" customHeight="1">
      <c r="A28" s="37">
        <v>23129</v>
      </c>
      <c r="B28" s="38">
        <v>37739</v>
      </c>
      <c r="C28"/>
      <c r="D28" s="39"/>
      <c r="E28" s="40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</row>
    <row r="29" spans="1:4" ht="22.5" customHeight="1">
      <c r="A29" s="37">
        <v>23130</v>
      </c>
      <c r="B29" s="38">
        <v>37740</v>
      </c>
      <c r="C29"/>
      <c r="D29" s="39"/>
    </row>
    <row r="30" spans="1:4" ht="22.5" customHeight="1">
      <c r="A30" s="37">
        <v>23131</v>
      </c>
      <c r="B30" s="38">
        <v>37741</v>
      </c>
      <c r="C30"/>
      <c r="D30" s="39"/>
    </row>
    <row r="31" spans="1:4" ht="22.5" customHeight="1">
      <c r="A31" s="37">
        <v>23132</v>
      </c>
      <c r="B31" s="38">
        <v>37742</v>
      </c>
      <c r="C31"/>
      <c r="D31" s="39"/>
    </row>
    <row r="32" spans="1:4" ht="22.5" customHeight="1">
      <c r="A32" s="37">
        <v>23133</v>
      </c>
      <c r="B32" s="38">
        <v>37743</v>
      </c>
      <c r="C32"/>
      <c r="D32" s="39"/>
    </row>
    <row r="33" spans="1:4" ht="22.5" customHeight="1">
      <c r="A33" s="37">
        <v>23134</v>
      </c>
      <c r="B33" s="38">
        <v>37744</v>
      </c>
      <c r="C33"/>
      <c r="D33" s="39"/>
    </row>
    <row r="34" spans="1:12" ht="21" customHeight="1">
      <c r="A34" s="37">
        <v>23135</v>
      </c>
      <c r="B34" s="38">
        <v>37745</v>
      </c>
      <c r="C34"/>
      <c r="D34" s="39"/>
      <c r="I34" s="34" t="s">
        <v>40</v>
      </c>
      <c r="J34" s="239">
        <f>+COUNT(DATA!B105:B131)</f>
        <v>27</v>
      </c>
      <c r="K34" s="239"/>
      <c r="L34" s="36" t="s">
        <v>38</v>
      </c>
    </row>
    <row r="35" spans="1:12" ht="21" customHeight="1">
      <c r="A35" s="37">
        <v>23136</v>
      </c>
      <c r="B35" s="38">
        <v>37746</v>
      </c>
      <c r="C35"/>
      <c r="D35" s="39"/>
      <c r="J35" s="42" t="s">
        <v>37</v>
      </c>
      <c r="K35" s="43">
        <v>27</v>
      </c>
      <c r="L35" s="44" t="s">
        <v>38</v>
      </c>
    </row>
    <row r="36" spans="1:4" ht="21" customHeight="1">
      <c r="A36" s="37">
        <v>23137</v>
      </c>
      <c r="B36" s="38">
        <v>37747</v>
      </c>
      <c r="C36"/>
      <c r="D36" s="39"/>
    </row>
    <row r="37" spans="1:4" ht="21" customHeight="1">
      <c r="A37" s="37">
        <v>23138</v>
      </c>
      <c r="B37" s="38">
        <v>37748</v>
      </c>
      <c r="C37"/>
      <c r="D37" s="39"/>
    </row>
    <row r="38" spans="1:4" ht="21" customHeight="1">
      <c r="A38" s="37">
        <v>23139</v>
      </c>
      <c r="B38" s="38">
        <v>37749</v>
      </c>
      <c r="C38"/>
      <c r="D38" s="39"/>
    </row>
    <row r="39" spans="1:4" ht="23.25">
      <c r="A39" s="37">
        <v>23140</v>
      </c>
      <c r="B39" s="38">
        <v>37750</v>
      </c>
      <c r="C39"/>
      <c r="D39" s="39"/>
    </row>
    <row r="40" spans="1:4" ht="23.25">
      <c r="A40" s="37">
        <v>23141</v>
      </c>
      <c r="B40" s="38">
        <v>37751</v>
      </c>
      <c r="C40"/>
      <c r="D40" s="39"/>
    </row>
    <row r="41" spans="1:4" ht="23.25">
      <c r="A41" s="37">
        <v>23142</v>
      </c>
      <c r="B41" s="38">
        <v>37752</v>
      </c>
      <c r="C41"/>
      <c r="D41" s="39"/>
    </row>
    <row r="42" spans="1:4" ht="23.25">
      <c r="A42" s="37">
        <v>23143</v>
      </c>
      <c r="B42" s="38">
        <v>37753</v>
      </c>
      <c r="C42"/>
      <c r="D42" s="39"/>
    </row>
    <row r="43" spans="1:4" ht="23.25">
      <c r="A43" s="37">
        <v>23144</v>
      </c>
      <c r="B43" s="38">
        <v>37754</v>
      </c>
      <c r="C43"/>
      <c r="D43" s="39"/>
    </row>
    <row r="44" spans="1:4" ht="23.25">
      <c r="A44" s="37">
        <v>23145</v>
      </c>
      <c r="B44" s="38">
        <v>37755</v>
      </c>
      <c r="C44"/>
      <c r="D44" s="39"/>
    </row>
    <row r="45" spans="1:4" ht="23.25">
      <c r="A45" s="37">
        <v>23146</v>
      </c>
      <c r="B45" s="38">
        <v>37756</v>
      </c>
      <c r="C45"/>
      <c r="D45" s="39"/>
    </row>
    <row r="46" spans="1:4" ht="23.25">
      <c r="A46" s="37">
        <v>23147</v>
      </c>
      <c r="B46" s="38">
        <v>37757</v>
      </c>
      <c r="C46"/>
      <c r="D46" s="39"/>
    </row>
    <row r="47" spans="1:4" ht="23.25">
      <c r="A47" s="37">
        <v>23148</v>
      </c>
      <c r="B47" s="38">
        <v>37758</v>
      </c>
      <c r="C47"/>
      <c r="D47" s="39"/>
    </row>
    <row r="48" spans="1:4" ht="23.25">
      <c r="A48" s="37">
        <v>23149</v>
      </c>
      <c r="B48" s="38">
        <v>37759</v>
      </c>
      <c r="C48"/>
      <c r="D48" s="39"/>
    </row>
    <row r="49" spans="1:4" ht="23.25">
      <c r="A49" s="37">
        <v>23150</v>
      </c>
      <c r="B49" s="38">
        <v>37760</v>
      </c>
      <c r="C49"/>
      <c r="D49" s="39"/>
    </row>
    <row r="50" spans="1:4" ht="23.25">
      <c r="A50" s="37">
        <v>23151</v>
      </c>
      <c r="B50" s="38">
        <v>37761</v>
      </c>
      <c r="C50"/>
      <c r="D50" s="39"/>
    </row>
    <row r="51" spans="1:4" ht="23.25">
      <c r="A51" s="37">
        <v>23152</v>
      </c>
      <c r="B51" s="38">
        <v>37762</v>
      </c>
      <c r="C51"/>
      <c r="D51" s="39"/>
    </row>
    <row r="52" spans="1:4" ht="23.25">
      <c r="A52" s="37">
        <v>23153</v>
      </c>
      <c r="B52" s="38">
        <v>37763</v>
      </c>
      <c r="C52"/>
      <c r="D52" s="39"/>
    </row>
    <row r="53" spans="1:4" ht="23.25">
      <c r="A53" s="37">
        <v>23154</v>
      </c>
      <c r="B53" s="38">
        <v>37764</v>
      </c>
      <c r="C53"/>
      <c r="D53" s="39"/>
    </row>
    <row r="54" spans="1:4" ht="23.25">
      <c r="A54" s="37">
        <v>23155</v>
      </c>
      <c r="B54" s="38">
        <v>37765</v>
      </c>
      <c r="C54"/>
      <c r="D54" s="39"/>
    </row>
    <row r="55" spans="1:4" ht="23.25">
      <c r="A55" s="37">
        <v>23156</v>
      </c>
      <c r="B55" s="38">
        <v>37766</v>
      </c>
      <c r="C55"/>
      <c r="D55" s="39"/>
    </row>
    <row r="56" spans="1:4" ht="23.25">
      <c r="A56" s="37">
        <v>23157</v>
      </c>
      <c r="B56" s="38">
        <v>37767</v>
      </c>
      <c r="C56"/>
      <c r="D56" s="39"/>
    </row>
    <row r="57" spans="1:4" ht="23.25">
      <c r="A57" s="37">
        <v>23158</v>
      </c>
      <c r="B57" s="38">
        <v>37768</v>
      </c>
      <c r="C57"/>
      <c r="D57" s="39"/>
    </row>
    <row r="58" spans="1:5" ht="23.25">
      <c r="A58" s="37">
        <v>23159</v>
      </c>
      <c r="B58" s="38">
        <v>37769</v>
      </c>
      <c r="C58"/>
      <c r="D58" s="39"/>
      <c r="E58" s="45"/>
    </row>
    <row r="59" spans="1:4" ht="23.25">
      <c r="A59" s="37">
        <v>23160</v>
      </c>
      <c r="B59" s="38">
        <v>37770</v>
      </c>
      <c r="C59"/>
      <c r="D59" s="39"/>
    </row>
    <row r="60" spans="1:4" ht="23.25">
      <c r="A60" s="37">
        <v>23161</v>
      </c>
      <c r="B60" s="38">
        <v>37771</v>
      </c>
      <c r="C60"/>
      <c r="D60" s="39"/>
    </row>
    <row r="61" spans="1:4" ht="23.25">
      <c r="A61" s="37">
        <v>23162</v>
      </c>
      <c r="B61" s="38">
        <v>37772</v>
      </c>
      <c r="C61"/>
      <c r="D61" s="39"/>
    </row>
    <row r="62" spans="1:4" ht="23.25">
      <c r="A62" s="37">
        <v>23163</v>
      </c>
      <c r="B62" s="38">
        <v>37773</v>
      </c>
      <c r="C62"/>
      <c r="D62" s="39"/>
    </row>
    <row r="63" spans="1:4" ht="23.25">
      <c r="A63" s="37">
        <v>23164</v>
      </c>
      <c r="B63" s="38">
        <v>37774</v>
      </c>
      <c r="C63"/>
      <c r="D63" s="39"/>
    </row>
    <row r="64" spans="1:4" ht="23.25">
      <c r="A64" s="37">
        <v>23165</v>
      </c>
      <c r="B64" s="38">
        <v>37775</v>
      </c>
      <c r="C64"/>
      <c r="D64" s="39"/>
    </row>
    <row r="65" spans="1:4" ht="23.25">
      <c r="A65" s="37">
        <v>23166</v>
      </c>
      <c r="B65" s="38">
        <v>37776</v>
      </c>
      <c r="C65"/>
      <c r="D65" s="39"/>
    </row>
    <row r="66" spans="1:4" ht="23.25">
      <c r="A66" s="37">
        <v>23167</v>
      </c>
      <c r="B66" s="38">
        <v>37777</v>
      </c>
      <c r="C66"/>
      <c r="D66" s="39"/>
    </row>
    <row r="67" spans="1:4" ht="23.25">
      <c r="A67" s="37">
        <v>23168</v>
      </c>
      <c r="B67" s="38">
        <v>37778</v>
      </c>
      <c r="C67"/>
      <c r="D67" s="39"/>
    </row>
    <row r="68" spans="1:4" ht="23.25">
      <c r="A68" s="37">
        <v>23169</v>
      </c>
      <c r="B68" s="38">
        <v>37779</v>
      </c>
      <c r="C68"/>
      <c r="D68" s="39"/>
    </row>
    <row r="69" spans="1:4" ht="23.25">
      <c r="A69" s="37">
        <v>23170</v>
      </c>
      <c r="B69" s="38">
        <v>37780</v>
      </c>
      <c r="C69"/>
      <c r="D69" s="39"/>
    </row>
    <row r="70" spans="1:4" ht="23.25">
      <c r="A70" s="37">
        <v>23171</v>
      </c>
      <c r="B70" s="38">
        <v>37781</v>
      </c>
      <c r="C70"/>
      <c r="D70" s="39"/>
    </row>
    <row r="71" spans="1:4" ht="23.25">
      <c r="A71" s="37">
        <v>23172</v>
      </c>
      <c r="B71" s="38">
        <v>37782</v>
      </c>
      <c r="C71"/>
      <c r="D71" s="39"/>
    </row>
    <row r="72" spans="1:4" ht="23.25">
      <c r="A72" s="37">
        <v>23173</v>
      </c>
      <c r="B72" s="38">
        <v>37783</v>
      </c>
      <c r="C72"/>
      <c r="D72" s="39"/>
    </row>
    <row r="73" spans="1:4" ht="23.25">
      <c r="A73" s="37">
        <v>23174</v>
      </c>
      <c r="B73" s="38">
        <v>37784</v>
      </c>
      <c r="C73"/>
      <c r="D73" s="39"/>
    </row>
    <row r="74" spans="1:4" ht="23.25">
      <c r="A74" s="37">
        <v>23175</v>
      </c>
      <c r="B74" s="38">
        <v>37785</v>
      </c>
      <c r="C74"/>
      <c r="D74" s="39"/>
    </row>
    <row r="75" spans="1:4" ht="23.25">
      <c r="A75" s="37">
        <v>23176</v>
      </c>
      <c r="B75" s="38">
        <v>37786</v>
      </c>
      <c r="C75"/>
      <c r="D75" s="39"/>
    </row>
    <row r="76" spans="1:4" ht="23.25">
      <c r="A76" s="37">
        <v>23177</v>
      </c>
      <c r="B76" s="38">
        <v>37787</v>
      </c>
      <c r="C76"/>
      <c r="D76" s="39"/>
    </row>
    <row r="77" spans="1:4" ht="23.25">
      <c r="A77" s="37">
        <v>23178</v>
      </c>
      <c r="B77" s="38">
        <v>37788</v>
      </c>
      <c r="C77"/>
      <c r="D77" s="39"/>
    </row>
    <row r="78" spans="1:4" ht="23.25">
      <c r="A78" s="37">
        <v>23179</v>
      </c>
      <c r="B78" s="38">
        <v>37789</v>
      </c>
      <c r="C78"/>
      <c r="D78" s="39"/>
    </row>
    <row r="79" spans="1:4" ht="23.25">
      <c r="A79" s="37">
        <v>23180</v>
      </c>
      <c r="B79" s="38">
        <v>37790</v>
      </c>
      <c r="C79"/>
      <c r="D79" s="39"/>
    </row>
    <row r="80" spans="1:4" ht="23.25">
      <c r="A80" s="37">
        <v>23181</v>
      </c>
      <c r="B80" s="38">
        <v>37791</v>
      </c>
      <c r="C80"/>
      <c r="D80" s="39"/>
    </row>
    <row r="81" spans="1:4" ht="23.25">
      <c r="A81" s="37">
        <v>23182</v>
      </c>
      <c r="B81" s="38">
        <v>37792</v>
      </c>
      <c r="C81"/>
      <c r="D81" s="39"/>
    </row>
    <row r="82" spans="1:4" ht="23.25">
      <c r="A82" s="37">
        <v>23183</v>
      </c>
      <c r="B82" s="38">
        <v>37793</v>
      </c>
      <c r="C82"/>
      <c r="D82" s="39"/>
    </row>
    <row r="83" spans="1:4" ht="23.25">
      <c r="A83" s="37">
        <v>23184</v>
      </c>
      <c r="B83" s="38">
        <v>37794</v>
      </c>
      <c r="C83"/>
      <c r="D83" s="39"/>
    </row>
    <row r="84" spans="1:4" ht="23.25">
      <c r="A84" s="37">
        <v>23185</v>
      </c>
      <c r="B84" s="38">
        <v>37795</v>
      </c>
      <c r="C84"/>
      <c r="D84" s="39"/>
    </row>
    <row r="85" spans="1:4" ht="23.25">
      <c r="A85" s="37">
        <v>23186</v>
      </c>
      <c r="B85" s="38">
        <v>37796</v>
      </c>
      <c r="C85"/>
      <c r="D85" s="39"/>
    </row>
    <row r="86" spans="1:4" ht="23.25">
      <c r="A86" s="37">
        <v>23187</v>
      </c>
      <c r="B86" s="38">
        <v>37797</v>
      </c>
      <c r="C86"/>
      <c r="D86" s="39"/>
    </row>
    <row r="87" spans="1:5" ht="23.25">
      <c r="A87" s="37">
        <v>23188</v>
      </c>
      <c r="B87" s="38">
        <v>37798</v>
      </c>
      <c r="C87"/>
      <c r="D87" s="39"/>
      <c r="E87" s="45"/>
    </row>
    <row r="88" spans="1:5" ht="23.25">
      <c r="A88" s="37">
        <v>23189</v>
      </c>
      <c r="B88" s="38">
        <v>37799</v>
      </c>
      <c r="C88"/>
      <c r="D88" s="39"/>
      <c r="E88" s="45"/>
    </row>
    <row r="89" spans="1:4" ht="23.25">
      <c r="A89" s="37">
        <v>23190</v>
      </c>
      <c r="B89" s="38">
        <v>37800</v>
      </c>
      <c r="C89"/>
      <c r="D89" s="39"/>
    </row>
    <row r="90" spans="1:4" ht="23.25">
      <c r="A90" s="37">
        <v>23191</v>
      </c>
      <c r="B90" s="38">
        <v>37801</v>
      </c>
      <c r="C90"/>
      <c r="D90" s="39"/>
    </row>
    <row r="91" spans="1:4" ht="23.25">
      <c r="A91" s="37">
        <v>23192</v>
      </c>
      <c r="B91" s="38">
        <v>37802</v>
      </c>
      <c r="C91"/>
      <c r="D91" s="39"/>
    </row>
    <row r="92" spans="1:4" ht="23.25">
      <c r="A92" s="37">
        <v>23193</v>
      </c>
      <c r="B92" s="38">
        <v>37803</v>
      </c>
      <c r="C92"/>
      <c r="D92" s="39"/>
    </row>
    <row r="93" spans="1:4" ht="23.25">
      <c r="A93" s="37">
        <v>23194</v>
      </c>
      <c r="B93" s="38">
        <v>37804</v>
      </c>
      <c r="C93"/>
      <c r="D93" s="39"/>
    </row>
    <row r="94" spans="1:4" ht="23.25">
      <c r="A94" s="37">
        <v>23195</v>
      </c>
      <c r="B94" s="38">
        <v>37805</v>
      </c>
      <c r="C94"/>
      <c r="D94" s="39"/>
    </row>
    <row r="95" spans="1:4" ht="23.25">
      <c r="A95" s="37">
        <v>23196</v>
      </c>
      <c r="B95" s="38">
        <v>37806</v>
      </c>
      <c r="C95"/>
      <c r="D95" s="39"/>
    </row>
    <row r="96" spans="1:4" ht="23.25">
      <c r="A96" s="37">
        <v>23197</v>
      </c>
      <c r="B96" s="38">
        <v>37807</v>
      </c>
      <c r="C96"/>
      <c r="D96" s="39"/>
    </row>
    <row r="97" spans="1:4" ht="23.25">
      <c r="A97" s="37">
        <v>23198</v>
      </c>
      <c r="B97" s="38">
        <v>37808</v>
      </c>
      <c r="C97"/>
      <c r="D97" s="39"/>
    </row>
    <row r="98" spans="1:4" ht="23.25">
      <c r="A98" s="37">
        <v>23199</v>
      </c>
      <c r="B98" s="38">
        <v>37809</v>
      </c>
      <c r="C98"/>
      <c r="D98" s="39"/>
    </row>
    <row r="99" spans="1:4" ht="23.25">
      <c r="A99" s="37">
        <v>23200</v>
      </c>
      <c r="B99" s="38">
        <v>37810</v>
      </c>
      <c r="C99"/>
      <c r="D99" s="39"/>
    </row>
    <row r="100" spans="1:4" ht="23.25">
      <c r="A100" s="37">
        <v>23201</v>
      </c>
      <c r="B100" s="38">
        <v>37811</v>
      </c>
      <c r="C100"/>
      <c r="D100" s="39"/>
    </row>
    <row r="101" spans="1:4" ht="23.25">
      <c r="A101" s="37">
        <v>23202</v>
      </c>
      <c r="B101" s="38">
        <v>37812</v>
      </c>
      <c r="C101"/>
      <c r="D101" s="39"/>
    </row>
    <row r="102" spans="1:4" ht="23.25">
      <c r="A102" s="37">
        <v>23203</v>
      </c>
      <c r="B102" s="38">
        <v>37813</v>
      </c>
      <c r="C102"/>
      <c r="D102" s="39"/>
    </row>
    <row r="103" spans="1:4" ht="23.25">
      <c r="A103" s="37">
        <v>23204</v>
      </c>
      <c r="B103" s="38">
        <v>37814</v>
      </c>
      <c r="C103"/>
      <c r="D103" s="39"/>
    </row>
    <row r="104" spans="1:4" ht="23.25">
      <c r="A104" s="37">
        <v>23205</v>
      </c>
      <c r="B104" s="38">
        <v>37815</v>
      </c>
      <c r="C104"/>
      <c r="D104" s="39"/>
    </row>
    <row r="105" spans="1:4" ht="23.25">
      <c r="A105" s="37">
        <v>23206</v>
      </c>
      <c r="B105" s="38">
        <v>37816</v>
      </c>
      <c r="C105"/>
      <c r="D105" s="39"/>
    </row>
    <row r="106" spans="1:4" ht="23.25">
      <c r="A106" s="37">
        <v>23207</v>
      </c>
      <c r="B106" s="38">
        <v>37817</v>
      </c>
      <c r="C106"/>
      <c r="D106" s="39"/>
    </row>
    <row r="107" spans="1:4" ht="23.25">
      <c r="A107" s="37">
        <v>23208</v>
      </c>
      <c r="B107" s="38">
        <v>37818</v>
      </c>
      <c r="C107"/>
      <c r="D107" s="39"/>
    </row>
    <row r="108" spans="1:4" ht="23.25">
      <c r="A108" s="37">
        <v>23209</v>
      </c>
      <c r="B108" s="38">
        <v>37819</v>
      </c>
      <c r="C108"/>
      <c r="D108" s="39"/>
    </row>
    <row r="109" spans="1:4" ht="23.25">
      <c r="A109" s="37">
        <v>23210</v>
      </c>
      <c r="B109" s="38">
        <v>37820</v>
      </c>
      <c r="C109"/>
      <c r="D109" s="39"/>
    </row>
    <row r="110" spans="1:4" ht="23.25">
      <c r="A110" s="37">
        <v>23211</v>
      </c>
      <c r="B110" s="38">
        <v>37821</v>
      </c>
      <c r="C110"/>
      <c r="D110" s="39"/>
    </row>
    <row r="111" spans="1:4" ht="23.25">
      <c r="A111" s="37">
        <v>23212</v>
      </c>
      <c r="B111" s="38">
        <v>37822</v>
      </c>
      <c r="C111"/>
      <c r="D111" s="39"/>
    </row>
    <row r="112" spans="1:4" ht="23.25">
      <c r="A112" s="37">
        <v>23213</v>
      </c>
      <c r="B112" s="38">
        <v>37823</v>
      </c>
      <c r="C112"/>
      <c r="D112" s="39"/>
    </row>
    <row r="113" spans="1:4" ht="23.25">
      <c r="A113" s="37">
        <v>23214</v>
      </c>
      <c r="B113" s="38">
        <v>37824</v>
      </c>
      <c r="C113"/>
      <c r="D113" s="39"/>
    </row>
    <row r="114" spans="1:4" ht="23.25">
      <c r="A114" s="37">
        <v>23215</v>
      </c>
      <c r="B114" s="38">
        <v>37825</v>
      </c>
      <c r="C114"/>
      <c r="D114" s="39"/>
    </row>
    <row r="115" spans="1:4" ht="23.25">
      <c r="A115" s="37">
        <v>23216</v>
      </c>
      <c r="B115" s="38">
        <v>37826</v>
      </c>
      <c r="C115"/>
      <c r="D115" s="39"/>
    </row>
    <row r="116" spans="1:4" ht="23.25">
      <c r="A116" s="37">
        <v>23217</v>
      </c>
      <c r="B116" s="38">
        <v>37827</v>
      </c>
      <c r="C116"/>
      <c r="D116" s="39"/>
    </row>
    <row r="117" spans="1:4" ht="23.25">
      <c r="A117" s="37">
        <v>23218</v>
      </c>
      <c r="B117" s="38">
        <v>37828</v>
      </c>
      <c r="C117"/>
      <c r="D117" s="39"/>
    </row>
    <row r="118" spans="1:4" ht="23.25">
      <c r="A118" s="37">
        <v>23219</v>
      </c>
      <c r="B118" s="38">
        <v>37829</v>
      </c>
      <c r="C118"/>
      <c r="D118" s="39"/>
    </row>
    <row r="119" spans="1:4" ht="23.25">
      <c r="A119" s="37">
        <v>23220</v>
      </c>
      <c r="B119" s="38">
        <v>37830</v>
      </c>
      <c r="C119"/>
      <c r="D119" s="39"/>
    </row>
    <row r="120" spans="1:4" ht="23.25">
      <c r="A120" s="37">
        <v>23221</v>
      </c>
      <c r="B120" s="38">
        <v>37831</v>
      </c>
      <c r="C120"/>
      <c r="D120" s="39"/>
    </row>
    <row r="121" spans="1:4" ht="23.25">
      <c r="A121" s="37">
        <v>23222</v>
      </c>
      <c r="B121" s="38">
        <v>37832</v>
      </c>
      <c r="C121"/>
      <c r="D121" s="39"/>
    </row>
    <row r="122" spans="1:4" ht="23.25">
      <c r="A122" s="37">
        <v>23223</v>
      </c>
      <c r="B122" s="38">
        <v>37833</v>
      </c>
      <c r="C122"/>
      <c r="D122" s="39"/>
    </row>
    <row r="123" spans="1:4" ht="23.25">
      <c r="A123" s="37">
        <v>23224</v>
      </c>
      <c r="B123" s="38">
        <v>37834</v>
      </c>
      <c r="C123"/>
      <c r="D123" s="39"/>
    </row>
    <row r="124" spans="1:4" ht="23.25">
      <c r="A124" s="37">
        <v>23225</v>
      </c>
      <c r="B124" s="38">
        <v>37835</v>
      </c>
      <c r="C124"/>
      <c r="D124" s="39"/>
    </row>
    <row r="125" spans="1:4" ht="23.25">
      <c r="A125" s="37">
        <v>23226</v>
      </c>
      <c r="B125" s="38">
        <v>37836</v>
      </c>
      <c r="C125"/>
      <c r="D125" s="39"/>
    </row>
    <row r="126" spans="1:4" ht="23.25">
      <c r="A126" s="37">
        <v>23227</v>
      </c>
      <c r="B126" s="38">
        <v>37837</v>
      </c>
      <c r="C126"/>
      <c r="D126" s="39"/>
    </row>
    <row r="127" spans="1:4" ht="23.25">
      <c r="A127" s="37">
        <v>23228</v>
      </c>
      <c r="B127" s="38">
        <v>37838</v>
      </c>
      <c r="C127"/>
      <c r="D127" s="39"/>
    </row>
    <row r="128" spans="1:4" ht="23.25">
      <c r="A128" s="37">
        <v>23229</v>
      </c>
      <c r="B128" s="38">
        <v>37839</v>
      </c>
      <c r="C128"/>
      <c r="D128" s="39"/>
    </row>
    <row r="129" spans="1:4" ht="23.25">
      <c r="A129" s="37">
        <v>23230</v>
      </c>
      <c r="B129" s="38">
        <v>37840</v>
      </c>
      <c r="C129"/>
      <c r="D129" s="39"/>
    </row>
    <row r="130" spans="1:4" ht="23.25">
      <c r="A130" s="37">
        <v>23231</v>
      </c>
      <c r="B130" s="38">
        <v>37841</v>
      </c>
      <c r="C130"/>
      <c r="D130" s="39"/>
    </row>
    <row r="131" spans="1:4" ht="23.25">
      <c r="A131" s="37">
        <v>23232</v>
      </c>
      <c r="B131" s="38">
        <v>37842</v>
      </c>
      <c r="C131"/>
      <c r="D131" s="39"/>
    </row>
    <row r="132" spans="1:4" ht="23.25">
      <c r="A132" s="37">
        <v>23233</v>
      </c>
      <c r="B132" s="38">
        <v>37843</v>
      </c>
      <c r="C132"/>
      <c r="D132" s="39"/>
    </row>
    <row r="133" spans="1:4" ht="23.25">
      <c r="A133" s="37">
        <v>23234</v>
      </c>
      <c r="B133" s="38">
        <v>37844</v>
      </c>
      <c r="C133"/>
      <c r="D133" s="39"/>
    </row>
    <row r="134" spans="1:4" ht="23.25">
      <c r="A134" s="37">
        <v>23235</v>
      </c>
      <c r="B134" s="38">
        <v>37845</v>
      </c>
      <c r="C134"/>
      <c r="D134" s="39"/>
    </row>
    <row r="135" spans="1:4" ht="23.25">
      <c r="A135" s="37">
        <v>23236</v>
      </c>
      <c r="B135" s="38">
        <v>37846</v>
      </c>
      <c r="C135"/>
      <c r="D135" s="39"/>
    </row>
    <row r="136" spans="1:4" ht="23.25">
      <c r="A136" s="37">
        <v>23237</v>
      </c>
      <c r="B136" s="38">
        <v>37847</v>
      </c>
      <c r="C136"/>
      <c r="D136" s="39"/>
    </row>
    <row r="137" spans="1:4" ht="23.25">
      <c r="A137" s="37">
        <v>23238</v>
      </c>
      <c r="B137" s="38">
        <v>37848</v>
      </c>
      <c r="C137"/>
      <c r="D137" s="39"/>
    </row>
    <row r="138" spans="1:4" ht="23.25">
      <c r="A138" s="37">
        <v>23239</v>
      </c>
      <c r="B138" s="38">
        <v>37849</v>
      </c>
      <c r="C138"/>
      <c r="D138" s="39"/>
    </row>
    <row r="139" spans="1:4" ht="23.25">
      <c r="A139" s="37">
        <v>23240</v>
      </c>
      <c r="B139" s="38">
        <v>37850</v>
      </c>
      <c r="C139"/>
      <c r="D139" s="39"/>
    </row>
    <row r="140" spans="1:4" ht="23.25">
      <c r="A140" s="37">
        <v>23241</v>
      </c>
      <c r="B140" s="38">
        <v>37851</v>
      </c>
      <c r="C140"/>
      <c r="D140" s="39"/>
    </row>
    <row r="141" spans="1:4" ht="23.25">
      <c r="A141" s="37">
        <v>23242</v>
      </c>
      <c r="B141" s="38">
        <v>37852</v>
      </c>
      <c r="C141"/>
      <c r="D141" s="39"/>
    </row>
    <row r="142" spans="1:7" ht="23.25">
      <c r="A142" s="37">
        <v>23243</v>
      </c>
      <c r="B142" s="38">
        <v>37853</v>
      </c>
      <c r="C142"/>
      <c r="D142" s="39"/>
      <c r="G142" s="40"/>
    </row>
    <row r="143" spans="1:4" ht="23.25">
      <c r="A143" s="37">
        <v>23244</v>
      </c>
      <c r="B143" s="38">
        <v>37854</v>
      </c>
      <c r="C143"/>
      <c r="D143" s="39"/>
    </row>
    <row r="144" spans="1:4" ht="23.25">
      <c r="A144" s="37">
        <v>23245</v>
      </c>
      <c r="B144" s="38">
        <v>37855</v>
      </c>
      <c r="C144"/>
      <c r="D144" s="39"/>
    </row>
    <row r="145" spans="1:4" ht="23.25">
      <c r="A145" s="37">
        <v>23246</v>
      </c>
      <c r="B145" s="38">
        <v>37856</v>
      </c>
      <c r="C145"/>
      <c r="D145" s="39"/>
    </row>
    <row r="146" spans="1:5" ht="24">
      <c r="A146" s="37">
        <v>23247</v>
      </c>
      <c r="B146" s="38">
        <v>37857</v>
      </c>
      <c r="C146"/>
      <c r="D146" s="39"/>
      <c r="E146" s="1"/>
    </row>
    <row r="147" spans="1:5" ht="24">
      <c r="A147" s="37">
        <v>23248</v>
      </c>
      <c r="B147" s="38">
        <v>37858</v>
      </c>
      <c r="C147"/>
      <c r="D147" s="39"/>
      <c r="E147" s="1"/>
    </row>
    <row r="148" spans="1:4" ht="23.25">
      <c r="A148" s="37">
        <v>23249</v>
      </c>
      <c r="B148" s="38">
        <v>37859</v>
      </c>
      <c r="C148"/>
      <c r="D148" s="39"/>
    </row>
    <row r="149" spans="1:4" ht="23.25">
      <c r="A149" s="37">
        <v>23250</v>
      </c>
      <c r="B149" s="38">
        <v>37860</v>
      </c>
      <c r="C149"/>
      <c r="D149" s="39"/>
    </row>
    <row r="150" spans="1:4" ht="23.25">
      <c r="A150" s="37">
        <v>23251</v>
      </c>
      <c r="B150" s="38">
        <v>37861</v>
      </c>
      <c r="C150"/>
      <c r="D150" s="39"/>
    </row>
    <row r="151" spans="1:4" ht="23.25">
      <c r="A151" s="37">
        <v>23252</v>
      </c>
      <c r="B151" s="38">
        <v>37862</v>
      </c>
      <c r="C151"/>
      <c r="D151" s="39"/>
    </row>
    <row r="152" spans="1:4" ht="23.25">
      <c r="A152" s="37">
        <v>23253</v>
      </c>
      <c r="B152" s="38">
        <v>37863</v>
      </c>
      <c r="C152"/>
      <c r="D152" s="39"/>
    </row>
    <row r="153" spans="1:4" ht="23.25">
      <c r="A153" s="37">
        <v>23254</v>
      </c>
      <c r="B153" s="38">
        <v>37864</v>
      </c>
      <c r="C153"/>
      <c r="D153" s="39"/>
    </row>
    <row r="154" spans="1:4" ht="23.25">
      <c r="A154" s="37">
        <v>23255</v>
      </c>
      <c r="B154" s="38">
        <v>37865</v>
      </c>
      <c r="C154"/>
      <c r="D154" s="39"/>
    </row>
    <row r="155" spans="1:4" ht="23.25">
      <c r="A155" s="37">
        <v>23256</v>
      </c>
      <c r="B155" s="38">
        <v>37866</v>
      </c>
      <c r="C155"/>
      <c r="D155" s="39"/>
    </row>
    <row r="156" spans="1:4" ht="23.25">
      <c r="A156" s="37">
        <v>23257</v>
      </c>
      <c r="B156" s="38">
        <v>37867</v>
      </c>
      <c r="C156"/>
      <c r="D156" s="39"/>
    </row>
    <row r="157" spans="1:4" ht="23.25">
      <c r="A157" s="37">
        <v>23258</v>
      </c>
      <c r="B157" s="38">
        <v>37868</v>
      </c>
      <c r="C157"/>
      <c r="D157" s="39"/>
    </row>
    <row r="158" spans="1:4" ht="23.25">
      <c r="A158" s="37">
        <v>23259</v>
      </c>
      <c r="B158" s="38">
        <v>37869</v>
      </c>
      <c r="C158"/>
      <c r="D158" s="39"/>
    </row>
    <row r="159" spans="1:4" ht="23.25">
      <c r="A159" s="37">
        <v>23260</v>
      </c>
      <c r="B159" s="38">
        <v>37870</v>
      </c>
      <c r="C159"/>
      <c r="D159" s="39"/>
    </row>
    <row r="160" spans="1:4" ht="23.25">
      <c r="A160" s="37">
        <v>23261</v>
      </c>
      <c r="B160" s="38">
        <v>37871</v>
      </c>
      <c r="C160"/>
      <c r="D160" s="39"/>
    </row>
    <row r="161" spans="1:4" ht="23.25">
      <c r="A161" s="37">
        <v>23262</v>
      </c>
      <c r="B161" s="38">
        <v>37872</v>
      </c>
      <c r="C161"/>
      <c r="D161" s="39"/>
    </row>
    <row r="162" spans="1:4" ht="23.25">
      <c r="A162" s="37">
        <v>23263</v>
      </c>
      <c r="B162" s="38">
        <v>37873</v>
      </c>
      <c r="C162"/>
      <c r="D162" s="39"/>
    </row>
    <row r="163" spans="1:4" ht="23.25">
      <c r="A163" s="37">
        <v>23264</v>
      </c>
      <c r="B163" s="38">
        <v>37874</v>
      </c>
      <c r="C163"/>
      <c r="D163" s="39"/>
    </row>
    <row r="164" spans="1:7" ht="23.25">
      <c r="A164" s="37">
        <v>23265</v>
      </c>
      <c r="B164" s="38">
        <v>37875</v>
      </c>
      <c r="C164"/>
      <c r="D164" s="39"/>
      <c r="G164" s="41">
        <v>1</v>
      </c>
    </row>
    <row r="165" spans="1:4" ht="23.25">
      <c r="A165" s="37">
        <v>23266</v>
      </c>
      <c r="B165" s="38">
        <v>37876</v>
      </c>
      <c r="C165"/>
      <c r="D165" s="39"/>
    </row>
    <row r="166" spans="1:4" ht="23.25">
      <c r="A166" s="37">
        <v>23267</v>
      </c>
      <c r="B166" s="38">
        <v>37877</v>
      </c>
      <c r="C166"/>
      <c r="D166" s="39"/>
    </row>
    <row r="167" spans="1:4" ht="23.25">
      <c r="A167" s="37">
        <v>23268</v>
      </c>
      <c r="B167" s="38">
        <v>37878</v>
      </c>
      <c r="C167"/>
      <c r="D167" s="39"/>
    </row>
    <row r="168" spans="1:4" ht="23.25">
      <c r="A168" s="37">
        <v>23269</v>
      </c>
      <c r="B168" s="38">
        <v>37879</v>
      </c>
      <c r="C168"/>
      <c r="D168" s="39"/>
    </row>
    <row r="169" spans="1:4" ht="23.25">
      <c r="A169" s="37">
        <v>23270</v>
      </c>
      <c r="B169" s="38">
        <v>37880</v>
      </c>
      <c r="C169"/>
      <c r="D169" s="39"/>
    </row>
    <row r="170" spans="1:4" ht="23.25">
      <c r="A170" s="37">
        <v>23271</v>
      </c>
      <c r="B170" s="38">
        <v>37881</v>
      </c>
      <c r="C170"/>
      <c r="D170" s="39"/>
    </row>
    <row r="171" spans="1:4" ht="23.25">
      <c r="A171" s="37">
        <v>23272</v>
      </c>
      <c r="B171" s="38">
        <v>37882</v>
      </c>
      <c r="C171"/>
      <c r="D171" s="39"/>
    </row>
    <row r="172" spans="1:4" ht="23.25">
      <c r="A172" s="37">
        <v>23273</v>
      </c>
      <c r="B172" s="38">
        <v>37883</v>
      </c>
      <c r="C172"/>
      <c r="D172" s="39"/>
    </row>
    <row r="173" spans="1:4" ht="23.25">
      <c r="A173" s="37">
        <v>23274</v>
      </c>
      <c r="B173" s="38">
        <v>37884</v>
      </c>
      <c r="C173"/>
      <c r="D173" s="39"/>
    </row>
    <row r="174" spans="1:4" ht="23.25">
      <c r="A174" s="37">
        <v>23275</v>
      </c>
      <c r="B174" s="38">
        <v>37885</v>
      </c>
      <c r="C174"/>
      <c r="D174" s="39"/>
    </row>
    <row r="175" spans="1:4" ht="23.25">
      <c r="A175" s="37">
        <v>23276</v>
      </c>
      <c r="B175" s="38">
        <v>37886</v>
      </c>
      <c r="C175"/>
      <c r="D175" s="39"/>
    </row>
    <row r="176" spans="1:4" ht="23.25">
      <c r="A176" s="37">
        <v>23277</v>
      </c>
      <c r="B176" s="38">
        <v>37887</v>
      </c>
      <c r="C176"/>
      <c r="D176" s="39"/>
    </row>
    <row r="177" spans="1:4" ht="23.25">
      <c r="A177" s="37">
        <v>23278</v>
      </c>
      <c r="B177" s="38">
        <v>37888</v>
      </c>
      <c r="C177"/>
      <c r="D177" s="39"/>
    </row>
    <row r="178" spans="1:4" ht="23.25">
      <c r="A178" s="37">
        <v>23279</v>
      </c>
      <c r="B178" s="38">
        <v>37889</v>
      </c>
      <c r="C178"/>
      <c r="D178" s="39"/>
    </row>
    <row r="179" spans="1:4" ht="23.25">
      <c r="A179" s="37">
        <v>23280</v>
      </c>
      <c r="B179" s="38">
        <v>37890</v>
      </c>
      <c r="C179"/>
      <c r="D179" s="39"/>
    </row>
    <row r="180" spans="1:4" ht="23.25">
      <c r="A180" s="37">
        <v>23281</v>
      </c>
      <c r="B180" s="38">
        <v>37891</v>
      </c>
      <c r="C180"/>
      <c r="D180" s="39"/>
    </row>
    <row r="181" spans="1:4" ht="23.25">
      <c r="A181" s="37">
        <v>23282</v>
      </c>
      <c r="B181" s="38">
        <v>37892</v>
      </c>
      <c r="C181"/>
      <c r="D181" s="39"/>
    </row>
    <row r="182" spans="1:4" ht="23.25">
      <c r="A182" s="37">
        <v>23283</v>
      </c>
      <c r="B182" s="38">
        <v>37893</v>
      </c>
      <c r="C182"/>
      <c r="D182" s="39"/>
    </row>
    <row r="183" spans="1:4" ht="23.25">
      <c r="A183" s="37">
        <v>23284</v>
      </c>
      <c r="B183" s="38">
        <v>37894</v>
      </c>
      <c r="C183"/>
      <c r="D183" s="39"/>
    </row>
    <row r="184" spans="1:4" ht="23.25">
      <c r="A184" s="37">
        <v>23285</v>
      </c>
      <c r="B184" s="38">
        <v>37895</v>
      </c>
      <c r="C184"/>
      <c r="D184" s="39"/>
    </row>
    <row r="185" spans="1:4" ht="23.25">
      <c r="A185" s="37">
        <v>23286</v>
      </c>
      <c r="B185" s="38">
        <v>37896</v>
      </c>
      <c r="C185"/>
      <c r="D185" s="39"/>
    </row>
    <row r="186" spans="1:4" ht="23.25">
      <c r="A186" s="37">
        <v>23287</v>
      </c>
      <c r="B186" s="38">
        <v>37897</v>
      </c>
      <c r="C186"/>
      <c r="D186" s="39"/>
    </row>
    <row r="187" spans="1:4" ht="23.25">
      <c r="A187" s="37">
        <v>23288</v>
      </c>
      <c r="B187" s="38">
        <v>37898</v>
      </c>
      <c r="C187"/>
      <c r="D187" s="39"/>
    </row>
    <row r="188" spans="1:4" ht="23.25">
      <c r="A188" s="37">
        <v>23289</v>
      </c>
      <c r="B188" s="38">
        <v>37899</v>
      </c>
      <c r="C188"/>
      <c r="D188" s="39"/>
    </row>
    <row r="189" spans="1:4" ht="23.25">
      <c r="A189" s="37">
        <v>23290</v>
      </c>
      <c r="B189" s="38">
        <v>37900</v>
      </c>
      <c r="C189"/>
      <c r="D189" s="39"/>
    </row>
    <row r="190" spans="1:4" ht="23.25">
      <c r="A190" s="37">
        <v>23291</v>
      </c>
      <c r="B190" s="38">
        <v>37901</v>
      </c>
      <c r="C190"/>
      <c r="D190" s="39"/>
    </row>
    <row r="191" spans="1:9" ht="23.25">
      <c r="A191" s="37">
        <v>23292</v>
      </c>
      <c r="B191" s="38">
        <v>37902</v>
      </c>
      <c r="C191"/>
      <c r="D191" s="39"/>
      <c r="I191" s="40">
        <v>307.394</v>
      </c>
    </row>
    <row r="192" spans="1:4" ht="23.25">
      <c r="A192" s="37">
        <v>23293</v>
      </c>
      <c r="B192" s="38">
        <v>37903</v>
      </c>
      <c r="C192"/>
      <c r="D192" s="39"/>
    </row>
    <row r="193" spans="1:4" ht="23.25">
      <c r="A193" s="37">
        <v>23294</v>
      </c>
      <c r="B193" s="38">
        <v>37904</v>
      </c>
      <c r="C193"/>
      <c r="D193" s="39"/>
    </row>
    <row r="194" spans="1:4" ht="23.25">
      <c r="A194" s="37">
        <v>23295</v>
      </c>
      <c r="B194" s="38">
        <v>37905</v>
      </c>
      <c r="C194"/>
      <c r="D194" s="39"/>
    </row>
    <row r="195" spans="1:4" ht="23.25">
      <c r="A195" s="37">
        <v>23296</v>
      </c>
      <c r="B195" s="38">
        <v>37906</v>
      </c>
      <c r="C195"/>
      <c r="D195" s="39"/>
    </row>
    <row r="196" spans="1:4" ht="23.25">
      <c r="A196" s="37">
        <v>23297</v>
      </c>
      <c r="B196" s="38">
        <v>37907</v>
      </c>
      <c r="C196"/>
      <c r="D196" s="39"/>
    </row>
    <row r="197" spans="1:5" ht="24">
      <c r="A197" s="37">
        <v>23298</v>
      </c>
      <c r="B197" s="38">
        <v>37908</v>
      </c>
      <c r="C197"/>
      <c r="D197" s="39"/>
      <c r="E197" s="1"/>
    </row>
    <row r="198" spans="1:4" ht="23.25">
      <c r="A198" s="37">
        <v>23299</v>
      </c>
      <c r="B198" s="38">
        <v>37909</v>
      </c>
      <c r="C198"/>
      <c r="D198" s="39"/>
    </row>
    <row r="199" spans="1:4" ht="23.25">
      <c r="A199" s="37">
        <v>23300</v>
      </c>
      <c r="B199" s="38">
        <v>37910</v>
      </c>
      <c r="C199"/>
      <c r="D199" s="39"/>
    </row>
    <row r="200" spans="1:4" ht="23.25">
      <c r="A200" s="37">
        <v>23301</v>
      </c>
      <c r="B200" s="38">
        <v>37911</v>
      </c>
      <c r="C200"/>
      <c r="D200" s="39"/>
    </row>
    <row r="201" spans="1:4" ht="23.25">
      <c r="A201" s="37">
        <v>23302</v>
      </c>
      <c r="B201" s="38">
        <v>37912</v>
      </c>
      <c r="C201"/>
      <c r="D201" s="39"/>
    </row>
    <row r="202" spans="1:4" ht="23.25">
      <c r="A202" s="37">
        <v>23303</v>
      </c>
      <c r="B202" s="38">
        <v>37913</v>
      </c>
      <c r="C202"/>
      <c r="D202" s="39"/>
    </row>
    <row r="203" spans="1:4" ht="23.25">
      <c r="A203" s="37">
        <v>23304</v>
      </c>
      <c r="B203" s="38">
        <v>37914</v>
      </c>
      <c r="C203"/>
      <c r="D203" s="39"/>
    </row>
    <row r="204" spans="1:4" ht="23.25">
      <c r="A204" s="37">
        <v>23305</v>
      </c>
      <c r="B204" s="38">
        <v>37915</v>
      </c>
      <c r="C204"/>
      <c r="D204" s="39"/>
    </row>
    <row r="205" spans="1:4" ht="23.25">
      <c r="A205" s="37">
        <v>23306</v>
      </c>
      <c r="B205" s="38">
        <v>37916</v>
      </c>
      <c r="C205"/>
      <c r="D205" s="39"/>
    </row>
    <row r="206" spans="1:4" ht="23.25">
      <c r="A206" s="37">
        <v>23307</v>
      </c>
      <c r="B206" s="38">
        <v>37917</v>
      </c>
      <c r="C206"/>
      <c r="D206" s="39"/>
    </row>
    <row r="207" spans="1:4" ht="23.25">
      <c r="A207" s="37">
        <v>23308</v>
      </c>
      <c r="B207" s="38">
        <v>37918</v>
      </c>
      <c r="C207"/>
      <c r="D207" s="39"/>
    </row>
    <row r="208" spans="1:4" ht="23.25">
      <c r="A208" s="37">
        <v>23309</v>
      </c>
      <c r="B208" s="38">
        <v>37919</v>
      </c>
      <c r="C208"/>
      <c r="D208" s="39"/>
    </row>
    <row r="209" spans="1:4" ht="23.25">
      <c r="A209" s="37">
        <v>23310</v>
      </c>
      <c r="B209" s="38">
        <v>37920</v>
      </c>
      <c r="C209"/>
      <c r="D209" s="39"/>
    </row>
    <row r="210" spans="1:5" ht="24">
      <c r="A210" s="37">
        <v>23311</v>
      </c>
      <c r="B210" s="38">
        <v>37921</v>
      </c>
      <c r="C210"/>
      <c r="D210" s="39"/>
      <c r="E210" s="1"/>
    </row>
    <row r="211" spans="1:5" ht="23.25">
      <c r="A211" s="37">
        <v>23312</v>
      </c>
      <c r="B211" s="38">
        <v>37922</v>
      </c>
      <c r="C211"/>
      <c r="D211" s="39"/>
      <c r="E211" s="205"/>
    </row>
    <row r="212" spans="1:4" ht="23.25">
      <c r="A212" s="37">
        <v>23313</v>
      </c>
      <c r="B212" s="38">
        <v>37923</v>
      </c>
      <c r="C212"/>
      <c r="D212" s="39"/>
    </row>
    <row r="213" spans="1:4" ht="23.25">
      <c r="A213" s="37">
        <v>23314</v>
      </c>
      <c r="B213" s="38">
        <v>37924</v>
      </c>
      <c r="C213"/>
      <c r="D213" s="39"/>
    </row>
    <row r="214" spans="1:4" ht="23.25">
      <c r="A214" s="37">
        <v>23315</v>
      </c>
      <c r="B214" s="38">
        <v>37925</v>
      </c>
      <c r="C214"/>
      <c r="D214" s="39"/>
    </row>
    <row r="215" spans="1:4" ht="23.25">
      <c r="A215" s="37">
        <v>23316</v>
      </c>
      <c r="B215" s="38">
        <v>37926</v>
      </c>
      <c r="C215"/>
      <c r="D215" s="39"/>
    </row>
    <row r="216" spans="1:4" ht="23.25">
      <c r="A216" s="37">
        <v>23317</v>
      </c>
      <c r="B216" s="38">
        <v>37927</v>
      </c>
      <c r="C216"/>
      <c r="D216" s="39"/>
    </row>
    <row r="217" spans="1:4" ht="23.25">
      <c r="A217" s="37">
        <v>23318</v>
      </c>
      <c r="B217" s="38">
        <v>37928</v>
      </c>
      <c r="C217"/>
      <c r="D217" s="39"/>
    </row>
    <row r="218" spans="1:4" ht="23.25">
      <c r="A218" s="37">
        <v>23319</v>
      </c>
      <c r="B218" s="38">
        <v>37929</v>
      </c>
      <c r="C218"/>
      <c r="D218" s="39"/>
    </row>
    <row r="219" spans="1:4" ht="23.25">
      <c r="A219" s="37">
        <v>23320</v>
      </c>
      <c r="B219" s="38">
        <v>37930</v>
      </c>
      <c r="C219"/>
      <c r="D219" s="39"/>
    </row>
    <row r="220" spans="1:4" ht="23.25">
      <c r="A220" s="37">
        <v>23321</v>
      </c>
      <c r="B220" s="38">
        <v>37931</v>
      </c>
      <c r="C220"/>
      <c r="D220" s="39"/>
    </row>
    <row r="221" spans="1:4" ht="23.25">
      <c r="A221" s="37">
        <v>23322</v>
      </c>
      <c r="B221" s="38">
        <v>37932</v>
      </c>
      <c r="C221"/>
      <c r="D221" s="39"/>
    </row>
    <row r="222" spans="1:4" ht="23.25">
      <c r="A222" s="37">
        <v>23323</v>
      </c>
      <c r="B222" s="38">
        <v>37933</v>
      </c>
      <c r="C222"/>
      <c r="D222" s="39"/>
    </row>
    <row r="223" spans="1:4" ht="23.25">
      <c r="A223" s="37">
        <v>23324</v>
      </c>
      <c r="B223" s="38">
        <v>37934</v>
      </c>
      <c r="C223"/>
      <c r="D223" s="39"/>
    </row>
    <row r="224" spans="1:4" ht="23.25">
      <c r="A224" s="37">
        <v>23325</v>
      </c>
      <c r="B224" s="38">
        <v>37935</v>
      </c>
      <c r="C224"/>
      <c r="D224" s="39"/>
    </row>
    <row r="225" spans="1:4" ht="23.25">
      <c r="A225" s="37">
        <v>23326</v>
      </c>
      <c r="B225" s="38">
        <v>37936</v>
      </c>
      <c r="C225"/>
      <c r="D225" s="39"/>
    </row>
    <row r="226" spans="1:4" ht="23.25">
      <c r="A226" s="37">
        <v>23327</v>
      </c>
      <c r="B226" s="38">
        <v>37937</v>
      </c>
      <c r="C226"/>
      <c r="D226" s="39"/>
    </row>
    <row r="227" spans="1:4" ht="23.25">
      <c r="A227" s="37">
        <v>23328</v>
      </c>
      <c r="B227" s="38">
        <v>37938</v>
      </c>
      <c r="C227"/>
      <c r="D227" s="39"/>
    </row>
    <row r="228" spans="1:4" ht="23.25">
      <c r="A228" s="37">
        <v>23329</v>
      </c>
      <c r="B228" s="38">
        <v>37939</v>
      </c>
      <c r="C228"/>
      <c r="D228" s="39"/>
    </row>
    <row r="229" spans="1:4" ht="23.25">
      <c r="A229" s="37">
        <v>23330</v>
      </c>
      <c r="B229" s="38">
        <v>37940</v>
      </c>
      <c r="C229"/>
      <c r="D229" s="39"/>
    </row>
    <row r="230" spans="1:4" ht="23.25">
      <c r="A230" s="37">
        <v>23331</v>
      </c>
      <c r="B230" s="38">
        <v>37941</v>
      </c>
      <c r="C230"/>
      <c r="D230" s="39"/>
    </row>
    <row r="231" spans="1:4" ht="23.25">
      <c r="A231" s="37">
        <v>23332</v>
      </c>
      <c r="B231" s="38">
        <v>37942</v>
      </c>
      <c r="C231"/>
      <c r="D231" s="39"/>
    </row>
    <row r="232" spans="1:4" ht="23.25">
      <c r="A232" s="37">
        <v>23333</v>
      </c>
      <c r="B232" s="38">
        <v>37943</v>
      </c>
      <c r="C232"/>
      <c r="D232" s="39"/>
    </row>
    <row r="233" spans="1:4" ht="23.25">
      <c r="A233" s="37">
        <v>23334</v>
      </c>
      <c r="B233" s="38">
        <v>37944</v>
      </c>
      <c r="C233"/>
      <c r="D233" s="39"/>
    </row>
    <row r="234" spans="1:4" ht="23.25">
      <c r="A234" s="37">
        <v>23335</v>
      </c>
      <c r="B234" s="38">
        <v>37945</v>
      </c>
      <c r="C234"/>
      <c r="D234" s="39"/>
    </row>
    <row r="235" spans="1:4" ht="23.25">
      <c r="A235" s="37">
        <v>23336</v>
      </c>
      <c r="B235" s="38">
        <v>37946</v>
      </c>
      <c r="C235"/>
      <c r="D235" s="39"/>
    </row>
    <row r="236" spans="1:4" ht="23.25">
      <c r="A236" s="37">
        <v>23337</v>
      </c>
      <c r="B236" s="38">
        <v>37947</v>
      </c>
      <c r="C236"/>
      <c r="D236" s="39"/>
    </row>
    <row r="237" spans="1:4" ht="23.25">
      <c r="A237" s="37">
        <v>23338</v>
      </c>
      <c r="B237" s="38">
        <v>37948</v>
      </c>
      <c r="C237"/>
      <c r="D237" s="39"/>
    </row>
    <row r="238" spans="1:4" ht="23.25">
      <c r="A238" s="37">
        <v>23339</v>
      </c>
      <c r="B238" s="38">
        <v>37949</v>
      </c>
      <c r="C238"/>
      <c r="D238" s="39"/>
    </row>
    <row r="239" spans="1:4" ht="23.25">
      <c r="A239" s="37">
        <v>23340</v>
      </c>
      <c r="B239" s="38">
        <v>37950</v>
      </c>
      <c r="C239"/>
      <c r="D239" s="39"/>
    </row>
    <row r="240" spans="1:4" ht="23.25">
      <c r="A240" s="37">
        <v>23341</v>
      </c>
      <c r="B240" s="38">
        <v>37951</v>
      </c>
      <c r="C240"/>
      <c r="D240" s="39"/>
    </row>
    <row r="241" spans="1:4" ht="23.25">
      <c r="A241" s="37">
        <v>23342</v>
      </c>
      <c r="B241" s="38">
        <v>37952</v>
      </c>
      <c r="C241"/>
      <c r="D241" s="39"/>
    </row>
    <row r="242" spans="1:4" ht="23.25">
      <c r="A242" s="37">
        <v>23343</v>
      </c>
      <c r="B242" s="38">
        <v>37953</v>
      </c>
      <c r="C242"/>
      <c r="D242" s="39"/>
    </row>
    <row r="243" spans="1:4" ht="23.25">
      <c r="A243" s="37">
        <v>23344</v>
      </c>
      <c r="B243" s="38">
        <v>37954</v>
      </c>
      <c r="C243"/>
      <c r="D243" s="39"/>
    </row>
    <row r="244" spans="1:4" ht="23.25">
      <c r="A244" s="37">
        <v>23345</v>
      </c>
      <c r="B244" s="38">
        <v>37955</v>
      </c>
      <c r="C244"/>
      <c r="D244" s="39"/>
    </row>
    <row r="245" spans="1:4" ht="23.25">
      <c r="A245" s="37">
        <v>23346</v>
      </c>
      <c r="B245" s="38">
        <v>37956</v>
      </c>
      <c r="C245"/>
      <c r="D245" s="39"/>
    </row>
    <row r="246" spans="1:4" ht="23.25">
      <c r="A246" s="37">
        <v>23347</v>
      </c>
      <c r="B246" s="38">
        <v>37957</v>
      </c>
      <c r="C246"/>
      <c r="D246" s="39"/>
    </row>
    <row r="247" spans="1:4" ht="23.25">
      <c r="A247" s="37">
        <v>23348</v>
      </c>
      <c r="B247" s="38">
        <v>37958</v>
      </c>
      <c r="C247"/>
      <c r="D247" s="39"/>
    </row>
    <row r="248" spans="1:4" ht="23.25">
      <c r="A248" s="37">
        <v>23349</v>
      </c>
      <c r="B248" s="38">
        <v>37959</v>
      </c>
      <c r="C248"/>
      <c r="D248" s="39"/>
    </row>
    <row r="249" spans="1:4" ht="23.25">
      <c r="A249" s="37">
        <v>23350</v>
      </c>
      <c r="B249" s="38">
        <v>37960</v>
      </c>
      <c r="C249"/>
      <c r="D249" s="39"/>
    </row>
    <row r="250" spans="1:4" ht="23.25">
      <c r="A250" s="37">
        <v>23351</v>
      </c>
      <c r="B250" s="38">
        <v>37961</v>
      </c>
      <c r="C250"/>
      <c r="D250" s="39"/>
    </row>
    <row r="251" spans="1:4" ht="23.25">
      <c r="A251" s="37">
        <v>23352</v>
      </c>
      <c r="B251" s="38">
        <v>37962</v>
      </c>
      <c r="C251"/>
      <c r="D251" s="39"/>
    </row>
    <row r="252" spans="1:4" ht="23.25">
      <c r="A252" s="37">
        <v>23353</v>
      </c>
      <c r="B252" s="38">
        <v>37963</v>
      </c>
      <c r="C252"/>
      <c r="D252" s="39"/>
    </row>
    <row r="253" spans="1:4" ht="23.25">
      <c r="A253" s="37">
        <v>23354</v>
      </c>
      <c r="B253" s="38">
        <v>37964</v>
      </c>
      <c r="C253"/>
      <c r="D253" s="39"/>
    </row>
    <row r="254" spans="1:4" ht="23.25">
      <c r="A254" s="37">
        <v>23355</v>
      </c>
      <c r="B254" s="38">
        <v>37965</v>
      </c>
      <c r="C254"/>
      <c r="D254" s="39"/>
    </row>
    <row r="255" spans="1:4" ht="23.25">
      <c r="A255" s="37">
        <v>23356</v>
      </c>
      <c r="B255" s="38">
        <v>37966</v>
      </c>
      <c r="C255"/>
      <c r="D255" s="39"/>
    </row>
    <row r="256" spans="1:4" ht="23.25">
      <c r="A256" s="37">
        <v>23357</v>
      </c>
      <c r="B256" s="38">
        <v>37967</v>
      </c>
      <c r="C256"/>
      <c r="D256" s="39"/>
    </row>
    <row r="257" spans="1:4" ht="23.25">
      <c r="A257" s="37">
        <v>23358</v>
      </c>
      <c r="B257" s="38">
        <v>37968</v>
      </c>
      <c r="C257"/>
      <c r="D257" s="39"/>
    </row>
    <row r="258" spans="1:4" ht="23.25">
      <c r="A258" s="37">
        <v>23359</v>
      </c>
      <c r="B258" s="38">
        <v>37969</v>
      </c>
      <c r="C258"/>
      <c r="D258" s="39"/>
    </row>
    <row r="259" spans="1:4" ht="23.25">
      <c r="A259" s="37">
        <v>23360</v>
      </c>
      <c r="B259" s="38">
        <v>37970</v>
      </c>
      <c r="C259"/>
      <c r="D259" s="39"/>
    </row>
    <row r="260" spans="1:4" ht="23.25">
      <c r="A260" s="37">
        <v>23361</v>
      </c>
      <c r="B260" s="38">
        <v>37971</v>
      </c>
      <c r="C260"/>
      <c r="D260" s="39"/>
    </row>
    <row r="261" spans="1:4" ht="23.25">
      <c r="A261" s="37">
        <v>23362</v>
      </c>
      <c r="B261" s="38">
        <v>37972</v>
      </c>
      <c r="C261"/>
      <c r="D261" s="39"/>
    </row>
    <row r="262" spans="1:4" ht="23.25">
      <c r="A262" s="37">
        <v>23363</v>
      </c>
      <c r="B262" s="38">
        <v>37973</v>
      </c>
      <c r="C262"/>
      <c r="D262" s="39"/>
    </row>
    <row r="263" spans="1:4" ht="23.25">
      <c r="A263" s="37">
        <v>23364</v>
      </c>
      <c r="B263" s="38">
        <v>37974</v>
      </c>
      <c r="C263"/>
      <c r="D263" s="39"/>
    </row>
    <row r="264" spans="1:4" ht="23.25">
      <c r="A264" s="37">
        <v>23365</v>
      </c>
      <c r="B264" s="38">
        <v>37975</v>
      </c>
      <c r="C264"/>
      <c r="D264" s="39"/>
    </row>
    <row r="265" spans="1:4" ht="23.25">
      <c r="A265" s="37">
        <v>23366</v>
      </c>
      <c r="B265" s="38">
        <v>37976</v>
      </c>
      <c r="C265"/>
      <c r="D265" s="39"/>
    </row>
    <row r="266" spans="1:4" ht="23.25">
      <c r="A266" s="37">
        <v>23367</v>
      </c>
      <c r="B266" s="38">
        <v>37977</v>
      </c>
      <c r="C266"/>
      <c r="D266" s="39"/>
    </row>
    <row r="267" spans="1:4" ht="23.25">
      <c r="A267" s="37">
        <v>23368</v>
      </c>
      <c r="B267" s="38">
        <v>37978</v>
      </c>
      <c r="C267"/>
      <c r="D267" s="39"/>
    </row>
    <row r="268" spans="1:4" ht="23.25">
      <c r="A268" s="37">
        <v>23369</v>
      </c>
      <c r="B268" s="38">
        <v>37979</v>
      </c>
      <c r="C268"/>
      <c r="D268" s="39"/>
    </row>
    <row r="269" spans="1:4" ht="23.25">
      <c r="A269" s="37">
        <v>23370</v>
      </c>
      <c r="B269" s="38">
        <v>37980</v>
      </c>
      <c r="C269"/>
      <c r="D269" s="39"/>
    </row>
    <row r="270" spans="1:4" ht="23.25">
      <c r="A270" s="37">
        <v>23371</v>
      </c>
      <c r="B270" s="38">
        <v>37981</v>
      </c>
      <c r="C270"/>
      <c r="D270" s="39"/>
    </row>
    <row r="271" spans="1:4" ht="23.25">
      <c r="A271" s="37">
        <v>23372</v>
      </c>
      <c r="B271" s="38">
        <v>37982</v>
      </c>
      <c r="C271"/>
      <c r="D271" s="39"/>
    </row>
    <row r="272" spans="1:4" ht="23.25">
      <c r="A272" s="37">
        <v>23373</v>
      </c>
      <c r="B272" s="38">
        <v>37983</v>
      </c>
      <c r="C272"/>
      <c r="D272" s="39"/>
    </row>
    <row r="273" spans="1:4" ht="23.25">
      <c r="A273" s="37">
        <v>23374</v>
      </c>
      <c r="B273" s="38">
        <v>37984</v>
      </c>
      <c r="C273"/>
      <c r="D273" s="39"/>
    </row>
    <row r="274" spans="1:4" ht="23.25">
      <c r="A274" s="37">
        <v>23375</v>
      </c>
      <c r="B274" s="38">
        <v>37985</v>
      </c>
      <c r="C274"/>
      <c r="D274" s="39"/>
    </row>
    <row r="275" spans="1:5" ht="23.25">
      <c r="A275" s="37">
        <v>23376</v>
      </c>
      <c r="B275" s="38">
        <v>37986</v>
      </c>
      <c r="C275"/>
      <c r="D275" s="39"/>
      <c r="E275" s="45"/>
    </row>
    <row r="276" spans="1:4" ht="23.25">
      <c r="A276" s="37">
        <v>23377</v>
      </c>
      <c r="B276" s="38">
        <v>37987</v>
      </c>
      <c r="C276"/>
      <c r="D276" s="39"/>
    </row>
    <row r="277" spans="1:4" ht="23.25">
      <c r="A277" s="37">
        <v>23378</v>
      </c>
      <c r="B277" s="38">
        <v>37988</v>
      </c>
      <c r="C277"/>
      <c r="D277" s="39"/>
    </row>
    <row r="278" spans="1:4" ht="23.25">
      <c r="A278" s="37">
        <v>23379</v>
      </c>
      <c r="B278" s="38">
        <v>37989</v>
      </c>
      <c r="C278"/>
      <c r="D278" s="39"/>
    </row>
    <row r="279" spans="1:4" ht="23.25">
      <c r="A279" s="37">
        <v>23380</v>
      </c>
      <c r="B279" s="38">
        <v>37990</v>
      </c>
      <c r="C279"/>
      <c r="D279" s="39"/>
    </row>
    <row r="280" spans="1:4" ht="23.25">
      <c r="A280" s="37">
        <v>23381</v>
      </c>
      <c r="B280" s="38">
        <v>37991</v>
      </c>
      <c r="C280"/>
      <c r="D280" s="39"/>
    </row>
    <row r="281" spans="1:4" ht="23.25">
      <c r="A281" s="37">
        <v>23382</v>
      </c>
      <c r="B281" s="38">
        <v>37992</v>
      </c>
      <c r="C281"/>
      <c r="D281" s="39"/>
    </row>
    <row r="282" spans="1:4" ht="23.25">
      <c r="A282" s="37">
        <v>23383</v>
      </c>
      <c r="B282" s="38">
        <v>37993</v>
      </c>
      <c r="C282"/>
      <c r="D282" s="39"/>
    </row>
    <row r="283" spans="1:4" ht="23.25">
      <c r="A283" s="37">
        <v>23384</v>
      </c>
      <c r="B283" s="38">
        <v>37994</v>
      </c>
      <c r="C283"/>
      <c r="D283" s="39"/>
    </row>
    <row r="284" spans="1:4" ht="23.25">
      <c r="A284" s="37">
        <v>23385</v>
      </c>
      <c r="B284" s="38">
        <v>37995</v>
      </c>
      <c r="C284"/>
      <c r="D284" s="39"/>
    </row>
    <row r="285" spans="1:4" ht="23.25">
      <c r="A285" s="37">
        <v>23386</v>
      </c>
      <c r="B285" s="38">
        <v>37996</v>
      </c>
      <c r="C285"/>
      <c r="D285" s="39"/>
    </row>
    <row r="286" spans="1:4" ht="23.25">
      <c r="A286" s="37">
        <v>23387</v>
      </c>
      <c r="B286" s="38">
        <v>37997</v>
      </c>
      <c r="C286"/>
      <c r="D286" s="39"/>
    </row>
    <row r="287" spans="1:4" ht="23.25">
      <c r="A287" s="37">
        <v>23388</v>
      </c>
      <c r="B287" s="38">
        <v>37998</v>
      </c>
      <c r="C287"/>
      <c r="D287" s="39"/>
    </row>
    <row r="288" spans="1:4" ht="23.25">
      <c r="A288" s="37">
        <v>23389</v>
      </c>
      <c r="B288" s="38">
        <v>37999</v>
      </c>
      <c r="C288"/>
      <c r="D288" s="39"/>
    </row>
    <row r="289" spans="1:4" ht="23.25">
      <c r="A289" s="37">
        <v>23390</v>
      </c>
      <c r="B289" s="38">
        <v>38000</v>
      </c>
      <c r="C289"/>
      <c r="D289" s="39"/>
    </row>
    <row r="290" spans="1:4" ht="23.25">
      <c r="A290" s="37">
        <v>23391</v>
      </c>
      <c r="B290" s="38">
        <v>38001</v>
      </c>
      <c r="C290"/>
      <c r="D290" s="39"/>
    </row>
    <row r="291" spans="1:4" ht="23.25">
      <c r="A291" s="37">
        <v>23392</v>
      </c>
      <c r="B291" s="38">
        <v>38002</v>
      </c>
      <c r="C291"/>
      <c r="D291" s="39"/>
    </row>
    <row r="292" spans="1:4" ht="23.25">
      <c r="A292" s="37">
        <v>23393</v>
      </c>
      <c r="B292" s="38">
        <v>38003</v>
      </c>
      <c r="C292"/>
      <c r="D292" s="39"/>
    </row>
    <row r="293" spans="1:4" ht="23.25">
      <c r="A293" s="37">
        <v>23394</v>
      </c>
      <c r="B293" s="38">
        <v>38004</v>
      </c>
      <c r="C293"/>
      <c r="D293" s="39"/>
    </row>
    <row r="294" spans="1:4" ht="23.25">
      <c r="A294" s="37">
        <v>23395</v>
      </c>
      <c r="B294" s="38">
        <v>38005</v>
      </c>
      <c r="C294"/>
      <c r="D294" s="39"/>
    </row>
    <row r="295" spans="1:4" ht="23.25">
      <c r="A295" s="37">
        <v>23396</v>
      </c>
      <c r="B295" s="38">
        <v>38006</v>
      </c>
      <c r="C295"/>
      <c r="D295" s="39"/>
    </row>
    <row r="296" spans="1:4" ht="23.25">
      <c r="A296" s="37">
        <v>23397</v>
      </c>
      <c r="B296" s="38">
        <v>38007</v>
      </c>
      <c r="C296"/>
      <c r="D296" s="39"/>
    </row>
    <row r="297" spans="1:4" ht="23.25">
      <c r="A297" s="37">
        <v>23398</v>
      </c>
      <c r="B297" s="38">
        <v>38008</v>
      </c>
      <c r="C297"/>
      <c r="D297" s="39"/>
    </row>
    <row r="298" spans="1:4" ht="23.25">
      <c r="A298" s="37">
        <v>23399</v>
      </c>
      <c r="B298" s="38">
        <v>38009</v>
      </c>
      <c r="C298"/>
      <c r="D298" s="39"/>
    </row>
    <row r="299" spans="1:4" ht="23.25">
      <c r="A299" s="37">
        <v>23400</v>
      </c>
      <c r="B299" s="38">
        <v>38010</v>
      </c>
      <c r="C299"/>
      <c r="D299" s="39"/>
    </row>
    <row r="300" spans="1:4" ht="23.25">
      <c r="A300" s="37">
        <v>23401</v>
      </c>
      <c r="B300" s="38">
        <v>38011</v>
      </c>
      <c r="C300"/>
      <c r="D300" s="39"/>
    </row>
    <row r="301" spans="1:4" ht="23.25">
      <c r="A301" s="37">
        <v>23402</v>
      </c>
      <c r="B301" s="38">
        <v>38012</v>
      </c>
      <c r="C301"/>
      <c r="D301" s="39"/>
    </row>
    <row r="302" spans="1:4" ht="23.25">
      <c r="A302" s="37">
        <v>23403</v>
      </c>
      <c r="B302" s="38">
        <v>38013</v>
      </c>
      <c r="C302"/>
      <c r="D302" s="39"/>
    </row>
    <row r="303" spans="1:4" ht="23.25">
      <c r="A303" s="37">
        <v>23404</v>
      </c>
      <c r="B303" s="38">
        <v>38014</v>
      </c>
      <c r="C303"/>
      <c r="D303" s="39"/>
    </row>
    <row r="304" spans="1:4" ht="23.25">
      <c r="A304" s="37">
        <v>23405</v>
      </c>
      <c r="B304" s="38">
        <v>38015</v>
      </c>
      <c r="C304"/>
      <c r="D304" s="39"/>
    </row>
    <row r="305" spans="1:4" ht="23.25">
      <c r="A305" s="37">
        <v>23406</v>
      </c>
      <c r="B305" s="38">
        <v>38016</v>
      </c>
      <c r="C305"/>
      <c r="D305" s="39"/>
    </row>
    <row r="306" spans="1:4" ht="23.25">
      <c r="A306" s="37">
        <v>23407</v>
      </c>
      <c r="B306" s="38">
        <v>38017</v>
      </c>
      <c r="C306"/>
      <c r="D306" s="39"/>
    </row>
    <row r="307" spans="1:4" ht="23.25">
      <c r="A307" s="37">
        <v>23408</v>
      </c>
      <c r="B307" s="38">
        <v>38018</v>
      </c>
      <c r="C307"/>
      <c r="D307" s="39"/>
    </row>
    <row r="308" spans="1:4" ht="23.25">
      <c r="A308" s="37">
        <v>23409</v>
      </c>
      <c r="B308" s="38">
        <v>38019</v>
      </c>
      <c r="C308"/>
      <c r="D308" s="39"/>
    </row>
    <row r="309" spans="1:4" ht="23.25">
      <c r="A309" s="37">
        <v>23410</v>
      </c>
      <c r="B309" s="38">
        <v>38020</v>
      </c>
      <c r="C309"/>
      <c r="D309" s="39"/>
    </row>
    <row r="310" spans="1:4" ht="23.25">
      <c r="A310" s="37">
        <v>23411</v>
      </c>
      <c r="B310" s="38">
        <v>38021</v>
      </c>
      <c r="C310"/>
      <c r="D310" s="39"/>
    </row>
    <row r="311" spans="1:4" ht="23.25">
      <c r="A311" s="37">
        <v>23412</v>
      </c>
      <c r="B311" s="38">
        <v>38022</v>
      </c>
      <c r="C311"/>
      <c r="D311" s="39"/>
    </row>
    <row r="312" spans="1:4" ht="23.25">
      <c r="A312" s="37">
        <v>23413</v>
      </c>
      <c r="B312" s="38">
        <v>38023</v>
      </c>
      <c r="C312"/>
      <c r="D312" s="39"/>
    </row>
    <row r="313" spans="1:4" ht="23.25">
      <c r="A313" s="37">
        <v>23414</v>
      </c>
      <c r="B313" s="38">
        <v>38024</v>
      </c>
      <c r="C313"/>
      <c r="D313" s="39"/>
    </row>
    <row r="314" spans="1:4" ht="23.25">
      <c r="A314" s="37">
        <v>23415</v>
      </c>
      <c r="B314" s="38">
        <v>38025</v>
      </c>
      <c r="C314"/>
      <c r="D314" s="39"/>
    </row>
    <row r="315" spans="1:4" ht="23.25">
      <c r="A315" s="37">
        <v>23416</v>
      </c>
      <c r="B315" s="38">
        <v>38026</v>
      </c>
      <c r="C315"/>
      <c r="D315" s="39"/>
    </row>
    <row r="316" spans="1:4" ht="23.25">
      <c r="A316" s="37">
        <v>23417</v>
      </c>
      <c r="B316" s="38">
        <v>38027</v>
      </c>
      <c r="C316"/>
      <c r="D316" s="39"/>
    </row>
    <row r="317" spans="1:4" ht="23.25">
      <c r="A317" s="37">
        <v>23418</v>
      </c>
      <c r="B317" s="38">
        <v>38028</v>
      </c>
      <c r="C317"/>
      <c r="D317" s="39"/>
    </row>
    <row r="318" spans="1:4" ht="23.25">
      <c r="A318" s="37">
        <v>23419</v>
      </c>
      <c r="B318" s="38">
        <v>38029</v>
      </c>
      <c r="C318"/>
      <c r="D318" s="39"/>
    </row>
    <row r="319" spans="1:4" ht="23.25">
      <c r="A319" s="37">
        <v>23420</v>
      </c>
      <c r="B319" s="38">
        <v>38030</v>
      </c>
      <c r="C319"/>
      <c r="D319" s="39"/>
    </row>
    <row r="320" spans="1:4" ht="23.25">
      <c r="A320" s="37">
        <v>23421</v>
      </c>
      <c r="B320" s="38">
        <v>38031</v>
      </c>
      <c r="C320"/>
      <c r="D320" s="39"/>
    </row>
    <row r="321" spans="1:4" ht="23.25">
      <c r="A321" s="37">
        <v>23422</v>
      </c>
      <c r="B321" s="38">
        <v>38032</v>
      </c>
      <c r="C321"/>
      <c r="D321" s="39"/>
    </row>
    <row r="322" spans="1:4" ht="23.25">
      <c r="A322" s="37">
        <v>23423</v>
      </c>
      <c r="B322" s="38">
        <v>38033</v>
      </c>
      <c r="C322"/>
      <c r="D322" s="39"/>
    </row>
    <row r="323" spans="1:4" ht="23.25">
      <c r="A323" s="37">
        <v>23424</v>
      </c>
      <c r="B323" s="38">
        <v>38034</v>
      </c>
      <c r="C323"/>
      <c r="D323" s="39"/>
    </row>
    <row r="324" spans="1:4" ht="23.25">
      <c r="A324" s="37">
        <v>23425</v>
      </c>
      <c r="B324" s="38">
        <v>38035</v>
      </c>
      <c r="C324"/>
      <c r="D324" s="39"/>
    </row>
    <row r="325" spans="1:4" ht="23.25">
      <c r="A325" s="37">
        <v>23426</v>
      </c>
      <c r="B325" s="38">
        <v>38036</v>
      </c>
      <c r="C325"/>
      <c r="D325" s="39"/>
    </row>
    <row r="326" spans="1:4" ht="23.25">
      <c r="A326" s="37">
        <v>23427</v>
      </c>
      <c r="B326" s="38">
        <v>38037</v>
      </c>
      <c r="C326"/>
      <c r="D326" s="39"/>
    </row>
    <row r="327" spans="1:4" ht="23.25">
      <c r="A327" s="37">
        <v>23428</v>
      </c>
      <c r="B327" s="38">
        <v>38038</v>
      </c>
      <c r="C327"/>
      <c r="D327" s="39"/>
    </row>
    <row r="328" spans="1:4" ht="23.25">
      <c r="A328" s="37">
        <v>23429</v>
      </c>
      <c r="B328" s="38">
        <v>38039</v>
      </c>
      <c r="C328"/>
      <c r="D328" s="39"/>
    </row>
    <row r="329" spans="1:4" ht="23.25">
      <c r="A329" s="37">
        <v>23430</v>
      </c>
      <c r="B329" s="38">
        <v>38040</v>
      </c>
      <c r="C329"/>
      <c r="D329" s="39"/>
    </row>
    <row r="330" spans="1:4" ht="23.25">
      <c r="A330" s="37">
        <v>23431</v>
      </c>
      <c r="B330" s="38">
        <v>38041</v>
      </c>
      <c r="C330"/>
      <c r="D330" s="39"/>
    </row>
    <row r="331" spans="1:4" ht="23.25">
      <c r="A331" s="37">
        <v>23432</v>
      </c>
      <c r="B331" s="38">
        <v>38042</v>
      </c>
      <c r="C331"/>
      <c r="D331" s="39"/>
    </row>
    <row r="332" spans="1:5" ht="23.25">
      <c r="A332" s="37">
        <v>23433</v>
      </c>
      <c r="B332" s="38">
        <v>38043</v>
      </c>
      <c r="C332"/>
      <c r="D332" s="39"/>
      <c r="E332" s="45"/>
    </row>
    <row r="333" spans="1:4" ht="23.25">
      <c r="A333" s="37">
        <v>23434</v>
      </c>
      <c r="B333" s="38">
        <v>38044</v>
      </c>
      <c r="C333"/>
      <c r="D333" s="39"/>
    </row>
    <row r="334" spans="1:4" ht="23.25">
      <c r="A334" s="37">
        <v>23435</v>
      </c>
      <c r="B334" s="38">
        <v>38045</v>
      </c>
      <c r="C334"/>
      <c r="D334" s="39"/>
    </row>
    <row r="335" spans="1:4" ht="23.25">
      <c r="A335" s="37">
        <v>23436</v>
      </c>
      <c r="B335" s="38">
        <v>38046</v>
      </c>
      <c r="C335"/>
      <c r="D335" s="39"/>
    </row>
    <row r="336" spans="1:4" ht="23.25">
      <c r="A336" s="37">
        <v>23437</v>
      </c>
      <c r="B336" s="38">
        <v>38047</v>
      </c>
      <c r="C336"/>
      <c r="D336" s="39"/>
    </row>
    <row r="337" spans="1:4" ht="23.25">
      <c r="A337" s="37">
        <v>23438</v>
      </c>
      <c r="B337" s="38">
        <v>38048</v>
      </c>
      <c r="C337"/>
      <c r="D337" s="39"/>
    </row>
    <row r="338" spans="1:4" ht="23.25">
      <c r="A338" s="37">
        <v>23439</v>
      </c>
      <c r="B338" s="38">
        <v>38049</v>
      </c>
      <c r="C338"/>
      <c r="D338" s="39"/>
    </row>
    <row r="339" spans="1:4" ht="23.25">
      <c r="A339" s="37">
        <v>23440</v>
      </c>
      <c r="B339" s="38">
        <v>38050</v>
      </c>
      <c r="C339"/>
      <c r="D339" s="39"/>
    </row>
    <row r="340" spans="1:4" ht="23.25">
      <c r="A340" s="37">
        <v>23441</v>
      </c>
      <c r="B340" s="38">
        <v>38051</v>
      </c>
      <c r="C340"/>
      <c r="D340" s="39"/>
    </row>
    <row r="341" spans="1:4" ht="23.25">
      <c r="A341" s="37">
        <v>23442</v>
      </c>
      <c r="B341" s="38">
        <v>38052</v>
      </c>
      <c r="C341"/>
      <c r="D341" s="39"/>
    </row>
    <row r="342" spans="1:4" ht="23.25">
      <c r="A342" s="37">
        <v>23443</v>
      </c>
      <c r="B342" s="38">
        <v>38053</v>
      </c>
      <c r="C342"/>
      <c r="D342" s="39"/>
    </row>
    <row r="343" spans="1:4" ht="23.25">
      <c r="A343" s="37">
        <v>23444</v>
      </c>
      <c r="B343" s="38">
        <v>38054</v>
      </c>
      <c r="C343"/>
      <c r="D343" s="39"/>
    </row>
    <row r="344" spans="1:4" ht="23.25">
      <c r="A344" s="37">
        <v>23445</v>
      </c>
      <c r="B344" s="38">
        <v>38055</v>
      </c>
      <c r="C344"/>
      <c r="D344" s="39"/>
    </row>
    <row r="345" spans="1:4" ht="23.25">
      <c r="A345" s="37">
        <v>23446</v>
      </c>
      <c r="B345" s="38">
        <v>38056</v>
      </c>
      <c r="C345"/>
      <c r="D345" s="39"/>
    </row>
    <row r="346" spans="1:4" ht="23.25">
      <c r="A346" s="37">
        <v>23447</v>
      </c>
      <c r="B346" s="38">
        <v>38057</v>
      </c>
      <c r="C346"/>
      <c r="D346" s="39"/>
    </row>
    <row r="347" spans="1:4" ht="23.25">
      <c r="A347" s="37">
        <v>23448</v>
      </c>
      <c r="B347" s="38">
        <v>38058</v>
      </c>
      <c r="C347"/>
      <c r="D347" s="39"/>
    </row>
    <row r="348" spans="1:4" ht="23.25">
      <c r="A348" s="37">
        <v>23449</v>
      </c>
      <c r="B348" s="38">
        <v>38059</v>
      </c>
      <c r="C348"/>
      <c r="D348" s="39"/>
    </row>
    <row r="349" spans="1:4" ht="23.25">
      <c r="A349" s="37">
        <v>23450</v>
      </c>
      <c r="B349" s="38">
        <v>38060</v>
      </c>
      <c r="C349"/>
      <c r="D349" s="39"/>
    </row>
    <row r="350" spans="1:4" ht="23.25">
      <c r="A350" s="37">
        <v>23451</v>
      </c>
      <c r="B350" s="38">
        <v>38061</v>
      </c>
      <c r="C350"/>
      <c r="D350" s="39"/>
    </row>
    <row r="351" spans="1:4" ht="23.25">
      <c r="A351" s="37">
        <v>23452</v>
      </c>
      <c r="B351" s="38">
        <v>38062</v>
      </c>
      <c r="C351"/>
      <c r="D351" s="39"/>
    </row>
    <row r="352" spans="1:4" ht="23.25">
      <c r="A352" s="37">
        <v>23453</v>
      </c>
      <c r="B352" s="38">
        <v>38063</v>
      </c>
      <c r="C352"/>
      <c r="D352" s="39"/>
    </row>
    <row r="353" spans="1:4" ht="23.25">
      <c r="A353" s="37">
        <v>23454</v>
      </c>
      <c r="B353" s="38">
        <v>38064</v>
      </c>
      <c r="C353"/>
      <c r="D353" s="39"/>
    </row>
    <row r="354" spans="1:4" ht="23.25">
      <c r="A354" s="37">
        <v>23455</v>
      </c>
      <c r="B354" s="38">
        <v>38065</v>
      </c>
      <c r="C354"/>
      <c r="D354" s="39"/>
    </row>
    <row r="355" spans="1:4" ht="23.25">
      <c r="A355" s="37">
        <v>23456</v>
      </c>
      <c r="B355" s="38">
        <v>38066</v>
      </c>
      <c r="C355"/>
      <c r="D355" s="39"/>
    </row>
    <row r="356" spans="1:4" ht="23.25">
      <c r="A356" s="37">
        <v>23457</v>
      </c>
      <c r="B356" s="38">
        <v>38067</v>
      </c>
      <c r="C356"/>
      <c r="D356" s="39"/>
    </row>
    <row r="357" spans="1:4" ht="23.25">
      <c r="A357" s="37">
        <v>23458</v>
      </c>
      <c r="B357" s="38">
        <v>38068</v>
      </c>
      <c r="C357"/>
      <c r="D357" s="39"/>
    </row>
    <row r="358" spans="1:5" ht="23.25">
      <c r="A358" s="37">
        <v>23459</v>
      </c>
      <c r="B358" s="38">
        <v>38069</v>
      </c>
      <c r="C358"/>
      <c r="D358" s="39"/>
      <c r="E358" s="45"/>
    </row>
    <row r="359" spans="1:4" ht="23.25">
      <c r="A359" s="37">
        <v>23460</v>
      </c>
      <c r="B359" s="38">
        <v>38070</v>
      </c>
      <c r="C359"/>
      <c r="D359" s="39"/>
    </row>
    <row r="360" spans="1:4" ht="23.25">
      <c r="A360" s="37">
        <v>23461</v>
      </c>
      <c r="B360" s="38">
        <v>38071</v>
      </c>
      <c r="C360"/>
      <c r="D360" s="39"/>
    </row>
    <row r="361" spans="1:4" ht="23.25">
      <c r="A361" s="37">
        <v>23462</v>
      </c>
      <c r="B361" s="38">
        <v>38072</v>
      </c>
      <c r="C361"/>
      <c r="D361" s="39"/>
    </row>
    <row r="362" spans="1:4" ht="23.25">
      <c r="A362" s="37">
        <v>23463</v>
      </c>
      <c r="B362" s="38">
        <v>38073</v>
      </c>
      <c r="C362"/>
      <c r="D362" s="39"/>
    </row>
    <row r="363" spans="1:4" ht="23.25">
      <c r="A363" s="37">
        <v>23464</v>
      </c>
      <c r="B363" s="38">
        <v>38074</v>
      </c>
      <c r="C363"/>
      <c r="D363" s="39"/>
    </row>
    <row r="364" spans="1:5" ht="24">
      <c r="A364" s="37">
        <v>23465</v>
      </c>
      <c r="B364" s="38">
        <v>38075</v>
      </c>
      <c r="C364"/>
      <c r="D364" s="39"/>
      <c r="E364" s="1"/>
    </row>
    <row r="365" spans="1:5" ht="24">
      <c r="A365" s="37">
        <v>23466</v>
      </c>
      <c r="B365" s="38">
        <v>38076</v>
      </c>
      <c r="C365"/>
      <c r="D365" s="39"/>
      <c r="E365" s="8"/>
    </row>
    <row r="366" spans="1:4" ht="23.25">
      <c r="A366" s="37">
        <v>23467</v>
      </c>
      <c r="B366" s="38">
        <v>38077</v>
      </c>
      <c r="C366"/>
      <c r="D366" s="39"/>
    </row>
    <row r="367" spans="1:5" ht="21">
      <c r="A367" s="37"/>
      <c r="E367" s="41"/>
    </row>
    <row r="368" ht="23.25">
      <c r="A368" s="37"/>
    </row>
    <row r="369" ht="23.25">
      <c r="A369" s="37"/>
    </row>
    <row r="370" ht="23.25">
      <c r="A370" s="37"/>
    </row>
    <row r="371" ht="23.25">
      <c r="A371" s="37"/>
    </row>
    <row r="372" ht="23.25">
      <c r="A372" s="37"/>
    </row>
    <row r="373" ht="23.25">
      <c r="A373" s="37"/>
    </row>
    <row r="374" ht="23.25">
      <c r="A374" s="37"/>
    </row>
    <row r="375" ht="23.25">
      <c r="A375" s="37"/>
    </row>
    <row r="376" ht="23.25">
      <c r="A376" s="37"/>
    </row>
    <row r="377" ht="23.25">
      <c r="A377" s="37"/>
    </row>
    <row r="378" ht="23.25">
      <c r="A378" s="37"/>
    </row>
    <row r="379" ht="23.25">
      <c r="A379" s="37"/>
    </row>
    <row r="380" ht="23.25">
      <c r="A380" s="37"/>
    </row>
    <row r="381" ht="23.25">
      <c r="A381" s="37"/>
    </row>
    <row r="382" ht="23.25">
      <c r="A382" s="37"/>
    </row>
    <row r="383" ht="23.25">
      <c r="A383" s="37"/>
    </row>
    <row r="384" ht="23.25">
      <c r="A384" s="37"/>
    </row>
    <row r="385" ht="23.25">
      <c r="A385" s="37"/>
    </row>
    <row r="386" ht="23.25">
      <c r="A386" s="37"/>
    </row>
    <row r="387" ht="23.25">
      <c r="A387" s="37"/>
    </row>
    <row r="388" ht="23.25">
      <c r="A388" s="37"/>
    </row>
    <row r="389" ht="23.25">
      <c r="A389" s="37"/>
    </row>
    <row r="390" ht="23.25">
      <c r="A390" s="37"/>
    </row>
    <row r="391" ht="23.25">
      <c r="A391" s="37"/>
    </row>
    <row r="392" ht="23.25">
      <c r="A392" s="37"/>
    </row>
    <row r="393" ht="23.25">
      <c r="A393" s="37"/>
    </row>
    <row r="394" ht="23.25">
      <c r="A394" s="37"/>
    </row>
    <row r="395" ht="23.25">
      <c r="A395" s="37"/>
    </row>
    <row r="396" ht="23.25">
      <c r="A396" s="37"/>
    </row>
    <row r="397" ht="23.25">
      <c r="A397" s="37"/>
    </row>
    <row r="398" ht="23.25">
      <c r="A398" s="37"/>
    </row>
    <row r="399" ht="23.25">
      <c r="A399" s="37"/>
    </row>
    <row r="400" ht="23.25">
      <c r="A400" s="37"/>
    </row>
    <row r="401" ht="23.25">
      <c r="A401" s="37"/>
    </row>
    <row r="402" ht="23.25">
      <c r="A402" s="37"/>
    </row>
    <row r="403" ht="23.25">
      <c r="A403" s="37"/>
    </row>
    <row r="404" ht="23.25">
      <c r="A404" s="37"/>
    </row>
    <row r="405" ht="23.25">
      <c r="A405" s="37"/>
    </row>
    <row r="406" ht="23.25">
      <c r="A406" s="37"/>
    </row>
    <row r="407" ht="23.25">
      <c r="A407" s="37"/>
    </row>
    <row r="408" ht="23.25">
      <c r="A408" s="37"/>
    </row>
    <row r="409" ht="23.25">
      <c r="A409" s="37"/>
    </row>
    <row r="410" ht="23.25">
      <c r="A410" s="37"/>
    </row>
    <row r="411" ht="23.25">
      <c r="A411" s="37"/>
    </row>
    <row r="412" ht="23.25">
      <c r="A412" s="37"/>
    </row>
    <row r="413" ht="23.25">
      <c r="A413" s="37"/>
    </row>
    <row r="414" ht="23.25">
      <c r="A414" s="37"/>
    </row>
    <row r="415" ht="23.25">
      <c r="A415" s="37"/>
    </row>
    <row r="416" ht="23.25">
      <c r="A416" s="37"/>
    </row>
    <row r="417" ht="23.25">
      <c r="A417" s="37"/>
    </row>
    <row r="418" ht="23.25">
      <c r="A418" s="37"/>
    </row>
    <row r="419" ht="23.25">
      <c r="A419" s="37"/>
    </row>
    <row r="420" ht="23.25">
      <c r="A420" s="37"/>
    </row>
    <row r="421" ht="23.25">
      <c r="A421" s="37"/>
    </row>
    <row r="422" ht="23.25">
      <c r="A422" s="37"/>
    </row>
    <row r="423" ht="23.25">
      <c r="A423" s="37"/>
    </row>
    <row r="424" ht="23.25">
      <c r="A424" s="37"/>
    </row>
    <row r="425" ht="23.25">
      <c r="A425" s="37"/>
    </row>
    <row r="426" ht="23.25">
      <c r="A426" s="37"/>
    </row>
    <row r="427" ht="23.25">
      <c r="A427" s="37"/>
    </row>
    <row r="428" ht="23.25">
      <c r="A428" s="37"/>
    </row>
    <row r="429" ht="23.25">
      <c r="A429" s="37"/>
    </row>
    <row r="430" ht="23.25">
      <c r="A430" s="37"/>
    </row>
    <row r="431" ht="23.25">
      <c r="A431" s="37"/>
    </row>
    <row r="432" ht="23.25">
      <c r="A432" s="37"/>
    </row>
    <row r="433" ht="23.25">
      <c r="A433" s="37"/>
    </row>
    <row r="434" ht="23.25">
      <c r="A434" s="37"/>
    </row>
    <row r="435" ht="23.25">
      <c r="A435" s="37"/>
    </row>
    <row r="436" ht="23.25">
      <c r="A436" s="37"/>
    </row>
    <row r="437" ht="23.25">
      <c r="A437" s="37"/>
    </row>
    <row r="438" ht="23.25">
      <c r="A438" s="37"/>
    </row>
    <row r="439" ht="23.25">
      <c r="A439" s="37"/>
    </row>
    <row r="440" ht="23.25">
      <c r="A440" s="37"/>
    </row>
    <row r="441" ht="23.25">
      <c r="A441" s="37"/>
    </row>
    <row r="442" ht="23.25">
      <c r="A442" s="37"/>
    </row>
    <row r="443" ht="23.25">
      <c r="A443" s="37"/>
    </row>
    <row r="444" ht="23.25">
      <c r="A444" s="37"/>
    </row>
    <row r="445" ht="23.25">
      <c r="A445" s="37"/>
    </row>
    <row r="446" ht="23.25">
      <c r="A446" s="37"/>
    </row>
    <row r="447" ht="23.25">
      <c r="A447" s="37"/>
    </row>
    <row r="448" ht="23.25">
      <c r="A448" s="37"/>
    </row>
    <row r="449" ht="23.25">
      <c r="A449" s="37"/>
    </row>
    <row r="450" ht="23.25">
      <c r="A450" s="37"/>
    </row>
    <row r="451" ht="23.25">
      <c r="A451" s="37"/>
    </row>
    <row r="452" ht="23.25">
      <c r="A452" s="37"/>
    </row>
    <row r="453" ht="23.25">
      <c r="A453" s="37"/>
    </row>
    <row r="454" ht="23.25">
      <c r="A454" s="37"/>
    </row>
    <row r="455" ht="23.25">
      <c r="A455" s="37"/>
    </row>
    <row r="456" ht="23.25">
      <c r="A456" s="37"/>
    </row>
    <row r="457" ht="23.25">
      <c r="A457" s="37"/>
    </row>
    <row r="458" ht="23.25">
      <c r="A458" s="37"/>
    </row>
    <row r="459" ht="23.25">
      <c r="A459" s="37"/>
    </row>
    <row r="460" ht="23.25">
      <c r="A460" s="37"/>
    </row>
    <row r="461" ht="23.25">
      <c r="A461" s="37"/>
    </row>
    <row r="462" ht="23.25">
      <c r="A462" s="37"/>
    </row>
    <row r="463" ht="23.25">
      <c r="A463" s="37"/>
    </row>
    <row r="464" ht="23.25">
      <c r="A464" s="37"/>
    </row>
    <row r="465" ht="23.25">
      <c r="A465" s="37"/>
    </row>
    <row r="466" ht="23.25">
      <c r="A466" s="37"/>
    </row>
    <row r="467" ht="23.25">
      <c r="A467" s="37"/>
    </row>
    <row r="468" ht="23.25">
      <c r="A468" s="37"/>
    </row>
    <row r="469" ht="23.25">
      <c r="A469" s="37"/>
    </row>
    <row r="470" ht="23.25">
      <c r="A470" s="37"/>
    </row>
    <row r="471" ht="23.25">
      <c r="A471" s="37"/>
    </row>
    <row r="472" ht="23.25">
      <c r="A472" s="37"/>
    </row>
    <row r="473" ht="23.25">
      <c r="A473" s="37"/>
    </row>
    <row r="474" ht="23.25">
      <c r="A474" s="37"/>
    </row>
    <row r="475" ht="23.25">
      <c r="A475" s="37"/>
    </row>
    <row r="476" ht="23.25">
      <c r="A476" s="37"/>
    </row>
    <row r="477" ht="23.25">
      <c r="A477" s="37"/>
    </row>
    <row r="478" ht="23.25">
      <c r="A478" s="37"/>
    </row>
    <row r="479" ht="23.25">
      <c r="A479" s="37"/>
    </row>
    <row r="480" ht="23.25">
      <c r="A480" s="37"/>
    </row>
    <row r="481" ht="23.25">
      <c r="A481" s="37"/>
    </row>
    <row r="482" ht="23.25">
      <c r="A482" s="37"/>
    </row>
    <row r="483" ht="23.25">
      <c r="A483" s="37"/>
    </row>
    <row r="484" ht="23.25">
      <c r="A484" s="37"/>
    </row>
    <row r="485" ht="23.25">
      <c r="A485" s="37"/>
    </row>
    <row r="486" ht="23.25">
      <c r="A486" s="37"/>
    </row>
    <row r="487" ht="23.25">
      <c r="A487" s="37"/>
    </row>
    <row r="488" ht="23.25">
      <c r="A488" s="37"/>
    </row>
    <row r="489" ht="23.25">
      <c r="A489" s="37"/>
    </row>
    <row r="490" ht="23.25">
      <c r="A490" s="37"/>
    </row>
    <row r="491" ht="23.25">
      <c r="A491" s="37"/>
    </row>
    <row r="492" ht="23.25">
      <c r="A492" s="37"/>
    </row>
    <row r="493" ht="23.25">
      <c r="A493" s="37"/>
    </row>
    <row r="494" ht="23.25">
      <c r="A494" s="37"/>
    </row>
    <row r="495" ht="23.25">
      <c r="A495" s="37"/>
    </row>
    <row r="496" ht="23.25">
      <c r="A496" s="37"/>
    </row>
    <row r="497" ht="23.25">
      <c r="A497" s="37"/>
    </row>
    <row r="498" ht="23.25">
      <c r="A498" s="37"/>
    </row>
    <row r="499" ht="23.25">
      <c r="A499" s="37"/>
    </row>
    <row r="500" ht="23.25">
      <c r="A500" s="37"/>
    </row>
    <row r="501" ht="23.25">
      <c r="A501" s="37"/>
    </row>
    <row r="502" ht="23.25">
      <c r="A502" s="37"/>
    </row>
    <row r="503" ht="23.25">
      <c r="A503" s="37"/>
    </row>
    <row r="504" ht="23.25">
      <c r="A504" s="37"/>
    </row>
    <row r="505" ht="23.25">
      <c r="A505" s="37"/>
    </row>
    <row r="506" ht="23.25">
      <c r="A506" s="37"/>
    </row>
    <row r="507" ht="23.25">
      <c r="A507" s="37"/>
    </row>
    <row r="508" ht="23.25">
      <c r="A508" s="37"/>
    </row>
    <row r="509" ht="23.25">
      <c r="A509" s="37"/>
    </row>
    <row r="510" ht="23.25">
      <c r="A510" s="37"/>
    </row>
    <row r="511" ht="23.25">
      <c r="A511" s="37"/>
    </row>
    <row r="512" ht="23.25">
      <c r="A512" s="37"/>
    </row>
    <row r="513" ht="23.25">
      <c r="A513" s="37"/>
    </row>
    <row r="514" ht="23.25">
      <c r="A514" s="37"/>
    </row>
    <row r="515" ht="23.25">
      <c r="A515" s="37"/>
    </row>
    <row r="516" ht="23.25">
      <c r="A516" s="37"/>
    </row>
    <row r="517" ht="23.25">
      <c r="A517" s="37"/>
    </row>
    <row r="518" ht="23.25">
      <c r="A518" s="37"/>
    </row>
    <row r="519" ht="23.25">
      <c r="A519" s="37"/>
    </row>
    <row r="520" ht="23.25">
      <c r="A520" s="37"/>
    </row>
    <row r="521" ht="23.25">
      <c r="A521" s="37"/>
    </row>
    <row r="522" ht="23.25">
      <c r="A522" s="37"/>
    </row>
    <row r="523" ht="23.25">
      <c r="A523" s="37"/>
    </row>
    <row r="524" ht="23.25">
      <c r="A524" s="37"/>
    </row>
    <row r="525" ht="23.25">
      <c r="A525" s="37"/>
    </row>
    <row r="526" ht="23.25">
      <c r="A526" s="37"/>
    </row>
    <row r="527" ht="23.25">
      <c r="A527" s="37"/>
    </row>
    <row r="528" ht="23.25">
      <c r="A528" s="37"/>
    </row>
    <row r="529" ht="23.25">
      <c r="A529" s="37"/>
    </row>
    <row r="530" ht="23.25">
      <c r="A530" s="37"/>
    </row>
    <row r="531" ht="23.25">
      <c r="A531" s="37"/>
    </row>
    <row r="532" ht="23.25">
      <c r="A532" s="37"/>
    </row>
    <row r="533" ht="23.25">
      <c r="A533" s="37"/>
    </row>
    <row r="534" ht="23.25">
      <c r="A534" s="37"/>
    </row>
    <row r="535" ht="23.25">
      <c r="A535" s="37"/>
    </row>
    <row r="536" ht="23.25">
      <c r="A536" s="37"/>
    </row>
    <row r="537" ht="23.25">
      <c r="A537" s="37"/>
    </row>
    <row r="538" ht="23.25">
      <c r="A538" s="37"/>
    </row>
    <row r="539" ht="23.25">
      <c r="A539" s="37"/>
    </row>
    <row r="540" ht="23.25">
      <c r="A540" s="37"/>
    </row>
    <row r="541" ht="23.25">
      <c r="A541" s="37"/>
    </row>
    <row r="542" ht="23.25">
      <c r="A542" s="37"/>
    </row>
    <row r="543" ht="23.25">
      <c r="A543" s="37"/>
    </row>
    <row r="544" ht="23.25">
      <c r="A544" s="37"/>
    </row>
    <row r="545" ht="23.25">
      <c r="A545" s="37"/>
    </row>
    <row r="546" ht="23.25">
      <c r="A546" s="37"/>
    </row>
    <row r="547" ht="23.25">
      <c r="A547" s="37"/>
    </row>
    <row r="548" ht="23.25">
      <c r="A548" s="37"/>
    </row>
    <row r="549" ht="23.25">
      <c r="A549" s="37"/>
    </row>
    <row r="550" ht="23.25">
      <c r="A550" s="37"/>
    </row>
    <row r="551" ht="23.25">
      <c r="A551" s="37"/>
    </row>
    <row r="552" ht="23.25">
      <c r="A552" s="37"/>
    </row>
    <row r="553" ht="23.25">
      <c r="A553" s="37"/>
    </row>
    <row r="554" ht="23.25">
      <c r="A554" s="37"/>
    </row>
    <row r="555" ht="23.25">
      <c r="A555" s="37"/>
    </row>
    <row r="556" ht="23.25">
      <c r="A556" s="37"/>
    </row>
    <row r="557" ht="23.25">
      <c r="A557" s="37"/>
    </row>
    <row r="558" ht="23.25">
      <c r="A558" s="37"/>
    </row>
    <row r="559" ht="23.25">
      <c r="A559" s="37"/>
    </row>
    <row r="560" ht="23.25">
      <c r="A560" s="37"/>
    </row>
    <row r="561" ht="23.25">
      <c r="A561" s="37"/>
    </row>
    <row r="562" ht="23.25">
      <c r="A562" s="37"/>
    </row>
    <row r="563" ht="23.25">
      <c r="A563" s="37"/>
    </row>
    <row r="564" ht="23.25">
      <c r="A564" s="37"/>
    </row>
    <row r="565" ht="23.25">
      <c r="A565" s="37"/>
    </row>
    <row r="566" ht="23.25">
      <c r="A566" s="37"/>
    </row>
    <row r="567" ht="23.25">
      <c r="A567" s="37"/>
    </row>
    <row r="568" ht="23.25">
      <c r="A568" s="37"/>
    </row>
    <row r="569" ht="23.25">
      <c r="A569" s="37"/>
    </row>
    <row r="570" ht="23.25">
      <c r="A570" s="37"/>
    </row>
    <row r="571" ht="23.25">
      <c r="A571" s="37"/>
    </row>
    <row r="572" ht="23.25">
      <c r="A572" s="37"/>
    </row>
    <row r="573" ht="23.25">
      <c r="A573" s="37"/>
    </row>
    <row r="574" ht="23.25">
      <c r="A574" s="37"/>
    </row>
    <row r="575" ht="23.25">
      <c r="A575" s="37"/>
    </row>
    <row r="576" ht="23.25">
      <c r="A576" s="37"/>
    </row>
    <row r="577" ht="23.25">
      <c r="A577" s="37"/>
    </row>
    <row r="578" ht="23.25">
      <c r="A578" s="37"/>
    </row>
    <row r="579" ht="23.25">
      <c r="A579" s="37"/>
    </row>
    <row r="580" ht="23.25">
      <c r="A580" s="37"/>
    </row>
    <row r="581" ht="23.25">
      <c r="A581" s="37"/>
    </row>
    <row r="582" ht="23.25">
      <c r="A582" s="37"/>
    </row>
    <row r="583" ht="23.25">
      <c r="A583" s="37"/>
    </row>
    <row r="584" ht="23.25">
      <c r="A584" s="37"/>
    </row>
    <row r="585" ht="23.25">
      <c r="A585" s="37"/>
    </row>
    <row r="586" ht="23.25">
      <c r="A586" s="37"/>
    </row>
    <row r="587" ht="23.25">
      <c r="A587" s="37"/>
    </row>
    <row r="588" ht="23.25">
      <c r="A588" s="37"/>
    </row>
    <row r="589" ht="23.25">
      <c r="A589" s="37"/>
    </row>
    <row r="590" ht="23.25">
      <c r="A590" s="37"/>
    </row>
    <row r="591" ht="23.25">
      <c r="A591" s="37"/>
    </row>
    <row r="592" ht="23.25">
      <c r="A592" s="37"/>
    </row>
    <row r="593" ht="23.25">
      <c r="A593" s="37"/>
    </row>
    <row r="594" ht="23.25">
      <c r="A594" s="37"/>
    </row>
    <row r="595" ht="23.25">
      <c r="A595" s="37"/>
    </row>
    <row r="596" ht="23.25">
      <c r="A596" s="37"/>
    </row>
    <row r="597" ht="23.25">
      <c r="A597" s="37"/>
    </row>
    <row r="598" ht="23.25">
      <c r="A598" s="37"/>
    </row>
    <row r="599" ht="23.25">
      <c r="A599" s="37"/>
    </row>
    <row r="600" ht="23.25">
      <c r="A600" s="37"/>
    </row>
    <row r="601" ht="23.25">
      <c r="A601" s="37"/>
    </row>
    <row r="602" ht="23.25">
      <c r="A602" s="37"/>
    </row>
    <row r="603" ht="23.25">
      <c r="A603" s="37"/>
    </row>
    <row r="604" ht="23.25">
      <c r="A604" s="37"/>
    </row>
    <row r="605" ht="23.25">
      <c r="A605" s="37"/>
    </row>
    <row r="606" ht="23.25">
      <c r="A606" s="37"/>
    </row>
    <row r="607" ht="23.25">
      <c r="A607" s="37"/>
    </row>
    <row r="608" ht="23.25">
      <c r="A608" s="37"/>
    </row>
    <row r="609" ht="23.25">
      <c r="A609" s="37"/>
    </row>
    <row r="610" ht="23.25">
      <c r="A610" s="37"/>
    </row>
    <row r="611" ht="23.25">
      <c r="A611" s="37"/>
    </row>
    <row r="612" ht="23.25">
      <c r="A612" s="37"/>
    </row>
    <row r="613" ht="23.25">
      <c r="A613" s="37"/>
    </row>
    <row r="614" ht="23.25">
      <c r="A614" s="37"/>
    </row>
    <row r="615" ht="23.25">
      <c r="A615" s="37"/>
    </row>
    <row r="616" ht="23.25">
      <c r="A616" s="37"/>
    </row>
    <row r="617" ht="23.25">
      <c r="A617" s="37"/>
    </row>
    <row r="618" ht="23.25">
      <c r="A618" s="37"/>
    </row>
    <row r="619" ht="23.25">
      <c r="A619" s="37"/>
    </row>
    <row r="620" ht="23.25">
      <c r="A620" s="37"/>
    </row>
    <row r="621" ht="23.25">
      <c r="A621" s="37"/>
    </row>
    <row r="622" ht="23.25">
      <c r="A622" s="37"/>
    </row>
    <row r="623" ht="23.25">
      <c r="A623" s="37"/>
    </row>
    <row r="624" ht="23.25">
      <c r="A624" s="37"/>
    </row>
    <row r="625" ht="23.25">
      <c r="A625" s="37"/>
    </row>
    <row r="626" ht="23.25">
      <c r="A626" s="37"/>
    </row>
    <row r="627" ht="23.25">
      <c r="A627" s="37"/>
    </row>
    <row r="628" ht="23.25">
      <c r="A628" s="37"/>
    </row>
    <row r="629" ht="23.25">
      <c r="A629" s="37"/>
    </row>
    <row r="630" ht="23.25">
      <c r="A630" s="37"/>
    </row>
    <row r="631" ht="23.25">
      <c r="A631" s="37"/>
    </row>
    <row r="632" ht="23.25">
      <c r="A632" s="37"/>
    </row>
    <row r="633" ht="23.25">
      <c r="A633" s="37"/>
    </row>
    <row r="634" ht="23.25">
      <c r="A634" s="37"/>
    </row>
    <row r="635" ht="23.25">
      <c r="A635" s="37"/>
    </row>
    <row r="636" ht="23.25">
      <c r="A636" s="37"/>
    </row>
    <row r="637" ht="23.25">
      <c r="A637" s="37"/>
    </row>
    <row r="638" ht="23.25">
      <c r="A638" s="37"/>
    </row>
    <row r="639" ht="23.25">
      <c r="A639" s="37"/>
    </row>
    <row r="640" ht="23.25">
      <c r="A640" s="37"/>
    </row>
    <row r="641" ht="23.25">
      <c r="A641" s="37"/>
    </row>
    <row r="642" ht="23.25">
      <c r="A642" s="37"/>
    </row>
    <row r="643" ht="23.25">
      <c r="A643" s="37"/>
    </row>
    <row r="644" ht="23.25">
      <c r="A644" s="37"/>
    </row>
    <row r="645" ht="23.25">
      <c r="A645" s="37"/>
    </row>
    <row r="646" ht="23.25">
      <c r="A646" s="37"/>
    </row>
    <row r="647" ht="23.25">
      <c r="A647" s="37"/>
    </row>
    <row r="648" ht="23.25">
      <c r="A648" s="37"/>
    </row>
    <row r="649" ht="23.25">
      <c r="A649" s="37"/>
    </row>
    <row r="650" ht="23.25">
      <c r="A650" s="37"/>
    </row>
    <row r="651" ht="23.25">
      <c r="A651" s="37"/>
    </row>
    <row r="652" ht="23.25">
      <c r="A652" s="37"/>
    </row>
    <row r="653" ht="23.25">
      <c r="A653" s="37"/>
    </row>
    <row r="654" ht="23.25">
      <c r="A654" s="37"/>
    </row>
    <row r="655" ht="23.25">
      <c r="A655" s="37"/>
    </row>
    <row r="656" ht="23.25">
      <c r="A656" s="37"/>
    </row>
    <row r="657" ht="23.25">
      <c r="A657" s="37"/>
    </row>
    <row r="658" ht="23.25">
      <c r="A658" s="37"/>
    </row>
    <row r="659" ht="23.25">
      <c r="A659" s="37"/>
    </row>
    <row r="660" ht="23.25">
      <c r="A660" s="37"/>
    </row>
    <row r="661" ht="23.25">
      <c r="A661" s="37"/>
    </row>
    <row r="662" ht="23.25">
      <c r="A662" s="37"/>
    </row>
    <row r="663" ht="23.25">
      <c r="A663" s="37"/>
    </row>
    <row r="664" ht="23.25">
      <c r="A664" s="37"/>
    </row>
    <row r="665" ht="23.25">
      <c r="A665" s="37"/>
    </row>
    <row r="666" ht="23.25">
      <c r="A666" s="37"/>
    </row>
    <row r="667" ht="23.25">
      <c r="A667" s="37"/>
    </row>
    <row r="668" ht="23.25">
      <c r="A668" s="37"/>
    </row>
    <row r="669" ht="23.25">
      <c r="A669" s="37"/>
    </row>
    <row r="670" ht="23.25">
      <c r="A670" s="37"/>
    </row>
    <row r="671" ht="23.25">
      <c r="A671" s="37"/>
    </row>
    <row r="672" ht="23.25">
      <c r="A672" s="37"/>
    </row>
    <row r="673" ht="23.25">
      <c r="A673" s="37"/>
    </row>
    <row r="674" ht="23.25">
      <c r="A674" s="37"/>
    </row>
    <row r="675" ht="23.25">
      <c r="A675" s="37"/>
    </row>
    <row r="676" ht="23.25">
      <c r="A676" s="37"/>
    </row>
    <row r="677" ht="23.25">
      <c r="A677" s="37"/>
    </row>
    <row r="678" ht="23.25">
      <c r="A678" s="37"/>
    </row>
    <row r="679" ht="23.25">
      <c r="A679" s="37"/>
    </row>
    <row r="680" ht="23.25">
      <c r="A680" s="37"/>
    </row>
    <row r="681" ht="23.25">
      <c r="A681" s="37"/>
    </row>
    <row r="682" ht="23.25">
      <c r="A682" s="37"/>
    </row>
    <row r="683" ht="23.25">
      <c r="A683" s="37"/>
    </row>
    <row r="684" ht="23.25">
      <c r="A684" s="37"/>
    </row>
    <row r="685" ht="23.25">
      <c r="A685" s="37"/>
    </row>
    <row r="686" ht="23.25">
      <c r="A686" s="37"/>
    </row>
    <row r="687" ht="23.25">
      <c r="A687" s="37"/>
    </row>
    <row r="688" ht="23.25">
      <c r="A688" s="37"/>
    </row>
    <row r="689" ht="23.25">
      <c r="A689" s="37"/>
    </row>
    <row r="690" ht="23.25">
      <c r="A690" s="37"/>
    </row>
    <row r="691" ht="23.25">
      <c r="A691" s="37"/>
    </row>
    <row r="692" ht="23.25">
      <c r="A692" s="37"/>
    </row>
    <row r="693" ht="23.25">
      <c r="A693" s="37"/>
    </row>
    <row r="694" ht="23.25">
      <c r="A694" s="37"/>
    </row>
    <row r="695" ht="23.25">
      <c r="A695" s="37"/>
    </row>
    <row r="696" ht="23.25">
      <c r="A696" s="37"/>
    </row>
    <row r="697" ht="23.25">
      <c r="A697" s="37"/>
    </row>
    <row r="698" ht="23.25">
      <c r="A698" s="37"/>
    </row>
    <row r="699" ht="23.25">
      <c r="A699" s="37"/>
    </row>
    <row r="700" ht="23.25">
      <c r="A700" s="37"/>
    </row>
    <row r="701" ht="23.25">
      <c r="A701" s="37"/>
    </row>
    <row r="702" ht="23.25">
      <c r="A702" s="37"/>
    </row>
    <row r="703" ht="23.25">
      <c r="A703" s="37"/>
    </row>
    <row r="704" ht="23.25">
      <c r="A704" s="37"/>
    </row>
    <row r="705" ht="23.25">
      <c r="A705" s="37"/>
    </row>
    <row r="706" ht="23.25">
      <c r="A706" s="37"/>
    </row>
    <row r="707" ht="23.25">
      <c r="A707" s="37"/>
    </row>
    <row r="708" ht="23.25">
      <c r="A708" s="37"/>
    </row>
    <row r="709" ht="23.25">
      <c r="A709" s="37"/>
    </row>
    <row r="710" ht="23.25">
      <c r="A710" s="37"/>
    </row>
    <row r="711" ht="23.25">
      <c r="A711" s="37"/>
    </row>
    <row r="712" ht="23.25">
      <c r="A712" s="37"/>
    </row>
    <row r="713" ht="23.25">
      <c r="A713" s="37"/>
    </row>
    <row r="714" ht="23.25">
      <c r="A714" s="37"/>
    </row>
    <row r="715" ht="23.25">
      <c r="A715" s="37"/>
    </row>
    <row r="716" ht="23.25">
      <c r="A716" s="37"/>
    </row>
    <row r="717" ht="23.25">
      <c r="A717" s="37"/>
    </row>
    <row r="718" ht="23.25">
      <c r="A718" s="37"/>
    </row>
    <row r="719" ht="23.25">
      <c r="A719" s="37"/>
    </row>
    <row r="720" ht="23.25">
      <c r="A720" s="37"/>
    </row>
    <row r="721" ht="23.25">
      <c r="A721" s="37"/>
    </row>
    <row r="722" ht="23.25">
      <c r="A722" s="37"/>
    </row>
    <row r="723" ht="23.25">
      <c r="A723" s="37"/>
    </row>
    <row r="724" ht="23.25">
      <c r="A724" s="37"/>
    </row>
    <row r="725" ht="23.25">
      <c r="A725" s="37"/>
    </row>
    <row r="726" ht="23.25">
      <c r="A726" s="37"/>
    </row>
    <row r="727" ht="23.25">
      <c r="A727" s="37"/>
    </row>
    <row r="728" ht="23.25">
      <c r="A728" s="37"/>
    </row>
    <row r="729" ht="23.25">
      <c r="A729" s="37"/>
    </row>
    <row r="730" ht="23.25">
      <c r="A730" s="37"/>
    </row>
    <row r="731" ht="23.25">
      <c r="A731" s="37"/>
    </row>
  </sheetData>
  <sheetProtection/>
  <mergeCells count="1">
    <mergeCell ref="J34:K34"/>
  </mergeCells>
  <printOptions/>
  <pageMargins left="1.3779527559055118" right="0.1968503937007874" top="0.3937007874015748" bottom="0.3937007874015748" header="0.4330708661417323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******</dc:creator>
  <cp:keywords/>
  <dc:description/>
  <cp:lastModifiedBy>acer</cp:lastModifiedBy>
  <cp:lastPrinted>2020-06-16T04:21:57Z</cp:lastPrinted>
  <dcterms:created xsi:type="dcterms:W3CDTF">1980-01-04T06:00:26Z</dcterms:created>
  <dcterms:modified xsi:type="dcterms:W3CDTF">2020-06-16T04:22:54Z</dcterms:modified>
  <cp:category/>
  <cp:version/>
  <cp:contentType/>
  <cp:contentStatus/>
</cp:coreProperties>
</file>