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84" sheetId="1" r:id="rId1"/>
    <sheet name="data P.84" sheetId="2" r:id="rId2"/>
  </sheets>
  <definedNames>
    <definedName name="_xlnm.Print_Area" localSheetId="1">'data P.84'!$A:$IV</definedName>
  </definedNames>
  <calcPr fullCalcOnLoad="1"/>
</workbook>
</file>

<file path=xl/sharedStrings.xml><?xml version="1.0" encoding="utf-8"?>
<sst xmlns="http://schemas.openxmlformats.org/spreadsheetml/2006/main" count="36" uniqueCount="29">
  <si>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</si>
  <si>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</si>
  <si>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</si>
  <si>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</si>
  <si>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</si>
  <si>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</si>
  <si>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</si>
  <si>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</si>
  <si>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</si>
  <si>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</si>
  <si>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ขุนวาง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</si>
  <si>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</si>
  <si>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</si>
  <si>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</si>
  <si>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</si>
  <si>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</si>
  <si>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</si>
  <si>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 xml:space="preserve">พื้นที่รับน้ำที่สถานี  P.84          </t>
  </si>
  <si>
    <t>0-7810</t>
  </si>
  <si>
    <t>0-7801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</si>
  <si>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</si>
  <si>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</si>
  <si>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</si>
  <si>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</si>
  <si>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</si>
  <si>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</si>
  <si>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</si>
  <si>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การเกิดน้ำท่า </t>
  </si>
  <si>
    <t xml:space="preserve"> Runoff  coefficient สถานี P.84 น้ำแม่วาง อ.แม่วาง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</si>
</sst>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P.84 น้ำแม่วาง บ้านพันตน อ.แม่วาง จ.เชียงใหม่
พื้นที่รับน้ำ 491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P.84'!$I$5:$I$23</c:f>
              <c:numCache>
                <c:ptCount val="18"/>
                <c:pt idx="0">
                  <c:v>1271.65</c:v>
                </c:pt>
                <c:pt idx="1">
                  <c:v>1298.25</c:v>
                </c:pt>
                <c:pt idx="2">
                  <c:v>1606.533333333333</c:v>
                </c:pt>
                <c:pt idx="3">
                  <c:v>1711.8</c:v>
                </c:pt>
                <c:pt idx="4">
                  <c:v>1899.2</c:v>
                </c:pt>
                <c:pt idx="5">
                  <c:v>1410.5</c:v>
                </c:pt>
                <c:pt idx="6">
                  <c:v>1505.5666666666666</c:v>
                </c:pt>
                <c:pt idx="7">
                  <c:v>1521.7333333333333</c:v>
                </c:pt>
                <c:pt idx="8">
                  <c:v>2083.866666666667</c:v>
                </c:pt>
                <c:pt idx="9">
                  <c:v>1481.7333333333336</c:v>
                </c:pt>
                <c:pt idx="10">
                  <c:v>2338.0333333333333</c:v>
                </c:pt>
                <c:pt idx="11">
                  <c:v>1512.2333333333333</c:v>
                </c:pt>
                <c:pt idx="12">
                  <c:v>1214</c:v>
                </c:pt>
                <c:pt idx="13">
                  <c:v>1520.1000000000001</c:v>
                </c:pt>
                <c:pt idx="14">
                  <c:v>1884.1666666666667</c:v>
                </c:pt>
              </c:numCache>
            </c:numRef>
          </c:xVal>
          <c:yVal>
            <c:numRef>
              <c:f>'data P.84'!$D$5:$D$23</c:f>
              <c:numCache>
                <c:ptCount val="18"/>
                <c:pt idx="0">
                  <c:v>79.08961303462323</c:v>
                </c:pt>
                <c:pt idx="1">
                  <c:v>134.91853360488798</c:v>
                </c:pt>
                <c:pt idx="2">
                  <c:v>148.36340529531566</c:v>
                </c:pt>
                <c:pt idx="3">
                  <c:v>308.27379226069235</c:v>
                </c:pt>
                <c:pt idx="4">
                  <c:v>366.95892464358457</c:v>
                </c:pt>
                <c:pt idx="5">
                  <c:v>261.1479592668025</c:v>
                </c:pt>
                <c:pt idx="6">
                  <c:v>218.7802851323829</c:v>
                </c:pt>
                <c:pt idx="7">
                  <c:v>188.10916496945012</c:v>
                </c:pt>
                <c:pt idx="8">
                  <c:v>567.6480000000003</c:v>
                </c:pt>
                <c:pt idx="9">
                  <c:v>238.37067209775967</c:v>
                </c:pt>
                <c:pt idx="10">
                  <c:v>197.9022403258656</c:v>
                </c:pt>
                <c:pt idx="11">
                  <c:v>88.28920570264766</c:v>
                </c:pt>
                <c:pt idx="12">
                  <c:v>50.62582484725052</c:v>
                </c:pt>
                <c:pt idx="13">
                  <c:v>121.79226069246435</c:v>
                </c:pt>
                <c:pt idx="14">
                  <c:v>242.5661914460285</c:v>
                </c:pt>
              </c:numCache>
            </c:numRef>
          </c:yVal>
          <c:smooth val="0"/>
        </c:ser>
        <c:axId val="49242433"/>
        <c:axId val="40528714"/>
      </c:scatterChart>
      <c:valAx>
        <c:axId val="49242433"/>
        <c:scaling>
          <c:orientation val="minMax"/>
          <c:max val="270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0528714"/>
        <c:crosses val="autoZero"/>
        <c:crossBetween val="midCat"/>
        <c:dispUnits/>
        <c:majorUnit val="300"/>
        <c:minorUnit val="100"/>
      </c:valAx>
      <c:valAx>
        <c:axId val="4052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242433"/>
        <c:crossesAt val="9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2"/>
  <sheetViews>
    <sheetView tabSelected="1" workbookViewId="0" topLeftCell="A1">
      <pane ySplit="4" topLeftCell="BM17" activePane="bottomLeft" state="frozen"/>
      <selection pane="topLeft" activeCell="A1" sqref="A1"/>
      <selection pane="bottomLeft" activeCell="L19" sqref="L19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421875" style="1" customWidth="1"/>
    <col min="4" max="4" width="12.7109375" style="3" customWidth="1"/>
    <col min="5" max="9" width="9.7109375" style="1" customWidth="1"/>
    <col min="10" max="10" width="13.71093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3" t="s">
        <v>28</v>
      </c>
      <c r="C1" s="43"/>
      <c r="D1" s="43"/>
      <c r="E1" s="43"/>
      <c r="F1" s="43"/>
      <c r="G1" s="43"/>
      <c r="H1" s="43"/>
      <c r="I1" s="43"/>
      <c r="J1" s="43"/>
    </row>
    <row r="2" spans="2:55" ht="19.5" customHeight="1">
      <c r="B2" s="44" t="s">
        <v>0</v>
      </c>
      <c r="C2" s="27" t="s">
        <v>20</v>
      </c>
      <c r="D2" s="27" t="s">
        <v>21</v>
      </c>
      <c r="E2" s="47" t="s">
        <v>2</v>
      </c>
      <c r="F2" s="48"/>
      <c r="G2" s="48"/>
      <c r="H2" s="48"/>
      <c r="I2" s="49"/>
      <c r="J2" s="25" t="s">
        <v>16</v>
      </c>
      <c r="K2" s="4"/>
      <c r="L2" s="4"/>
      <c r="M2" s="4"/>
      <c r="N2" s="4"/>
      <c r="O2" s="4"/>
      <c r="P2" s="4"/>
      <c r="Q2" s="4"/>
      <c r="R2" s="4"/>
      <c r="AQ2" s="18"/>
      <c r="AR2" s="6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2:55" ht="19.5" customHeight="1">
      <c r="B3" s="45"/>
      <c r="C3" s="28" t="s">
        <v>22</v>
      </c>
      <c r="D3" s="28" t="s">
        <v>23</v>
      </c>
      <c r="E3" s="5" t="s">
        <v>9</v>
      </c>
      <c r="F3" s="5" t="s">
        <v>10</v>
      </c>
      <c r="G3" s="5" t="s">
        <v>8</v>
      </c>
      <c r="H3" s="5"/>
      <c r="I3" s="39" t="s">
        <v>3</v>
      </c>
      <c r="J3" s="26" t="s">
        <v>27</v>
      </c>
      <c r="K3" s="4"/>
      <c r="L3" s="4"/>
      <c r="M3" s="4"/>
      <c r="N3" s="4"/>
      <c r="O3" s="4"/>
      <c r="P3" s="4"/>
      <c r="Q3" s="4"/>
      <c r="R3" s="4"/>
      <c r="AQ3" s="18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6"/>
      <c r="C4" s="29" t="s">
        <v>6</v>
      </c>
      <c r="D4" s="30" t="s">
        <v>4</v>
      </c>
      <c r="E4" s="35" t="s">
        <v>18</v>
      </c>
      <c r="F4" s="35" t="s">
        <v>4</v>
      </c>
      <c r="G4" s="35" t="s">
        <v>19</v>
      </c>
      <c r="H4" s="35"/>
      <c r="I4" s="40" t="s">
        <v>4</v>
      </c>
      <c r="J4" s="38"/>
      <c r="K4" s="4"/>
      <c r="L4" s="4"/>
      <c r="M4" s="4"/>
      <c r="N4" s="4"/>
      <c r="O4" s="4"/>
      <c r="P4" s="4"/>
      <c r="Q4" s="4"/>
      <c r="R4" s="4"/>
      <c r="AQ4" s="18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2546</v>
      </c>
      <c r="C5" s="31">
        <v>38.833000000000006</v>
      </c>
      <c r="D5" s="20">
        <f>C5*1000/491</f>
        <v>79.08961303462323</v>
      </c>
      <c r="E5" s="36" t="s">
        <v>1</v>
      </c>
      <c r="F5" s="36">
        <v>1694.3</v>
      </c>
      <c r="G5" s="36">
        <v>849</v>
      </c>
      <c r="H5" s="36"/>
      <c r="I5" s="41">
        <f>AVERAGE(E5:G5)</f>
        <v>1271.65</v>
      </c>
      <c r="J5" s="14">
        <f aca="true" t="shared" si="0" ref="J5:J21">D5*100/I5</f>
        <v>6.219448199946779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2547</v>
      </c>
      <c r="C6" s="32">
        <v>66.245</v>
      </c>
      <c r="D6" s="21">
        <f>C6*1000/491</f>
        <v>134.91853360488798</v>
      </c>
      <c r="E6" s="36">
        <v>1242.4</v>
      </c>
      <c r="F6" s="36" t="s">
        <v>1</v>
      </c>
      <c r="G6" s="36">
        <v>1354.1</v>
      </c>
      <c r="H6" s="36"/>
      <c r="I6" s="41">
        <f aca="true" t="shared" si="1" ref="I6:I21">AVERAGE(E6:G6)</f>
        <v>1298.25</v>
      </c>
      <c r="J6" s="15">
        <f t="shared" si="0"/>
        <v>10.392338425179124</v>
      </c>
      <c r="K6" s="6"/>
      <c r="L6" s="22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2548</v>
      </c>
      <c r="C7" s="32">
        <v>72.846432</v>
      </c>
      <c r="D7" s="21">
        <f aca="true" t="shared" si="2" ref="D7:D21">C7*1000/491</f>
        <v>148.36340529531566</v>
      </c>
      <c r="E7" s="36">
        <v>1450.8</v>
      </c>
      <c r="F7" s="36">
        <v>2011.6</v>
      </c>
      <c r="G7" s="36">
        <v>1357.2</v>
      </c>
      <c r="H7" s="36"/>
      <c r="I7" s="41">
        <f t="shared" si="1"/>
        <v>1606.533333333333</v>
      </c>
      <c r="J7" s="15">
        <f t="shared" si="0"/>
        <v>9.235003234416695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2549</v>
      </c>
      <c r="C8" s="32">
        <v>151.36243199999996</v>
      </c>
      <c r="D8" s="21">
        <f t="shared" si="2"/>
        <v>308.27379226069235</v>
      </c>
      <c r="E8" s="36">
        <v>1623.1</v>
      </c>
      <c r="F8" s="36">
        <v>1906</v>
      </c>
      <c r="G8" s="36">
        <v>1606.3</v>
      </c>
      <c r="H8" s="36"/>
      <c r="I8" s="41">
        <f t="shared" si="1"/>
        <v>1711.8</v>
      </c>
      <c r="J8" s="15">
        <f t="shared" si="0"/>
        <v>18.00875057020051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2550</v>
      </c>
      <c r="C9" s="32">
        <v>180.17683200000002</v>
      </c>
      <c r="D9" s="21">
        <f t="shared" si="2"/>
        <v>366.95892464358457</v>
      </c>
      <c r="E9" s="36">
        <v>1946.5</v>
      </c>
      <c r="F9" s="36">
        <v>2146.9</v>
      </c>
      <c r="G9" s="36">
        <v>1604.2</v>
      </c>
      <c r="H9" s="36"/>
      <c r="I9" s="41">
        <f t="shared" si="1"/>
        <v>1899.2</v>
      </c>
      <c r="J9" s="15">
        <f t="shared" si="0"/>
        <v>19.321763092016877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2551</v>
      </c>
      <c r="C10" s="32">
        <v>128.22364800000003</v>
      </c>
      <c r="D10" s="21">
        <f t="shared" si="2"/>
        <v>261.1479592668025</v>
      </c>
      <c r="E10" s="36">
        <v>1456.8</v>
      </c>
      <c r="F10" s="36">
        <v>1618.3</v>
      </c>
      <c r="G10" s="36">
        <v>1156.4</v>
      </c>
      <c r="H10" s="36"/>
      <c r="I10" s="41">
        <f t="shared" si="1"/>
        <v>1410.5</v>
      </c>
      <c r="J10" s="15">
        <f t="shared" si="0"/>
        <v>18.514566413810883</v>
      </c>
      <c r="K10" s="6"/>
      <c r="L10" s="6"/>
      <c r="M10" s="6"/>
      <c r="N10" s="6"/>
      <c r="O10" s="24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2552</v>
      </c>
      <c r="C11" s="32">
        <v>107.42112</v>
      </c>
      <c r="D11" s="21">
        <f t="shared" si="2"/>
        <v>218.7802851323829</v>
      </c>
      <c r="E11" s="36">
        <v>1444</v>
      </c>
      <c r="F11" s="36">
        <v>1972.5</v>
      </c>
      <c r="G11" s="36">
        <v>1100.2</v>
      </c>
      <c r="H11" s="36"/>
      <c r="I11" s="41">
        <f t="shared" si="1"/>
        <v>1505.5666666666666</v>
      </c>
      <c r="J11" s="15">
        <f t="shared" si="0"/>
        <v>14.531424610825352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2553</v>
      </c>
      <c r="C12" s="32">
        <v>92.36160000000001</v>
      </c>
      <c r="D12" s="21">
        <f t="shared" si="2"/>
        <v>188.10916496945012</v>
      </c>
      <c r="E12" s="36">
        <v>1382.9</v>
      </c>
      <c r="F12" s="36">
        <v>1813.8</v>
      </c>
      <c r="G12" s="36">
        <v>1368.5</v>
      </c>
      <c r="H12" s="36"/>
      <c r="I12" s="41">
        <f t="shared" si="1"/>
        <v>1521.7333333333333</v>
      </c>
      <c r="J12" s="15">
        <f t="shared" si="0"/>
        <v>12.361506503731498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3">
        <v>2554</v>
      </c>
      <c r="C13" s="32">
        <v>278.7151680000001</v>
      </c>
      <c r="D13" s="21">
        <f t="shared" si="2"/>
        <v>567.6480000000003</v>
      </c>
      <c r="E13" s="36">
        <v>2136</v>
      </c>
      <c r="F13" s="36">
        <v>2624.8</v>
      </c>
      <c r="G13" s="36">
        <v>1490.8</v>
      </c>
      <c r="H13" s="36"/>
      <c r="I13" s="41">
        <f t="shared" si="1"/>
        <v>2083.866666666667</v>
      </c>
      <c r="J13" s="15">
        <f t="shared" si="0"/>
        <v>27.240130526585205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>
        <v>2555</v>
      </c>
      <c r="C14" s="32">
        <v>117.04</v>
      </c>
      <c r="D14" s="21">
        <f t="shared" si="2"/>
        <v>238.37067209775967</v>
      </c>
      <c r="E14" s="36">
        <v>1301.5</v>
      </c>
      <c r="F14" s="36">
        <v>1936.5000000000002</v>
      </c>
      <c r="G14" s="36">
        <v>1207.2000000000003</v>
      </c>
      <c r="H14" s="36"/>
      <c r="I14" s="41">
        <f t="shared" si="1"/>
        <v>1481.7333333333336</v>
      </c>
      <c r="J14" s="15">
        <f t="shared" si="0"/>
        <v>16.087285528059006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>
        <v>2556</v>
      </c>
      <c r="C15" s="32">
        <v>97.17</v>
      </c>
      <c r="D15" s="21">
        <f t="shared" si="2"/>
        <v>197.9022403258656</v>
      </c>
      <c r="E15" s="36">
        <v>3746.7999999999997</v>
      </c>
      <c r="F15" s="36">
        <v>2073.7999999999997</v>
      </c>
      <c r="G15" s="36">
        <v>1193.5000000000002</v>
      </c>
      <c r="H15" s="36"/>
      <c r="I15" s="41">
        <f t="shared" si="1"/>
        <v>2338.0333333333333</v>
      </c>
      <c r="J15" s="15">
        <f t="shared" si="0"/>
        <v>8.46447471489709</v>
      </c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>
        <v>2557</v>
      </c>
      <c r="C16" s="32">
        <v>43.35</v>
      </c>
      <c r="D16" s="21">
        <f t="shared" si="2"/>
        <v>88.28920570264766</v>
      </c>
      <c r="E16" s="36">
        <v>1829.8999999999999</v>
      </c>
      <c r="F16" s="36">
        <v>1634.0000000000002</v>
      </c>
      <c r="G16" s="36">
        <v>1072.8</v>
      </c>
      <c r="H16" s="36"/>
      <c r="I16" s="41">
        <f t="shared" si="1"/>
        <v>1512.2333333333333</v>
      </c>
      <c r="J16" s="15">
        <f t="shared" si="0"/>
        <v>5.838332204200035</v>
      </c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>
        <v>2558</v>
      </c>
      <c r="C17" s="32">
        <v>24.857280000000006</v>
      </c>
      <c r="D17" s="21">
        <f t="shared" si="2"/>
        <v>50.62582484725052</v>
      </c>
      <c r="E17" s="36">
        <v>1097.4</v>
      </c>
      <c r="F17" s="36">
        <v>1619.3</v>
      </c>
      <c r="G17" s="36">
        <v>925.3</v>
      </c>
      <c r="H17" s="36"/>
      <c r="I17" s="41">
        <f t="shared" si="1"/>
        <v>1214</v>
      </c>
      <c r="J17" s="15">
        <f t="shared" si="0"/>
        <v>4.170166791371543</v>
      </c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>
        <v>2559</v>
      </c>
      <c r="C18" s="32">
        <v>59.8</v>
      </c>
      <c r="D18" s="21">
        <f t="shared" si="2"/>
        <v>121.79226069246435</v>
      </c>
      <c r="E18" s="36">
        <v>1296</v>
      </c>
      <c r="F18" s="36">
        <v>1896.3</v>
      </c>
      <c r="G18" s="36">
        <v>1368</v>
      </c>
      <c r="H18" s="36"/>
      <c r="I18" s="41">
        <f t="shared" si="1"/>
        <v>1520.1000000000001</v>
      </c>
      <c r="J18" s="15">
        <f t="shared" si="0"/>
        <v>8.012121616503148</v>
      </c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>
        <v>2560</v>
      </c>
      <c r="C19" s="32">
        <v>119.1</v>
      </c>
      <c r="D19" s="21">
        <f t="shared" si="2"/>
        <v>242.5661914460285</v>
      </c>
      <c r="E19" s="36">
        <v>1672.2</v>
      </c>
      <c r="F19" s="36">
        <v>2202.8</v>
      </c>
      <c r="G19" s="36">
        <v>1777.5</v>
      </c>
      <c r="H19" s="36"/>
      <c r="I19" s="41">
        <f>AVERAGE(E19:G19)</f>
        <v>1884.1666666666667</v>
      </c>
      <c r="J19" s="15">
        <f t="shared" si="0"/>
        <v>12.87392435803778</v>
      </c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>
        <v>2561</v>
      </c>
      <c r="C20" s="32">
        <v>54.9</v>
      </c>
      <c r="D20" s="21">
        <f t="shared" si="2"/>
        <v>111.81262729124236</v>
      </c>
      <c r="E20" s="36">
        <v>1500.2</v>
      </c>
      <c r="F20" s="36">
        <v>1955.2</v>
      </c>
      <c r="G20" s="36">
        <v>1165.7</v>
      </c>
      <c r="H20" s="36"/>
      <c r="I20" s="41">
        <f t="shared" si="1"/>
        <v>1540.3666666666668</v>
      </c>
      <c r="J20" s="15">
        <f t="shared" si="0"/>
        <v>7.258831920402655</v>
      </c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>
        <v>2562</v>
      </c>
      <c r="C21" s="32">
        <v>25.4</v>
      </c>
      <c r="D21" s="21">
        <f t="shared" si="2"/>
        <v>51.73116089613035</v>
      </c>
      <c r="E21" s="36">
        <v>998.6</v>
      </c>
      <c r="F21" s="36">
        <v>1435.7</v>
      </c>
      <c r="G21" s="36">
        <v>999.3</v>
      </c>
      <c r="H21" s="36"/>
      <c r="I21" s="41">
        <f t="shared" si="1"/>
        <v>1144.5333333333335</v>
      </c>
      <c r="J21" s="15">
        <f t="shared" si="0"/>
        <v>4.519847468790512</v>
      </c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2"/>
      <c r="D22" s="21"/>
      <c r="E22" s="36"/>
      <c r="F22" s="36"/>
      <c r="G22" s="36"/>
      <c r="H22" s="36"/>
      <c r="I22" s="41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3"/>
      <c r="C23" s="32"/>
      <c r="D23" s="21"/>
      <c r="E23" s="36"/>
      <c r="F23" s="36"/>
      <c r="G23" s="36"/>
      <c r="H23" s="36"/>
      <c r="I23" s="41"/>
      <c r="J23" s="15"/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16" t="s">
        <v>5</v>
      </c>
      <c r="C24" s="33">
        <f>SUM(C5:C23)/13</f>
        <v>127.52327015384616</v>
      </c>
      <c r="D24" s="34">
        <f>AVERAGE(D5:D23)</f>
        <v>198.61058008865461</v>
      </c>
      <c r="E24" s="37"/>
      <c r="F24" s="37"/>
      <c r="G24" s="37"/>
      <c r="H24" s="37"/>
      <c r="I24" s="42">
        <f>AVERAGE(I5:I23)</f>
        <v>1584.9568627450983</v>
      </c>
      <c r="J24" s="17">
        <f>D24*100/I24</f>
        <v>12.53097700997786</v>
      </c>
      <c r="K24" s="6"/>
      <c r="L24" s="6"/>
      <c r="M24" s="6"/>
      <c r="N24" s="6"/>
      <c r="O24" s="6"/>
      <c r="P24" s="6"/>
      <c r="Q24" s="6"/>
      <c r="R24" s="6"/>
    </row>
    <row r="25" spans="2:18" ht="19.5" customHeight="1">
      <c r="B25" s="7"/>
      <c r="C25" s="8"/>
      <c r="D25" s="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9.5" customHeight="1">
      <c r="B26" s="7"/>
      <c r="C26" s="7"/>
      <c r="D26" s="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9.5" customHeight="1">
      <c r="B27" s="9" t="s">
        <v>7</v>
      </c>
      <c r="C27" s="10"/>
      <c r="D27" s="10"/>
      <c r="E27" s="10"/>
      <c r="F27" s="10"/>
      <c r="G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9.5" customHeight="1">
      <c r="B28" s="9" t="s">
        <v>17</v>
      </c>
      <c r="C28" s="10"/>
      <c r="D28" s="10"/>
      <c r="E28" s="10"/>
      <c r="F28" s="23">
        <v>491</v>
      </c>
      <c r="G28" s="10" t="s">
        <v>11</v>
      </c>
      <c r="H28" s="9" t="s">
        <v>12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9.5" customHeight="1">
      <c r="B29" s="9" t="s">
        <v>24</v>
      </c>
      <c r="C29" s="10"/>
      <c r="D29" s="10"/>
      <c r="E29" s="10"/>
      <c r="F29" s="3">
        <f>C24</f>
        <v>127.52327015384616</v>
      </c>
      <c r="G29" s="11" t="s">
        <v>6</v>
      </c>
      <c r="H29" s="11" t="s">
        <v>13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9" t="s">
        <v>25</v>
      </c>
      <c r="C30" s="10"/>
      <c r="D30" s="10"/>
      <c r="E30" s="10"/>
      <c r="F30" s="3">
        <f>D24</f>
        <v>198.61058008865461</v>
      </c>
      <c r="G30" s="11" t="s">
        <v>4</v>
      </c>
      <c r="H30" s="11" t="s">
        <v>14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26</v>
      </c>
      <c r="C31" s="10"/>
      <c r="D31" s="10"/>
      <c r="E31" s="10"/>
      <c r="F31" s="3">
        <f>I24</f>
        <v>1584.9568627450983</v>
      </c>
      <c r="G31" s="11" t="s">
        <v>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9.5" customHeight="1">
      <c r="B32" s="9" t="s">
        <v>15</v>
      </c>
      <c r="C32" s="10"/>
      <c r="D32" s="10"/>
      <c r="E32" s="10"/>
      <c r="F32" s="3">
        <f>((F30*100)/I24)</f>
        <v>12.53097700997786</v>
      </c>
      <c r="G32" s="11" t="s">
        <v>16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2020-06-23T06:41:43Z</dcterms:modified>
  <cp:category/>
  <cp:version/>
  <cp:contentType/>
  <cp:contentStatus/>
</cp:coreProperties>
</file>