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<sst xmlns="http://schemas.openxmlformats.org/spreadsheetml/2006/main" count="50" uniqueCount="25">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</sst>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น้ำแม่ลี้ อ.บ้านโฮ่ง จ.ลำพูน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P.85'!$D$36:$O$36</c:f>
              <c:numCache/>
            </c:numRef>
          </c:xVal>
          <c:yVal>
            <c:numRef>
              <c:f>'Return P.85'!$D$37:$O$37</c:f>
              <c:numCache/>
            </c:numRef>
          </c:yVal>
          <c:smooth val="0"/>
        </c:ser>
        <c:axId val="59503765"/>
        <c:axId val="65771838"/>
      </c:scatterChart>
      <c:valAx>
        <c:axId val="595037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771838"/>
        <c:crossesAt val="100"/>
        <c:crossBetween val="midCat"/>
        <c:dispUnits/>
        <c:majorUnit val="10"/>
      </c:valAx>
      <c:valAx>
        <c:axId val="6577183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503765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AVERAGE(J41:J60)</f>
        <v>171.0445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8" t="s">
        <v>1</v>
      </c>
      <c r="B5" s="59" t="s">
        <v>19</v>
      </c>
      <c r="C5" s="58" t="s">
        <v>1</v>
      </c>
      <c r="D5" s="59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(VAR(J41:J60))</f>
        <v>16981.55412078948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7">
        <v>2546</v>
      </c>
      <c r="B6" s="83">
        <v>19.4</v>
      </c>
      <c r="C6" s="60"/>
      <c r="D6" s="61"/>
      <c r="E6" s="1"/>
      <c r="F6" s="2"/>
      <c r="K6" s="4" t="s">
        <v>7</v>
      </c>
      <c r="M6" s="9" t="s">
        <v>0</v>
      </c>
      <c r="T6" s="4" t="s">
        <v>8</v>
      </c>
      <c r="V6" s="10">
        <f>STDEV(J41:J60)</f>
        <v>130.31329218767164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84">
        <v>49.75</v>
      </c>
      <c r="C7" s="63"/>
      <c r="D7" s="6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84">
        <v>78.45</v>
      </c>
      <c r="C8" s="63"/>
      <c r="D8" s="64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84">
        <v>261.7</v>
      </c>
      <c r="C9" s="63"/>
      <c r="D9" s="64"/>
      <c r="E9" s="13"/>
      <c r="F9" s="13"/>
      <c r="U9" s="2" t="s">
        <v>16</v>
      </c>
      <c r="V9" s="14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84">
        <v>196</v>
      </c>
      <c r="C10" s="63"/>
      <c r="D10" s="64"/>
      <c r="E10" s="15"/>
      <c r="F10" s="16"/>
      <c r="U10" s="2" t="s">
        <v>17</v>
      </c>
      <c r="V10" s="14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84">
        <v>139.8</v>
      </c>
      <c r="C11" s="63"/>
      <c r="D11" s="64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84">
        <v>246.48</v>
      </c>
      <c r="C12" s="63"/>
      <c r="D12" s="64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84">
        <v>428.12</v>
      </c>
      <c r="C13" s="63"/>
      <c r="D13" s="64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84">
        <v>420.75</v>
      </c>
      <c r="C14" s="63"/>
      <c r="D14" s="64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84">
        <v>63.49</v>
      </c>
      <c r="C15" s="63"/>
      <c r="D15" s="64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84">
        <v>114.04</v>
      </c>
      <c r="C16" s="63"/>
      <c r="D16" s="64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84">
        <v>199.05</v>
      </c>
      <c r="C17" s="63"/>
      <c r="D17" s="64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84">
        <v>0.35</v>
      </c>
      <c r="C18" s="63"/>
      <c r="D18" s="64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84">
        <v>106.3</v>
      </c>
      <c r="C19" s="63"/>
      <c r="D19" s="64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84">
        <v>198.18</v>
      </c>
      <c r="C20" s="63"/>
      <c r="D20" s="64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84">
        <v>163.06</v>
      </c>
      <c r="C21" s="63"/>
      <c r="D21" s="64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84">
        <v>37.52</v>
      </c>
      <c r="C22" s="63"/>
      <c r="D22" s="64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84">
        <v>65.9</v>
      </c>
      <c r="C23" s="63"/>
      <c r="D23" s="64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84">
        <v>240.05</v>
      </c>
      <c r="C24" s="63"/>
      <c r="D24" s="64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2565</v>
      </c>
      <c r="B25" s="84">
        <v>392.5</v>
      </c>
      <c r="C25" s="65"/>
      <c r="D25" s="66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2"/>
      <c r="C26" s="67"/>
      <c r="D26" s="68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2"/>
      <c r="C27" s="65"/>
      <c r="D27" s="68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2"/>
      <c r="C28" s="69"/>
      <c r="D28" s="70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1"/>
      <c r="C29" s="72"/>
      <c r="D29" s="7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4"/>
      <c r="C30" s="75"/>
      <c r="D30" s="73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2"/>
      <c r="C31" s="67"/>
      <c r="D31" s="76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7"/>
      <c r="C32" s="78"/>
      <c r="D32" s="79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2"/>
      <c r="C33" s="78"/>
      <c r="D33" s="79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0"/>
      <c r="C34" s="81"/>
      <c r="D34" s="82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151.79</v>
      </c>
      <c r="E37" s="32">
        <f t="shared" si="1"/>
        <v>217.53</v>
      </c>
      <c r="F37" s="34">
        <f t="shared" si="1"/>
        <v>259.61</v>
      </c>
      <c r="G37" s="34">
        <f t="shared" si="1"/>
        <v>290.76</v>
      </c>
      <c r="H37" s="34">
        <f t="shared" si="1"/>
        <v>315.53</v>
      </c>
      <c r="I37" s="34">
        <f t="shared" si="1"/>
        <v>382.77</v>
      </c>
      <c r="J37" s="34">
        <f t="shared" si="1"/>
        <v>471.03</v>
      </c>
      <c r="K37" s="34">
        <f t="shared" si="1"/>
        <v>499.03</v>
      </c>
      <c r="L37" s="34">
        <f t="shared" si="1"/>
        <v>585.27</v>
      </c>
      <c r="M37" s="34">
        <f t="shared" si="1"/>
        <v>670.88</v>
      </c>
      <c r="N37" s="34">
        <f t="shared" si="1"/>
        <v>756.17</v>
      </c>
      <c r="O37" s="34">
        <f t="shared" si="1"/>
        <v>868.71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2546</v>
      </c>
      <c r="J41" s="18">
        <v>19.4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2547</v>
      </c>
      <c r="J42" s="18">
        <v>49.75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2548</v>
      </c>
      <c r="J43" s="18">
        <v>78.45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2549</v>
      </c>
      <c r="J44" s="18">
        <v>261.7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2550</v>
      </c>
      <c r="J45" s="18">
        <v>196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2551</v>
      </c>
      <c r="J46" s="18">
        <v>139.8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2552</v>
      </c>
      <c r="J47" s="18">
        <v>246.48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2553</v>
      </c>
      <c r="J48" s="18">
        <v>428.12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2554</v>
      </c>
      <c r="J49" s="18">
        <v>420.75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47">
        <v>2555</v>
      </c>
      <c r="J50" s="18">
        <v>63.49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19">
        <v>2556</v>
      </c>
      <c r="J51" s="18">
        <v>114.04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2557</v>
      </c>
      <c r="J52" s="18">
        <v>199.05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47">
        <v>2558</v>
      </c>
      <c r="J53" s="18">
        <v>0.35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19">
        <v>2559</v>
      </c>
      <c r="J54" s="2">
        <v>106.3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>
        <v>2560</v>
      </c>
      <c r="J55" s="18">
        <v>198.18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47">
        <v>2561</v>
      </c>
      <c r="J56" s="18">
        <v>163.06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19">
        <v>2562</v>
      </c>
      <c r="J57" s="19">
        <v>37.52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2563</v>
      </c>
      <c r="J58" s="19">
        <v>65.9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47">
        <v>2564</v>
      </c>
      <c r="J59" s="19">
        <v>240.05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47">
        <v>2565</v>
      </c>
      <c r="J60" s="19">
        <v>392.5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5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4">
        <f>IF($A$79&gt;=6,VLOOKUP($F$78,$X$3:$AC$38,$A$79-4),VLOOKUP($A$78,$X$3:$AC$38,$A$79+1))</f>
        <v>0.523552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4">
        <f>IF($A$79&gt;=6,VLOOKUP($F$78,$Y$58:$AD$97,$A$79-4),VLOOKUP($A$78,$Y$58:$AD$97,$A$79+1))</f>
        <v>1.062822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5">
        <f>B81/V6</f>
        <v>0.008155898620605556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6">
        <f>V4-(B80/B83)</f>
        <v>106.85145097444364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2023-06-07T07:26:23Z</dcterms:modified>
  <cp:category/>
  <cp:version/>
  <cp:contentType/>
  <cp:contentStatus/>
</cp:coreProperties>
</file>