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715" windowHeight="5970" activeTab="0"/>
  </bookViews>
  <sheets>
    <sheet name="Runoff coefficient-P.87" sheetId="1" r:id="rId1"/>
    <sheet name="data P.87" sheetId="2" r:id="rId2"/>
  </sheets>
  <definedNames>
    <definedName name="_xlnm.Print_Area" localSheetId="1">'data P.87'!$A:$IV</definedName>
  </definedNames>
  <calcPr fullCalcOnLoad="1"/>
</workbook>
</file>

<file path=xl/sharedStrings.xml><?xml version="1.0" encoding="utf-8"?>
<sst xmlns="http://schemas.openxmlformats.org/spreadsheetml/2006/main" count="28" uniqueCount="25">
  <si>
    <t>ปี</t>
  </si>
  <si>
    <t>ปริมาณน้ำฝน</t>
  </si>
  <si>
    <t>ค่าเฉลี่ย</t>
  </si>
  <si>
    <t>มม.</t>
  </si>
  <si>
    <t>เฉลี่ย</t>
  </si>
  <si>
    <t>ล้านลบม.</t>
  </si>
  <si>
    <t>วิธีการคำนวณหา Runoff  coefficient</t>
  </si>
  <si>
    <t>ห้วยแก้ว</t>
  </si>
  <si>
    <t>0-7770</t>
  </si>
  <si>
    <t>ตร.กม. (D A.)</t>
  </si>
  <si>
    <t>ล้านลบม.(Runoff)</t>
  </si>
  <si>
    <t xml:space="preserve"> มม. (Runoff*1000/D.A.)</t>
  </si>
  <si>
    <t xml:space="preserve">ดังนั้น Runoff coefficient       </t>
  </si>
  <si>
    <t>%</t>
  </si>
  <si>
    <t>อ.แม่ทา</t>
  </si>
  <si>
    <t xml:space="preserve">การเกิดน้ำท่า </t>
  </si>
  <si>
    <t>ปริมาณน้ำ</t>
  </si>
  <si>
    <t>คิดเป็นความสูง</t>
  </si>
  <si>
    <t>เฉลี่ยต่อปี</t>
  </si>
  <si>
    <t>ต่อพื้นที่รับน้ำ</t>
  </si>
  <si>
    <t xml:space="preserve"> Runoff  coefficient สถานี P.87 น้ำแม่ทา อ.ป่าซาง จ.ลำพูน</t>
  </si>
  <si>
    <t xml:space="preserve">มีปริมาณน้ำเฉลี่ยทั้งปี            </t>
  </si>
  <si>
    <t xml:space="preserve">ปริมาณน้ำคิดเป็นความสูง / พื้นที่รับน้ำ            </t>
  </si>
  <si>
    <t xml:space="preserve">ฝนที่ตกเฉลี่ยในลุ่มน้ำต่อปี   </t>
  </si>
  <si>
    <t xml:space="preserve">พื้นที่รับน้ำที่สถานี  P.87         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</si>
</sst>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"/>
    <numFmt numFmtId="188" formatCode="0.00_)"/>
    <numFmt numFmtId="189" formatCode="0.000"/>
    <numFmt numFmtId="190" formatCode="#,##0.0"/>
  </numFmts>
  <fonts count="12">
    <font>
      <sz val="14"/>
      <name val="Cordia New"/>
      <family val="0"/>
    </font>
    <font>
      <sz val="8"/>
      <name val="Cordia New"/>
      <family val="0"/>
    </font>
    <font>
      <b/>
      <sz val="14"/>
      <name val="Cordia New"/>
      <family val="2"/>
    </font>
    <font>
      <b/>
      <u val="single"/>
      <sz val="14"/>
      <name val="Cordia New"/>
      <family val="2"/>
    </font>
    <font>
      <b/>
      <sz val="14"/>
      <color indexed="10"/>
      <name val="Cordia New"/>
      <family val="2"/>
    </font>
    <font>
      <sz val="14"/>
      <color indexed="12"/>
      <name val="Cordia New"/>
      <family val="2"/>
    </font>
    <font>
      <b/>
      <sz val="16"/>
      <color indexed="12"/>
      <name val="Cordia New"/>
      <family val="2"/>
    </font>
    <font>
      <b/>
      <sz val="18"/>
      <color indexed="12"/>
      <name val="TH SarabunPSK"/>
      <family val="2"/>
    </font>
    <font>
      <sz val="16"/>
      <color indexed="12"/>
      <name val="TH SarabunPSK"/>
      <family val="2"/>
    </font>
    <font>
      <b/>
      <sz val="16"/>
      <name val="TH SarabunPSK"/>
      <family val="2"/>
    </font>
    <font>
      <sz val="16"/>
      <name val="TH SarabunPSK"/>
      <family val="2"/>
    </font>
    <font>
      <vertAlign val="superscript"/>
      <sz val="16"/>
      <color indexed="12"/>
      <name val="TH SarabunPSK"/>
      <family val="2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/>
    </xf>
    <xf numFmtId="187" fontId="0" fillId="0" borderId="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1" fontId="0" fillId="0" borderId="0" xfId="0" applyNumberFormat="1" applyFont="1" applyBorder="1" applyAlignment="1" applyProtection="1">
      <alignment horizontal="center"/>
      <protection/>
    </xf>
    <xf numFmtId="2" fontId="0" fillId="0" borderId="0" xfId="0" applyNumberFormat="1" applyFont="1" applyAlignment="1">
      <alignment horizontal="left" vertical="center"/>
    </xf>
    <xf numFmtId="2" fontId="0" fillId="0" borderId="0" xfId="0" applyNumberFormat="1" applyFont="1" applyAlignment="1">
      <alignment horizontal="center" vertical="center"/>
    </xf>
    <xf numFmtId="2" fontId="0" fillId="0" borderId="0" xfId="0" applyNumberFormat="1" applyFont="1" applyAlignment="1">
      <alignment/>
    </xf>
    <xf numFmtId="1" fontId="5" fillId="2" borderId="4" xfId="0" applyNumberFormat="1" applyFont="1" applyFill="1" applyBorder="1" applyAlignment="1" applyProtection="1">
      <alignment horizontal="center" vertical="center"/>
      <protection/>
    </xf>
    <xf numFmtId="1" fontId="5" fillId="2" borderId="5" xfId="0" applyNumberFormat="1" applyFont="1" applyFill="1" applyBorder="1" applyAlignment="1" applyProtection="1">
      <alignment horizontal="center" vertical="center"/>
      <protection/>
    </xf>
    <xf numFmtId="2" fontId="0" fillId="3" borderId="4" xfId="0" applyNumberFormat="1" applyFont="1" applyFill="1" applyBorder="1" applyAlignment="1">
      <alignment horizontal="center" vertical="center"/>
    </xf>
    <xf numFmtId="2" fontId="0" fillId="3" borderId="5" xfId="0" applyNumberFormat="1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2" fontId="3" fillId="4" borderId="6" xfId="0" applyNumberFormat="1" applyFont="1" applyFill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/>
    </xf>
    <xf numFmtId="2" fontId="0" fillId="0" borderId="4" xfId="0" applyNumberFormat="1" applyFont="1" applyBorder="1" applyAlignment="1">
      <alignment horizontal="center" vertical="center"/>
    </xf>
    <xf numFmtId="2" fontId="0" fillId="0" borderId="5" xfId="0" applyNumberFormat="1" applyFont="1" applyBorder="1" applyAlignment="1">
      <alignment horizontal="center" vertical="center"/>
    </xf>
    <xf numFmtId="187" fontId="0" fillId="0" borderId="0" xfId="0" applyNumberFormat="1" applyFont="1" applyBorder="1" applyAlignment="1">
      <alignment horizontal="center"/>
    </xf>
    <xf numFmtId="0" fontId="0" fillId="3" borderId="9" xfId="0" applyFont="1" applyFill="1" applyBorder="1" applyAlignment="1">
      <alignment horizontal="center" vertical="center"/>
    </xf>
    <xf numFmtId="0" fontId="0" fillId="3" borderId="10" xfId="0" applyFont="1" applyFill="1" applyBorder="1" applyAlignment="1">
      <alignment horizontal="center" vertical="center"/>
    </xf>
    <xf numFmtId="0" fontId="0" fillId="3" borderId="2" xfId="0" applyFont="1" applyFill="1" applyBorder="1" applyAlignment="1">
      <alignment vertical="center"/>
    </xf>
    <xf numFmtId="2" fontId="0" fillId="0" borderId="9" xfId="0" applyNumberFormat="1" applyFont="1" applyBorder="1" applyAlignment="1">
      <alignment horizontal="center" vertical="center"/>
    </xf>
    <xf numFmtId="2" fontId="0" fillId="0" borderId="6" xfId="0" applyNumberFormat="1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87" fontId="0" fillId="0" borderId="4" xfId="0" applyNumberFormat="1" applyFont="1" applyBorder="1" applyAlignment="1" applyProtection="1">
      <alignment horizontal="center" vertical="center"/>
      <protection/>
    </xf>
    <xf numFmtId="187" fontId="0" fillId="0" borderId="5" xfId="0" applyNumberFormat="1" applyFont="1" applyBorder="1" applyAlignment="1" applyProtection="1">
      <alignment horizontal="center" vertical="center"/>
      <protection/>
    </xf>
    <xf numFmtId="187" fontId="2" fillId="4" borderId="6" xfId="0" applyNumberFormat="1" applyFont="1" applyFill="1" applyBorder="1" applyAlignment="1" applyProtection="1">
      <alignment horizontal="center" vertical="center"/>
      <protection/>
    </xf>
    <xf numFmtId="2" fontId="2" fillId="4" borderId="6" xfId="0" applyNumberFormat="1" applyFont="1" applyFill="1" applyBorder="1" applyAlignment="1">
      <alignment horizontal="center" vertical="center"/>
    </xf>
    <xf numFmtId="187" fontId="0" fillId="0" borderId="4" xfId="0" applyNumberFormat="1" applyFont="1" applyBorder="1" applyAlignment="1">
      <alignment horizontal="center" vertical="center"/>
    </xf>
    <xf numFmtId="187" fontId="0" fillId="0" borderId="12" xfId="0" applyNumberFormat="1" applyFont="1" applyBorder="1" applyAlignment="1">
      <alignment horizontal="center" vertical="center"/>
    </xf>
    <xf numFmtId="187" fontId="0" fillId="0" borderId="5" xfId="0" applyNumberFormat="1" applyFont="1" applyBorder="1" applyAlignment="1">
      <alignment horizontal="center" vertical="center"/>
    </xf>
    <xf numFmtId="187" fontId="2" fillId="4" borderId="6" xfId="0" applyNumberFormat="1" applyFont="1" applyFill="1" applyBorder="1" applyAlignment="1">
      <alignment horizontal="center" vertical="center"/>
    </xf>
    <xf numFmtId="187" fontId="0" fillId="0" borderId="13" xfId="0" applyNumberFormat="1" applyFont="1" applyBorder="1" applyAlignment="1">
      <alignment horizontal="center" vertical="center"/>
    </xf>
    <xf numFmtId="187" fontId="2" fillId="4" borderId="14" xfId="0" applyNumberFormat="1" applyFont="1" applyFill="1" applyBorder="1" applyAlignment="1">
      <alignment horizontal="center" vertical="center"/>
    </xf>
    <xf numFmtId="187" fontId="0" fillId="0" borderId="0" xfId="0" applyNumberFormat="1" applyFont="1" applyAlignment="1">
      <alignment horizontal="center" vertical="center"/>
    </xf>
    <xf numFmtId="187" fontId="0" fillId="0" borderId="0" xfId="0" applyNumberFormat="1" applyFont="1" applyAlignment="1">
      <alignment/>
    </xf>
    <xf numFmtId="2" fontId="6" fillId="0" borderId="8" xfId="0" applyNumberFormat="1" applyFont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กราฟแสดงความสัมพันธ์ระหว่างปริมาณน้ำท่ากับปริมาณฝนเฉลี่ย
สถานี P.87 น้ำแม่ทา บ้านป่าซาง อ.ป่าซาง จ.ลำพูน
พื้นที่รับน้ำ 934 ตารางกิโลเมตร</a:t>
            </a:r>
          </a:p>
        </c:rich>
      </c:tx>
      <c:layout>
        <c:manualLayout>
          <c:xMode val="factor"/>
          <c:yMode val="factor"/>
          <c:x val="0.0125"/>
          <c:y val="0.01675"/>
        </c:manualLayout>
      </c:layout>
      <c:spPr>
        <a:solidFill>
          <a:srgbClr val="C0C0C0"/>
        </a:solidFill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475"/>
          <c:y val="0.21475"/>
          <c:w val="0.85575"/>
          <c:h val="0.731"/>
        </c:manualLayout>
      </c:layout>
      <c:scatterChart>
        <c:scatterStyle val="lineMarker"/>
        <c:varyColors val="0"/>
        <c:ser>
          <c:idx val="0"/>
          <c:order val="0"/>
          <c:spPr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</c:marker>
          <c:trendline>
            <c:spPr>
              <a:ln w="25400">
                <a:solidFill>
                  <a:srgbClr val="0000FF"/>
                </a:solidFill>
              </a:ln>
            </c:spPr>
            <c:trendlineType val="powe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numFmt formatCode="General"/>
              <c:spPr>
                <a:solidFill>
                  <a:srgbClr val="CCCCFF"/>
                </a:solidFill>
                <a:effectLst>
                  <a:outerShdw dist="35921" dir="2700000" algn="br">
                    <a:prstClr val="black"/>
                  </a:outerShdw>
                </a:effectLst>
              </c:spPr>
            </c:trendlineLbl>
          </c:trendline>
          <c:xVal>
            <c:numRef>
              <c:f>'data P.87'!$H$58:$H$74</c:f>
              <c:numCache>
                <c:ptCount val="17"/>
                <c:pt idx="0">
                  <c:v>1272.85</c:v>
                </c:pt>
                <c:pt idx="1">
                  <c:v>1404.15</c:v>
                </c:pt>
                <c:pt idx="2">
                  <c:v>1003.8499999999999</c:v>
                </c:pt>
                <c:pt idx="3">
                  <c:v>976.55</c:v>
                </c:pt>
                <c:pt idx="4">
                  <c:v>1134.7</c:v>
                </c:pt>
                <c:pt idx="5">
                  <c:v>1318.9</c:v>
                </c:pt>
                <c:pt idx="6">
                  <c:v>1503.05</c:v>
                </c:pt>
                <c:pt idx="7">
                  <c:v>955.6500000000001</c:v>
                </c:pt>
                <c:pt idx="8">
                  <c:v>1051</c:v>
                </c:pt>
                <c:pt idx="9">
                  <c:v>750.0999999999999</c:v>
                </c:pt>
                <c:pt idx="10">
                  <c:v>931.5</c:v>
                </c:pt>
                <c:pt idx="11">
                  <c:v>1135.15</c:v>
                </c:pt>
                <c:pt idx="12">
                  <c:v>1262.35</c:v>
                </c:pt>
              </c:numCache>
            </c:numRef>
          </c:xVal>
          <c:yVal>
            <c:numRef>
              <c:f>'data P.87'!$D$58:$D$74</c:f>
              <c:numCache>
                <c:ptCount val="17"/>
                <c:pt idx="0">
                  <c:v>138.3917087794433</c:v>
                </c:pt>
                <c:pt idx="1">
                  <c:v>199.00584154175593</c:v>
                </c:pt>
                <c:pt idx="2">
                  <c:v>46.351657387580296</c:v>
                </c:pt>
                <c:pt idx="3">
                  <c:v>55.46435974304071</c:v>
                </c:pt>
                <c:pt idx="4">
                  <c:v>27.597122055674504</c:v>
                </c:pt>
                <c:pt idx="5">
                  <c:v>117.00909635974303</c:v>
                </c:pt>
                <c:pt idx="6">
                  <c:v>278.29032976445393</c:v>
                </c:pt>
                <c:pt idx="7">
                  <c:v>57.67246252676659</c:v>
                </c:pt>
                <c:pt idx="8">
                  <c:v>45.014029978586734</c:v>
                </c:pt>
                <c:pt idx="9">
                  <c:v>33.91061241970022</c:v>
                </c:pt>
                <c:pt idx="10">
                  <c:v>8.874963597430405</c:v>
                </c:pt>
                <c:pt idx="11">
                  <c:v>102.18418843683085</c:v>
                </c:pt>
                <c:pt idx="12">
                  <c:v>277.62312633832977</c:v>
                </c:pt>
              </c:numCache>
            </c:numRef>
          </c:yVal>
          <c:smooth val="0"/>
        </c:ser>
        <c:axId val="21505193"/>
        <c:axId val="59329010"/>
      </c:scatterChart>
      <c:valAx>
        <c:axId val="21505193"/>
        <c:scaling>
          <c:orientation val="minMax"/>
          <c:max val="1800"/>
          <c:min val="6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ปริมาณฝนเฉลี่ยต่อปี - มม.  </a:t>
                </a:r>
              </a:p>
            </c:rich>
          </c:tx>
          <c:layout>
            <c:manualLayout>
              <c:xMode val="factor"/>
              <c:yMode val="factor"/>
              <c:x val="0.011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inorGridlines/>
        <c:delete val="0"/>
        <c:numFmt formatCode="0" sourceLinked="0"/>
        <c:majorTickMark val="out"/>
        <c:minorTickMark val="none"/>
        <c:tickLblPos val="nextTo"/>
        <c:crossAx val="59329010"/>
        <c:crosses val="autoZero"/>
        <c:crossBetween val="midCat"/>
        <c:dispUnits/>
        <c:majorUnit val="100"/>
        <c:minorUnit val="100"/>
      </c:valAx>
      <c:valAx>
        <c:axId val="593290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1" i="0" u="none" baseline="0">
                    <a:solidFill>
                      <a:srgbClr val="0000FF"/>
                    </a:solidFill>
                  </a:rPr>
                  <a:t>ความสูงปริมาณน้ำ - มม.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21505193"/>
        <c:crossesAt val="600"/>
        <c:crossBetween val="midCat"/>
        <c:dispUnits/>
      </c:valAx>
      <c:spPr>
        <a:solidFill>
          <a:srgbClr val="969696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660066"/>
        </a:gs>
        <a:gs pos="100000">
          <a:srgbClr val="CC99FF"/>
        </a:gs>
      </a:gsLst>
      <a:lin ang="5400000" scaled="1"/>
    </a:gradFill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91"/>
  </sheetViews>
  <pageMargins left="0.75" right="0.75" top="1" bottom="1" header="0.5" footer="0.5"/>
  <pageSetup horizontalDpi="200" verticalDpi="2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0" y="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BB83"/>
  <sheetViews>
    <sheetView workbookViewId="0" topLeftCell="A1">
      <pane ySplit="4" topLeftCell="BM65" activePane="bottomLeft" state="frozen"/>
      <selection pane="topLeft" activeCell="A1" sqref="A1"/>
      <selection pane="bottomLeft" activeCell="Q73" sqref="Q73"/>
    </sheetView>
  </sheetViews>
  <sheetFormatPr defaultColWidth="9.140625" defaultRowHeight="21.75"/>
  <cols>
    <col min="1" max="1" width="4.28125" style="1" customWidth="1"/>
    <col min="2" max="2" width="6.8515625" style="1" customWidth="1"/>
    <col min="3" max="3" width="11.57421875" style="1" customWidth="1"/>
    <col min="4" max="4" width="12.421875" style="3" customWidth="1"/>
    <col min="5" max="8" width="9.7109375" style="1" customWidth="1"/>
    <col min="9" max="9" width="12.140625" style="1" customWidth="1"/>
    <col min="10" max="17" width="6.28125" style="1" customWidth="1"/>
    <col min="18" max="41" width="9.140625" style="1" customWidth="1"/>
    <col min="42" max="42" width="9.140625" style="2" customWidth="1"/>
    <col min="43" max="43" width="9.140625" style="3" customWidth="1"/>
    <col min="44" max="52" width="9.140625" style="2" customWidth="1"/>
    <col min="53" max="54" width="9.140625" style="3" customWidth="1"/>
    <col min="55" max="79" width="9.140625" style="2" customWidth="1"/>
    <col min="80" max="16384" width="9.140625" style="1" customWidth="1"/>
  </cols>
  <sheetData>
    <row r="1" spans="2:9" ht="24.75" customHeight="1">
      <c r="B1" s="46" t="s">
        <v>20</v>
      </c>
      <c r="C1" s="46"/>
      <c r="D1" s="46"/>
      <c r="E1" s="46"/>
      <c r="F1" s="46"/>
      <c r="G1" s="46"/>
      <c r="H1" s="46"/>
      <c r="I1" s="46"/>
    </row>
    <row r="2" spans="2:54" ht="19.5" customHeight="1">
      <c r="B2" s="47" t="s">
        <v>0</v>
      </c>
      <c r="C2" s="30" t="s">
        <v>16</v>
      </c>
      <c r="D2" s="30" t="s">
        <v>17</v>
      </c>
      <c r="E2" s="50" t="s">
        <v>1</v>
      </c>
      <c r="F2" s="51"/>
      <c r="G2" s="51"/>
      <c r="H2" s="52"/>
      <c r="I2" s="27" t="s">
        <v>13</v>
      </c>
      <c r="J2" s="4"/>
      <c r="K2" s="4"/>
      <c r="L2" s="4"/>
      <c r="M2" s="4"/>
      <c r="N2" s="4"/>
      <c r="O2" s="4"/>
      <c r="P2" s="4"/>
      <c r="Q2" s="4"/>
      <c r="AP2" s="22"/>
      <c r="AQ2" s="7"/>
      <c r="AR2" s="23"/>
      <c r="AS2" s="23"/>
      <c r="AT2" s="23"/>
      <c r="AU2" s="23"/>
      <c r="AV2" s="23"/>
      <c r="AW2" s="23"/>
      <c r="AX2" s="23"/>
      <c r="AY2" s="23"/>
      <c r="AZ2" s="23"/>
      <c r="BA2" s="23"/>
      <c r="BB2" s="23"/>
    </row>
    <row r="3" spans="2:54" ht="19.5" customHeight="1">
      <c r="B3" s="48"/>
      <c r="C3" s="31" t="s">
        <v>18</v>
      </c>
      <c r="D3" s="31" t="s">
        <v>19</v>
      </c>
      <c r="E3" s="5" t="s">
        <v>7</v>
      </c>
      <c r="F3" s="5" t="s">
        <v>14</v>
      </c>
      <c r="G3" s="5"/>
      <c r="H3" s="20" t="s">
        <v>2</v>
      </c>
      <c r="I3" s="28" t="s">
        <v>15</v>
      </c>
      <c r="J3" s="4"/>
      <c r="K3" s="4"/>
      <c r="L3" s="4"/>
      <c r="M3" s="4"/>
      <c r="N3" s="4"/>
      <c r="O3" s="4"/>
      <c r="P3" s="4"/>
      <c r="Q3" s="4"/>
      <c r="AP3" s="22"/>
      <c r="AQ3" s="7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</row>
    <row r="4" spans="2:54" ht="19.5" customHeight="1">
      <c r="B4" s="49"/>
      <c r="C4" s="32" t="s">
        <v>5</v>
      </c>
      <c r="D4" s="33" t="s">
        <v>3</v>
      </c>
      <c r="E4" s="6" t="s">
        <v>8</v>
      </c>
      <c r="F4" s="6">
        <v>17042</v>
      </c>
      <c r="G4" s="6"/>
      <c r="H4" s="21" t="s">
        <v>3</v>
      </c>
      <c r="I4" s="29"/>
      <c r="J4" s="4"/>
      <c r="K4" s="4"/>
      <c r="L4" s="4"/>
      <c r="M4" s="4"/>
      <c r="N4" s="4"/>
      <c r="O4" s="4"/>
      <c r="P4" s="4"/>
      <c r="Q4" s="4"/>
      <c r="AP4" s="22"/>
      <c r="AQ4" s="7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</row>
    <row r="5" spans="2:54" ht="19.5" customHeight="1">
      <c r="B5" s="14">
        <v>2495</v>
      </c>
      <c r="C5" s="34"/>
      <c r="D5" s="24"/>
      <c r="E5" s="38"/>
      <c r="F5" s="38">
        <v>1180.7</v>
      </c>
      <c r="G5" s="39"/>
      <c r="H5" s="24">
        <f>AVERAGE(E5:F5)</f>
        <v>1180.7</v>
      </c>
      <c r="I5" s="16">
        <f aca="true" t="shared" si="0" ref="I5:I36">D5*100/H5</f>
        <v>0</v>
      </c>
      <c r="J5" s="7"/>
      <c r="K5" s="7"/>
      <c r="L5" s="7"/>
      <c r="M5" s="7"/>
      <c r="N5" s="7"/>
      <c r="O5" s="7"/>
      <c r="P5" s="7"/>
      <c r="Q5" s="7"/>
      <c r="AP5" s="4"/>
      <c r="AQ5" s="7"/>
      <c r="AR5" s="4"/>
      <c r="AS5" s="4"/>
      <c r="AT5" s="4"/>
      <c r="AU5" s="4"/>
      <c r="AV5" s="4"/>
      <c r="AW5" s="4"/>
      <c r="AX5" s="4"/>
      <c r="AY5" s="4"/>
      <c r="AZ5" s="4"/>
      <c r="BA5" s="7"/>
      <c r="BB5" s="7"/>
    </row>
    <row r="6" spans="2:54" ht="19.5" customHeight="1">
      <c r="B6" s="15">
        <v>2496</v>
      </c>
      <c r="C6" s="35"/>
      <c r="D6" s="25"/>
      <c r="E6" s="40"/>
      <c r="F6" s="40"/>
      <c r="G6" s="8"/>
      <c r="H6" s="25"/>
      <c r="I6" s="17" t="e">
        <f t="shared" si="0"/>
        <v>#DIV/0!</v>
      </c>
      <c r="J6" s="7"/>
      <c r="K6" s="7"/>
      <c r="L6" s="7"/>
      <c r="M6" s="7"/>
      <c r="N6" s="7"/>
      <c r="O6" s="7"/>
      <c r="P6" s="7"/>
      <c r="Q6" s="7"/>
      <c r="AP6" s="4"/>
      <c r="AQ6" s="7"/>
      <c r="AR6" s="4"/>
      <c r="AS6" s="4"/>
      <c r="AT6" s="4"/>
      <c r="AU6" s="4"/>
      <c r="AV6" s="4"/>
      <c r="AW6" s="4"/>
      <c r="AX6" s="4"/>
      <c r="AY6" s="4"/>
      <c r="AZ6" s="4"/>
      <c r="BA6" s="7"/>
      <c r="BB6" s="7"/>
    </row>
    <row r="7" spans="2:54" ht="19.5" customHeight="1">
      <c r="B7" s="15">
        <v>2497</v>
      </c>
      <c r="C7" s="35"/>
      <c r="D7" s="25"/>
      <c r="E7" s="40"/>
      <c r="F7" s="40">
        <v>1282.2</v>
      </c>
      <c r="G7" s="8"/>
      <c r="H7" s="25">
        <f aca="true" t="shared" si="1" ref="H7:H70">AVERAGE(E7:F7)</f>
        <v>1282.2</v>
      </c>
      <c r="I7" s="17">
        <f t="shared" si="0"/>
        <v>0</v>
      </c>
      <c r="J7" s="7"/>
      <c r="K7" s="7"/>
      <c r="L7" s="7"/>
      <c r="M7" s="7"/>
      <c r="N7" s="7"/>
      <c r="O7" s="7"/>
      <c r="P7" s="7"/>
      <c r="Q7" s="7"/>
      <c r="AP7" s="4"/>
      <c r="AQ7" s="7"/>
      <c r="AR7" s="4"/>
      <c r="AS7" s="4"/>
      <c r="AT7" s="4"/>
      <c r="AU7" s="4"/>
      <c r="AV7" s="4"/>
      <c r="AW7" s="4"/>
      <c r="AX7" s="4"/>
      <c r="AY7" s="4"/>
      <c r="AZ7" s="4"/>
      <c r="BA7" s="7"/>
      <c r="BB7" s="7"/>
    </row>
    <row r="8" spans="2:54" ht="19.5" customHeight="1">
      <c r="B8" s="15">
        <v>2498</v>
      </c>
      <c r="C8" s="35"/>
      <c r="D8" s="25"/>
      <c r="E8" s="40"/>
      <c r="F8" s="40">
        <v>1154.3</v>
      </c>
      <c r="G8" s="8"/>
      <c r="H8" s="25">
        <f t="shared" si="1"/>
        <v>1154.3</v>
      </c>
      <c r="I8" s="17">
        <f t="shared" si="0"/>
        <v>0</v>
      </c>
      <c r="J8" s="7"/>
      <c r="K8" s="7"/>
      <c r="L8" s="7"/>
      <c r="M8" s="7"/>
      <c r="N8" s="7"/>
      <c r="O8" s="7"/>
      <c r="P8" s="7"/>
      <c r="Q8" s="7"/>
      <c r="AP8" s="4"/>
      <c r="AQ8" s="7"/>
      <c r="AR8" s="4"/>
      <c r="AS8" s="4"/>
      <c r="AT8" s="4"/>
      <c r="AU8" s="4"/>
      <c r="AV8" s="4"/>
      <c r="AW8" s="4"/>
      <c r="AX8" s="4"/>
      <c r="AY8" s="4"/>
      <c r="AZ8" s="4"/>
      <c r="BA8" s="7"/>
      <c r="BB8" s="7"/>
    </row>
    <row r="9" spans="2:54" ht="19.5" customHeight="1">
      <c r="B9" s="15">
        <v>2499</v>
      </c>
      <c r="C9" s="35"/>
      <c r="D9" s="25"/>
      <c r="E9" s="40"/>
      <c r="F9" s="40">
        <v>1402.6</v>
      </c>
      <c r="G9" s="8"/>
      <c r="H9" s="25">
        <f t="shared" si="1"/>
        <v>1402.6</v>
      </c>
      <c r="I9" s="17">
        <f t="shared" si="0"/>
        <v>0</v>
      </c>
      <c r="J9" s="7"/>
      <c r="K9" s="7"/>
      <c r="L9" s="7"/>
      <c r="M9" s="7"/>
      <c r="N9" s="7"/>
      <c r="O9" s="7"/>
      <c r="P9" s="7"/>
      <c r="Q9" s="7"/>
      <c r="AP9" s="4"/>
      <c r="AQ9" s="7"/>
      <c r="AR9" s="4"/>
      <c r="AS9" s="4"/>
      <c r="AT9" s="4"/>
      <c r="AU9" s="4"/>
      <c r="AV9" s="4"/>
      <c r="AW9" s="4"/>
      <c r="AX9" s="4"/>
      <c r="AY9" s="4"/>
      <c r="AZ9" s="4"/>
      <c r="BA9" s="7"/>
      <c r="BB9" s="7"/>
    </row>
    <row r="10" spans="2:54" ht="19.5" customHeight="1">
      <c r="B10" s="15">
        <v>2500</v>
      </c>
      <c r="C10" s="35"/>
      <c r="D10" s="25"/>
      <c r="E10" s="40"/>
      <c r="F10" s="40">
        <v>997.4</v>
      </c>
      <c r="G10" s="8"/>
      <c r="H10" s="25">
        <f t="shared" si="1"/>
        <v>997.4</v>
      </c>
      <c r="I10" s="17">
        <f t="shared" si="0"/>
        <v>0</v>
      </c>
      <c r="J10" s="7"/>
      <c r="K10" s="7"/>
      <c r="L10" s="7"/>
      <c r="M10" s="7"/>
      <c r="N10" s="7"/>
      <c r="O10" s="7"/>
      <c r="P10" s="7"/>
      <c r="Q10" s="7"/>
      <c r="AP10" s="4"/>
      <c r="AQ10" s="7"/>
      <c r="AR10" s="4"/>
      <c r="AS10" s="4"/>
      <c r="AT10" s="4"/>
      <c r="AU10" s="4"/>
      <c r="AV10" s="4"/>
      <c r="AW10" s="4"/>
      <c r="AX10" s="4"/>
      <c r="AY10" s="4"/>
      <c r="AZ10" s="4"/>
      <c r="BA10" s="7"/>
      <c r="BB10" s="7"/>
    </row>
    <row r="11" spans="2:54" ht="19.5" customHeight="1">
      <c r="B11" s="15">
        <v>2501</v>
      </c>
      <c r="C11" s="35"/>
      <c r="D11" s="25"/>
      <c r="E11" s="40"/>
      <c r="F11" s="40">
        <v>2179.5</v>
      </c>
      <c r="G11" s="8"/>
      <c r="H11" s="25">
        <f t="shared" si="1"/>
        <v>2179.5</v>
      </c>
      <c r="I11" s="17">
        <f t="shared" si="0"/>
        <v>0</v>
      </c>
      <c r="J11" s="7"/>
      <c r="K11" s="7"/>
      <c r="L11" s="7"/>
      <c r="M11" s="7"/>
      <c r="N11" s="7"/>
      <c r="O11" s="7"/>
      <c r="P11" s="7"/>
      <c r="Q11" s="7"/>
      <c r="AP11" s="4"/>
      <c r="AQ11" s="7"/>
      <c r="AR11" s="4"/>
      <c r="AS11" s="4"/>
      <c r="AT11" s="4"/>
      <c r="AU11" s="4"/>
      <c r="AV11" s="4"/>
      <c r="AW11" s="4"/>
      <c r="AX11" s="4"/>
      <c r="AY11" s="4"/>
      <c r="AZ11" s="4"/>
      <c r="BA11" s="7"/>
      <c r="BB11" s="7"/>
    </row>
    <row r="12" spans="2:54" ht="19.5" customHeight="1">
      <c r="B12" s="15">
        <v>2502</v>
      </c>
      <c r="C12" s="35"/>
      <c r="D12" s="25"/>
      <c r="E12" s="40"/>
      <c r="F12" s="40"/>
      <c r="G12" s="8"/>
      <c r="H12" s="25"/>
      <c r="I12" s="17" t="e">
        <f t="shared" si="0"/>
        <v>#DIV/0!</v>
      </c>
      <c r="J12" s="7"/>
      <c r="K12" s="7"/>
      <c r="L12" s="7"/>
      <c r="M12" s="7"/>
      <c r="N12" s="7"/>
      <c r="O12" s="7"/>
      <c r="P12" s="7"/>
      <c r="Q12" s="7"/>
      <c r="AP12" s="4"/>
      <c r="AQ12" s="7"/>
      <c r="AR12" s="4"/>
      <c r="AS12" s="4"/>
      <c r="AT12" s="4"/>
      <c r="AU12" s="4"/>
      <c r="AV12" s="4"/>
      <c r="AW12" s="4"/>
      <c r="AX12" s="4"/>
      <c r="AY12" s="4"/>
      <c r="AZ12" s="4"/>
      <c r="BA12" s="7"/>
      <c r="BB12" s="7"/>
    </row>
    <row r="13" spans="2:54" ht="19.5" customHeight="1">
      <c r="B13" s="15">
        <v>2503</v>
      </c>
      <c r="C13" s="35"/>
      <c r="D13" s="25"/>
      <c r="E13" s="40"/>
      <c r="F13" s="40">
        <v>940.2</v>
      </c>
      <c r="G13" s="8"/>
      <c r="H13" s="25">
        <f t="shared" si="1"/>
        <v>940.2</v>
      </c>
      <c r="I13" s="17">
        <f t="shared" si="0"/>
        <v>0</v>
      </c>
      <c r="J13" s="7"/>
      <c r="K13" s="7"/>
      <c r="L13" s="7"/>
      <c r="M13" s="7"/>
      <c r="N13" s="7"/>
      <c r="O13" s="7"/>
      <c r="P13" s="7"/>
      <c r="Q13" s="7"/>
      <c r="AP13" s="4"/>
      <c r="AQ13" s="7"/>
      <c r="AR13" s="4"/>
      <c r="AS13" s="4"/>
      <c r="AT13" s="4"/>
      <c r="AU13" s="4"/>
      <c r="AV13" s="4"/>
      <c r="AW13" s="4"/>
      <c r="AX13" s="4"/>
      <c r="AY13" s="4"/>
      <c r="AZ13" s="4"/>
      <c r="BA13" s="7"/>
      <c r="BB13" s="7"/>
    </row>
    <row r="14" spans="2:54" ht="19.5" customHeight="1">
      <c r="B14" s="15">
        <v>2504</v>
      </c>
      <c r="C14" s="35"/>
      <c r="D14" s="25"/>
      <c r="E14" s="40"/>
      <c r="F14" s="40">
        <v>1287.7</v>
      </c>
      <c r="G14" s="8"/>
      <c r="H14" s="25">
        <f t="shared" si="1"/>
        <v>1287.7</v>
      </c>
      <c r="I14" s="17">
        <f t="shared" si="0"/>
        <v>0</v>
      </c>
      <c r="J14" s="7"/>
      <c r="K14" s="7"/>
      <c r="L14" s="7"/>
      <c r="M14" s="7"/>
      <c r="N14" s="7"/>
      <c r="O14" s="7"/>
      <c r="P14" s="7"/>
      <c r="Q14" s="7"/>
      <c r="AP14" s="4"/>
      <c r="AQ14" s="7"/>
      <c r="AR14" s="4"/>
      <c r="AS14" s="4"/>
      <c r="AT14" s="4"/>
      <c r="AU14" s="4"/>
      <c r="AV14" s="4"/>
      <c r="AW14" s="4"/>
      <c r="AX14" s="4"/>
      <c r="AY14" s="4"/>
      <c r="AZ14" s="4"/>
      <c r="BA14" s="7"/>
      <c r="BB14" s="7"/>
    </row>
    <row r="15" spans="2:54" ht="19.5" customHeight="1">
      <c r="B15" s="15">
        <v>2505</v>
      </c>
      <c r="C15" s="35"/>
      <c r="D15" s="25"/>
      <c r="E15" s="40"/>
      <c r="F15" s="40">
        <v>1200.3</v>
      </c>
      <c r="G15" s="8"/>
      <c r="H15" s="25">
        <f t="shared" si="1"/>
        <v>1200.3</v>
      </c>
      <c r="I15" s="17">
        <f t="shared" si="0"/>
        <v>0</v>
      </c>
      <c r="J15" s="7"/>
      <c r="K15" s="7"/>
      <c r="L15" s="7"/>
      <c r="M15" s="7"/>
      <c r="N15" s="7"/>
      <c r="O15" s="7"/>
      <c r="P15" s="7"/>
      <c r="Q15" s="7"/>
      <c r="AP15" s="4"/>
      <c r="AQ15" s="7"/>
      <c r="AR15" s="4"/>
      <c r="AS15" s="4"/>
      <c r="AT15" s="4"/>
      <c r="AU15" s="4"/>
      <c r="AV15" s="4"/>
      <c r="AW15" s="4"/>
      <c r="AX15" s="4"/>
      <c r="AY15" s="4"/>
      <c r="AZ15" s="4"/>
      <c r="BA15" s="7"/>
      <c r="BB15" s="7"/>
    </row>
    <row r="16" spans="2:54" ht="19.5" customHeight="1">
      <c r="B16" s="15">
        <v>2506</v>
      </c>
      <c r="C16" s="35"/>
      <c r="D16" s="25"/>
      <c r="E16" s="40"/>
      <c r="F16" s="40">
        <v>1364.9</v>
      </c>
      <c r="G16" s="8"/>
      <c r="H16" s="25">
        <f t="shared" si="1"/>
        <v>1364.9</v>
      </c>
      <c r="I16" s="17">
        <f t="shared" si="0"/>
        <v>0</v>
      </c>
      <c r="J16" s="7"/>
      <c r="K16" s="7"/>
      <c r="L16" s="7"/>
      <c r="M16" s="7"/>
      <c r="N16" s="7"/>
      <c r="O16" s="7"/>
      <c r="P16" s="7"/>
      <c r="Q16" s="7"/>
      <c r="AP16" s="4"/>
      <c r="AQ16" s="7"/>
      <c r="AR16" s="4"/>
      <c r="AS16" s="4"/>
      <c r="AT16" s="4"/>
      <c r="AU16" s="4"/>
      <c r="AV16" s="4"/>
      <c r="AW16" s="4"/>
      <c r="AX16" s="4"/>
      <c r="AY16" s="4"/>
      <c r="AZ16" s="4"/>
      <c r="BA16" s="7"/>
      <c r="BB16" s="7"/>
    </row>
    <row r="17" spans="2:54" ht="19.5" customHeight="1">
      <c r="B17" s="15">
        <v>2507</v>
      </c>
      <c r="C17" s="35"/>
      <c r="D17" s="25"/>
      <c r="E17" s="40"/>
      <c r="F17" s="40">
        <v>1250.4</v>
      </c>
      <c r="G17" s="8"/>
      <c r="H17" s="25">
        <f t="shared" si="1"/>
        <v>1250.4</v>
      </c>
      <c r="I17" s="17">
        <f t="shared" si="0"/>
        <v>0</v>
      </c>
      <c r="J17" s="7"/>
      <c r="K17" s="7"/>
      <c r="L17" s="7"/>
      <c r="M17" s="7"/>
      <c r="N17" s="7"/>
      <c r="O17" s="7"/>
      <c r="P17" s="7"/>
      <c r="Q17" s="7"/>
      <c r="AP17" s="4"/>
      <c r="AQ17" s="7"/>
      <c r="AR17" s="4"/>
      <c r="AS17" s="4"/>
      <c r="AT17" s="4"/>
      <c r="AU17" s="4"/>
      <c r="AV17" s="4"/>
      <c r="AW17" s="4"/>
      <c r="AX17" s="4"/>
      <c r="AY17" s="4"/>
      <c r="AZ17" s="4"/>
      <c r="BA17" s="7"/>
      <c r="BB17" s="7"/>
    </row>
    <row r="18" spans="2:54" ht="19.5" customHeight="1">
      <c r="B18" s="15">
        <v>2508</v>
      </c>
      <c r="C18" s="35"/>
      <c r="D18" s="25"/>
      <c r="E18" s="40"/>
      <c r="F18" s="40">
        <v>1032.3</v>
      </c>
      <c r="G18" s="8"/>
      <c r="H18" s="25">
        <f t="shared" si="1"/>
        <v>1032.3</v>
      </c>
      <c r="I18" s="17">
        <f t="shared" si="0"/>
        <v>0</v>
      </c>
      <c r="J18" s="7"/>
      <c r="K18" s="7"/>
      <c r="L18" s="7"/>
      <c r="M18" s="7"/>
      <c r="N18" s="7"/>
      <c r="O18" s="7"/>
      <c r="P18" s="7"/>
      <c r="Q18" s="7"/>
      <c r="AP18" s="4"/>
      <c r="AQ18" s="7"/>
      <c r="AR18" s="4"/>
      <c r="AS18" s="4"/>
      <c r="AT18" s="4"/>
      <c r="AU18" s="4"/>
      <c r="AV18" s="4"/>
      <c r="AW18" s="4"/>
      <c r="AX18" s="4"/>
      <c r="AY18" s="4"/>
      <c r="AZ18" s="4"/>
      <c r="BA18" s="7"/>
      <c r="BB18" s="7"/>
    </row>
    <row r="19" spans="2:54" ht="19.5" customHeight="1">
      <c r="B19" s="15">
        <v>2509</v>
      </c>
      <c r="C19" s="35"/>
      <c r="D19" s="25"/>
      <c r="E19" s="40"/>
      <c r="F19" s="40">
        <v>1057.5</v>
      </c>
      <c r="G19" s="8"/>
      <c r="H19" s="25">
        <f t="shared" si="1"/>
        <v>1057.5</v>
      </c>
      <c r="I19" s="17">
        <f t="shared" si="0"/>
        <v>0</v>
      </c>
      <c r="J19" s="7"/>
      <c r="K19" s="7"/>
      <c r="L19" s="7"/>
      <c r="M19" s="7"/>
      <c r="N19" s="7"/>
      <c r="O19" s="7"/>
      <c r="P19" s="7"/>
      <c r="Q19" s="7"/>
      <c r="AP19" s="4"/>
      <c r="AQ19" s="7"/>
      <c r="AR19" s="4"/>
      <c r="AS19" s="4"/>
      <c r="AT19" s="4"/>
      <c r="AU19" s="4"/>
      <c r="AV19" s="4"/>
      <c r="AW19" s="4"/>
      <c r="AX19" s="4"/>
      <c r="AY19" s="4"/>
      <c r="AZ19" s="4"/>
      <c r="BA19" s="7"/>
      <c r="BB19" s="7"/>
    </row>
    <row r="20" spans="2:54" ht="19.5" customHeight="1">
      <c r="B20" s="15">
        <v>2510</v>
      </c>
      <c r="C20" s="35"/>
      <c r="D20" s="25"/>
      <c r="E20" s="40"/>
      <c r="F20" s="40">
        <v>1154</v>
      </c>
      <c r="G20" s="8"/>
      <c r="H20" s="25">
        <f t="shared" si="1"/>
        <v>1154</v>
      </c>
      <c r="I20" s="17">
        <f t="shared" si="0"/>
        <v>0</v>
      </c>
      <c r="J20" s="7"/>
      <c r="K20" s="7"/>
      <c r="L20" s="7"/>
      <c r="M20" s="7"/>
      <c r="N20" s="7"/>
      <c r="O20" s="7"/>
      <c r="P20" s="7"/>
      <c r="Q20" s="7"/>
      <c r="AP20" s="4"/>
      <c r="AQ20" s="7"/>
      <c r="AR20" s="4"/>
      <c r="AS20" s="4"/>
      <c r="AT20" s="4"/>
      <c r="AU20" s="4"/>
      <c r="AV20" s="4"/>
      <c r="AW20" s="4"/>
      <c r="AX20" s="4"/>
      <c r="AY20" s="4"/>
      <c r="AZ20" s="4"/>
      <c r="BA20" s="7"/>
      <c r="BB20" s="7"/>
    </row>
    <row r="21" spans="2:54" ht="19.5" customHeight="1">
      <c r="B21" s="15">
        <v>2511</v>
      </c>
      <c r="C21" s="35"/>
      <c r="D21" s="25"/>
      <c r="E21" s="40"/>
      <c r="F21" s="40">
        <v>1023.2</v>
      </c>
      <c r="G21" s="8"/>
      <c r="H21" s="25">
        <f t="shared" si="1"/>
        <v>1023.2</v>
      </c>
      <c r="I21" s="17">
        <f t="shared" si="0"/>
        <v>0</v>
      </c>
      <c r="J21" s="7"/>
      <c r="K21" s="7"/>
      <c r="L21" s="7"/>
      <c r="M21" s="7"/>
      <c r="N21" s="7"/>
      <c r="O21" s="7"/>
      <c r="P21" s="7"/>
      <c r="Q21" s="7"/>
      <c r="AP21" s="4"/>
      <c r="AQ21" s="7"/>
      <c r="AR21" s="4"/>
      <c r="AS21" s="4"/>
      <c r="AT21" s="4"/>
      <c r="AU21" s="4"/>
      <c r="AV21" s="4"/>
      <c r="AW21" s="4"/>
      <c r="AX21" s="4"/>
      <c r="AY21" s="4"/>
      <c r="AZ21" s="4"/>
      <c r="BA21" s="7"/>
      <c r="BB21" s="7"/>
    </row>
    <row r="22" spans="2:54" ht="19.5" customHeight="1">
      <c r="B22" s="15">
        <v>2512</v>
      </c>
      <c r="C22" s="35"/>
      <c r="D22" s="25"/>
      <c r="E22" s="40"/>
      <c r="F22" s="40">
        <v>1296.1</v>
      </c>
      <c r="G22" s="8"/>
      <c r="H22" s="25">
        <f t="shared" si="1"/>
        <v>1296.1</v>
      </c>
      <c r="I22" s="17">
        <f t="shared" si="0"/>
        <v>0</v>
      </c>
      <c r="J22" s="7"/>
      <c r="K22" s="7"/>
      <c r="L22" s="7"/>
      <c r="M22" s="7"/>
      <c r="N22" s="7"/>
      <c r="O22" s="7"/>
      <c r="P22" s="7"/>
      <c r="Q22" s="7"/>
      <c r="AP22" s="4"/>
      <c r="AQ22" s="7"/>
      <c r="AR22" s="4"/>
      <c r="AS22" s="4"/>
      <c r="AT22" s="4"/>
      <c r="AU22" s="4"/>
      <c r="AV22" s="4"/>
      <c r="AW22" s="4"/>
      <c r="AX22" s="4"/>
      <c r="AY22" s="4"/>
      <c r="AZ22" s="4"/>
      <c r="BA22" s="7"/>
      <c r="BB22" s="7"/>
    </row>
    <row r="23" spans="2:54" ht="19.5" customHeight="1">
      <c r="B23" s="15">
        <v>2513</v>
      </c>
      <c r="C23" s="35"/>
      <c r="D23" s="25"/>
      <c r="E23" s="40"/>
      <c r="F23" s="40">
        <v>1335.8</v>
      </c>
      <c r="G23" s="8"/>
      <c r="H23" s="25">
        <f t="shared" si="1"/>
        <v>1335.8</v>
      </c>
      <c r="I23" s="17">
        <f t="shared" si="0"/>
        <v>0</v>
      </c>
      <c r="J23" s="7"/>
      <c r="K23" s="7"/>
      <c r="L23" s="7"/>
      <c r="M23" s="7"/>
      <c r="N23" s="7"/>
      <c r="O23" s="7"/>
      <c r="P23" s="7"/>
      <c r="Q23" s="7"/>
      <c r="AP23" s="4"/>
      <c r="AQ23" s="7"/>
      <c r="AR23" s="4"/>
      <c r="AS23" s="4"/>
      <c r="AT23" s="4"/>
      <c r="AU23" s="4"/>
      <c r="AV23" s="4"/>
      <c r="AW23" s="4"/>
      <c r="AX23" s="4"/>
      <c r="AY23" s="4"/>
      <c r="AZ23" s="4"/>
      <c r="BA23" s="7"/>
      <c r="BB23" s="7"/>
    </row>
    <row r="24" spans="2:54" ht="19.5" customHeight="1">
      <c r="B24" s="15">
        <v>2514</v>
      </c>
      <c r="C24" s="35"/>
      <c r="D24" s="25"/>
      <c r="E24" s="40"/>
      <c r="F24" s="40">
        <v>1076.8</v>
      </c>
      <c r="G24" s="8"/>
      <c r="H24" s="25">
        <f t="shared" si="1"/>
        <v>1076.8</v>
      </c>
      <c r="I24" s="17">
        <f t="shared" si="0"/>
        <v>0</v>
      </c>
      <c r="J24" s="7"/>
      <c r="K24" s="7"/>
      <c r="L24" s="7"/>
      <c r="M24" s="7"/>
      <c r="N24" s="7"/>
      <c r="O24" s="7"/>
      <c r="P24" s="7"/>
      <c r="Q24" s="7"/>
      <c r="AP24" s="4"/>
      <c r="AQ24" s="7"/>
      <c r="AR24" s="4"/>
      <c r="AS24" s="4"/>
      <c r="AT24" s="4"/>
      <c r="AU24" s="4"/>
      <c r="AV24" s="4"/>
      <c r="AW24" s="4"/>
      <c r="AX24" s="4"/>
      <c r="AY24" s="4"/>
      <c r="AZ24" s="4"/>
      <c r="BA24" s="7"/>
      <c r="BB24" s="7"/>
    </row>
    <row r="25" spans="2:17" ht="19.5" customHeight="1">
      <c r="B25" s="15">
        <v>2515</v>
      </c>
      <c r="C25" s="35"/>
      <c r="D25" s="25"/>
      <c r="E25" s="40"/>
      <c r="F25" s="40">
        <v>1271.2</v>
      </c>
      <c r="G25" s="8"/>
      <c r="H25" s="25">
        <f t="shared" si="1"/>
        <v>1271.2</v>
      </c>
      <c r="I25" s="17">
        <f t="shared" si="0"/>
        <v>0</v>
      </c>
      <c r="J25" s="7"/>
      <c r="K25" s="7"/>
      <c r="L25" s="7"/>
      <c r="M25" s="7"/>
      <c r="N25" s="7"/>
      <c r="O25" s="7"/>
      <c r="P25" s="7"/>
      <c r="Q25" s="7"/>
    </row>
    <row r="26" spans="2:17" ht="19.5" customHeight="1">
      <c r="B26" s="15">
        <v>2516</v>
      </c>
      <c r="C26" s="35"/>
      <c r="D26" s="25"/>
      <c r="E26" s="40"/>
      <c r="F26" s="40">
        <v>856.9</v>
      </c>
      <c r="G26" s="8"/>
      <c r="H26" s="25">
        <f t="shared" si="1"/>
        <v>856.9</v>
      </c>
      <c r="I26" s="17">
        <f t="shared" si="0"/>
        <v>0</v>
      </c>
      <c r="J26" s="7"/>
      <c r="K26" s="7"/>
      <c r="L26" s="7"/>
      <c r="M26" s="7"/>
      <c r="N26" s="7"/>
      <c r="O26" s="7"/>
      <c r="P26" s="7"/>
      <c r="Q26" s="7"/>
    </row>
    <row r="27" spans="2:17" ht="19.5" customHeight="1">
      <c r="B27" s="15">
        <v>2517</v>
      </c>
      <c r="C27" s="35"/>
      <c r="D27" s="25"/>
      <c r="E27" s="40"/>
      <c r="F27" s="40">
        <v>1105.8</v>
      </c>
      <c r="G27" s="8"/>
      <c r="H27" s="25">
        <f t="shared" si="1"/>
        <v>1105.8</v>
      </c>
      <c r="I27" s="17">
        <f t="shared" si="0"/>
        <v>0</v>
      </c>
      <c r="J27" s="7"/>
      <c r="K27" s="7"/>
      <c r="L27" s="7"/>
      <c r="M27" s="7"/>
      <c r="N27" s="7"/>
      <c r="O27" s="7"/>
      <c r="P27" s="7"/>
      <c r="Q27" s="7"/>
    </row>
    <row r="28" spans="2:17" ht="19.5" customHeight="1">
      <c r="B28" s="15">
        <v>2518</v>
      </c>
      <c r="C28" s="35"/>
      <c r="D28" s="25"/>
      <c r="E28" s="40"/>
      <c r="F28" s="40">
        <v>1340.4</v>
      </c>
      <c r="G28" s="8"/>
      <c r="H28" s="25">
        <f t="shared" si="1"/>
        <v>1340.4</v>
      </c>
      <c r="I28" s="17">
        <f t="shared" si="0"/>
        <v>0</v>
      </c>
      <c r="J28" s="7"/>
      <c r="K28" s="7"/>
      <c r="L28" s="7"/>
      <c r="M28" s="7"/>
      <c r="N28" s="7"/>
      <c r="O28" s="7"/>
      <c r="P28" s="7"/>
      <c r="Q28" s="7"/>
    </row>
    <row r="29" spans="2:17" ht="19.5" customHeight="1">
      <c r="B29" s="15">
        <v>2519</v>
      </c>
      <c r="C29" s="35"/>
      <c r="D29" s="25"/>
      <c r="E29" s="40"/>
      <c r="F29" s="40">
        <v>869.5</v>
      </c>
      <c r="G29" s="8"/>
      <c r="H29" s="25">
        <f t="shared" si="1"/>
        <v>869.5</v>
      </c>
      <c r="I29" s="17">
        <f t="shared" si="0"/>
        <v>0</v>
      </c>
      <c r="J29" s="7"/>
      <c r="K29" s="7"/>
      <c r="L29" s="7"/>
      <c r="M29" s="7"/>
      <c r="N29" s="7"/>
      <c r="O29" s="7"/>
      <c r="P29" s="7"/>
      <c r="Q29" s="7"/>
    </row>
    <row r="30" spans="2:17" ht="19.5" customHeight="1">
      <c r="B30" s="15">
        <v>2520</v>
      </c>
      <c r="C30" s="35"/>
      <c r="D30" s="25"/>
      <c r="E30" s="40"/>
      <c r="F30" s="40">
        <v>1222.7</v>
      </c>
      <c r="G30" s="8"/>
      <c r="H30" s="25">
        <f t="shared" si="1"/>
        <v>1222.7</v>
      </c>
      <c r="I30" s="17">
        <f t="shared" si="0"/>
        <v>0</v>
      </c>
      <c r="J30" s="7"/>
      <c r="K30" s="7"/>
      <c r="L30" s="7"/>
      <c r="M30" s="7"/>
      <c r="N30" s="7"/>
      <c r="O30" s="7"/>
      <c r="P30" s="7"/>
      <c r="Q30" s="7"/>
    </row>
    <row r="31" spans="2:17" ht="19.5" customHeight="1">
      <c r="B31" s="15">
        <v>2521</v>
      </c>
      <c r="C31" s="35"/>
      <c r="D31" s="25"/>
      <c r="E31" s="40"/>
      <c r="F31" s="40">
        <v>1078</v>
      </c>
      <c r="G31" s="8"/>
      <c r="H31" s="25">
        <f t="shared" si="1"/>
        <v>1078</v>
      </c>
      <c r="I31" s="17">
        <f t="shared" si="0"/>
        <v>0</v>
      </c>
      <c r="J31" s="7"/>
      <c r="K31" s="7"/>
      <c r="L31" s="7"/>
      <c r="M31" s="7"/>
      <c r="N31" s="7"/>
      <c r="O31" s="7"/>
      <c r="P31" s="7"/>
      <c r="Q31" s="7"/>
    </row>
    <row r="32" spans="2:17" ht="19.5" customHeight="1">
      <c r="B32" s="15">
        <v>2522</v>
      </c>
      <c r="C32" s="35"/>
      <c r="D32" s="25"/>
      <c r="E32" s="40"/>
      <c r="F32" s="40">
        <v>874.8</v>
      </c>
      <c r="G32" s="8"/>
      <c r="H32" s="25">
        <f t="shared" si="1"/>
        <v>874.8</v>
      </c>
      <c r="I32" s="17">
        <f t="shared" si="0"/>
        <v>0</v>
      </c>
      <c r="J32" s="7"/>
      <c r="K32" s="7"/>
      <c r="L32" s="7"/>
      <c r="M32" s="7"/>
      <c r="N32" s="7"/>
      <c r="O32" s="7"/>
      <c r="P32" s="7"/>
      <c r="Q32" s="7"/>
    </row>
    <row r="33" spans="2:17" ht="19.5" customHeight="1">
      <c r="B33" s="15">
        <v>2523</v>
      </c>
      <c r="C33" s="35"/>
      <c r="D33" s="25"/>
      <c r="E33" s="40"/>
      <c r="F33" s="40">
        <v>906.4</v>
      </c>
      <c r="G33" s="8"/>
      <c r="H33" s="25">
        <f t="shared" si="1"/>
        <v>906.4</v>
      </c>
      <c r="I33" s="17">
        <f t="shared" si="0"/>
        <v>0</v>
      </c>
      <c r="J33" s="7"/>
      <c r="K33" s="7"/>
      <c r="L33" s="7"/>
      <c r="M33" s="7"/>
      <c r="N33" s="7"/>
      <c r="O33" s="7"/>
      <c r="P33" s="7"/>
      <c r="Q33" s="7"/>
    </row>
    <row r="34" spans="2:17" ht="19.5" customHeight="1">
      <c r="B34" s="15">
        <v>2524</v>
      </c>
      <c r="C34" s="35"/>
      <c r="D34" s="25"/>
      <c r="E34" s="40"/>
      <c r="F34" s="40">
        <v>1592</v>
      </c>
      <c r="G34" s="8"/>
      <c r="H34" s="25">
        <f t="shared" si="1"/>
        <v>1592</v>
      </c>
      <c r="I34" s="17">
        <f t="shared" si="0"/>
        <v>0</v>
      </c>
      <c r="J34" s="7"/>
      <c r="K34" s="7"/>
      <c r="L34" s="7"/>
      <c r="M34" s="7"/>
      <c r="N34" s="7"/>
      <c r="O34" s="7"/>
      <c r="P34" s="7"/>
      <c r="Q34" s="7"/>
    </row>
    <row r="35" spans="2:17" ht="19.5" customHeight="1">
      <c r="B35" s="15">
        <v>2525</v>
      </c>
      <c r="C35" s="35"/>
      <c r="D35" s="25"/>
      <c r="E35" s="40"/>
      <c r="F35" s="40">
        <v>1134.4</v>
      </c>
      <c r="G35" s="8"/>
      <c r="H35" s="25">
        <f t="shared" si="1"/>
        <v>1134.4</v>
      </c>
      <c r="I35" s="17">
        <f t="shared" si="0"/>
        <v>0</v>
      </c>
      <c r="J35" s="7"/>
      <c r="K35" s="7"/>
      <c r="L35" s="7"/>
      <c r="M35" s="7"/>
      <c r="N35" s="7"/>
      <c r="O35" s="7"/>
      <c r="P35" s="7"/>
      <c r="Q35" s="7"/>
    </row>
    <row r="36" spans="2:17" ht="19.5" customHeight="1">
      <c r="B36" s="15">
        <v>2526</v>
      </c>
      <c r="C36" s="35"/>
      <c r="D36" s="25"/>
      <c r="E36" s="40"/>
      <c r="F36" s="40">
        <v>942.2</v>
      </c>
      <c r="G36" s="8"/>
      <c r="H36" s="25">
        <f t="shared" si="1"/>
        <v>942.2</v>
      </c>
      <c r="I36" s="17">
        <f t="shared" si="0"/>
        <v>0</v>
      </c>
      <c r="J36" s="7"/>
      <c r="K36" s="7"/>
      <c r="L36" s="7"/>
      <c r="M36" s="7"/>
      <c r="N36" s="7"/>
      <c r="O36" s="7"/>
      <c r="P36" s="7"/>
      <c r="Q36" s="7"/>
    </row>
    <row r="37" spans="2:17" ht="19.5" customHeight="1">
      <c r="B37" s="15">
        <v>2527</v>
      </c>
      <c r="C37" s="35"/>
      <c r="D37" s="25"/>
      <c r="E37" s="40"/>
      <c r="F37" s="40">
        <v>1054.5</v>
      </c>
      <c r="G37" s="8"/>
      <c r="H37" s="25">
        <f t="shared" si="1"/>
        <v>1054.5</v>
      </c>
      <c r="I37" s="17">
        <f aca="true" t="shared" si="2" ref="I37:I68">D37*100/H37</f>
        <v>0</v>
      </c>
      <c r="J37" s="7"/>
      <c r="K37" s="7"/>
      <c r="L37" s="7"/>
      <c r="M37" s="7"/>
      <c r="N37" s="7"/>
      <c r="O37" s="7"/>
      <c r="P37" s="7"/>
      <c r="Q37" s="7"/>
    </row>
    <row r="38" spans="2:17" ht="19.5" customHeight="1">
      <c r="B38" s="15">
        <v>2528</v>
      </c>
      <c r="C38" s="35"/>
      <c r="D38" s="25"/>
      <c r="E38" s="40"/>
      <c r="F38" s="40">
        <v>1247.5</v>
      </c>
      <c r="G38" s="8"/>
      <c r="H38" s="25">
        <f t="shared" si="1"/>
        <v>1247.5</v>
      </c>
      <c r="I38" s="17">
        <f t="shared" si="2"/>
        <v>0</v>
      </c>
      <c r="J38" s="7"/>
      <c r="K38" s="7"/>
      <c r="L38" s="7"/>
      <c r="M38" s="7"/>
      <c r="N38" s="7"/>
      <c r="O38" s="7"/>
      <c r="P38" s="7"/>
      <c r="Q38" s="7"/>
    </row>
    <row r="39" spans="2:17" ht="19.5" customHeight="1">
      <c r="B39" s="15">
        <v>2529</v>
      </c>
      <c r="C39" s="35"/>
      <c r="D39" s="25"/>
      <c r="E39" s="40"/>
      <c r="F39" s="40">
        <v>1303.8</v>
      </c>
      <c r="G39" s="8"/>
      <c r="H39" s="25">
        <f t="shared" si="1"/>
        <v>1303.8</v>
      </c>
      <c r="I39" s="17">
        <f t="shared" si="2"/>
        <v>0</v>
      </c>
      <c r="J39" s="7"/>
      <c r="K39" s="7"/>
      <c r="L39" s="7"/>
      <c r="M39" s="7"/>
      <c r="N39" s="7"/>
      <c r="O39" s="7"/>
      <c r="P39" s="7"/>
      <c r="Q39" s="7"/>
    </row>
    <row r="40" spans="2:17" ht="19.5" customHeight="1">
      <c r="B40" s="15">
        <v>2530</v>
      </c>
      <c r="C40" s="35"/>
      <c r="D40" s="25"/>
      <c r="E40" s="40"/>
      <c r="F40" s="40">
        <v>1063</v>
      </c>
      <c r="G40" s="8"/>
      <c r="H40" s="25">
        <f t="shared" si="1"/>
        <v>1063</v>
      </c>
      <c r="I40" s="17">
        <f t="shared" si="2"/>
        <v>0</v>
      </c>
      <c r="J40" s="7"/>
      <c r="K40" s="7"/>
      <c r="L40" s="7"/>
      <c r="M40" s="7"/>
      <c r="N40" s="7"/>
      <c r="O40" s="7"/>
      <c r="P40" s="7"/>
      <c r="Q40" s="7"/>
    </row>
    <row r="41" spans="2:17" ht="19.5" customHeight="1">
      <c r="B41" s="15">
        <v>2531</v>
      </c>
      <c r="C41" s="35"/>
      <c r="D41" s="25"/>
      <c r="E41" s="40"/>
      <c r="F41" s="40">
        <v>1060</v>
      </c>
      <c r="G41" s="8"/>
      <c r="H41" s="25">
        <f t="shared" si="1"/>
        <v>1060</v>
      </c>
      <c r="I41" s="17">
        <f t="shared" si="2"/>
        <v>0</v>
      </c>
      <c r="J41" s="7"/>
      <c r="K41" s="7"/>
      <c r="L41" s="7"/>
      <c r="M41" s="7"/>
      <c r="N41" s="7"/>
      <c r="O41" s="7"/>
      <c r="P41" s="7"/>
      <c r="Q41" s="7"/>
    </row>
    <row r="42" spans="2:17" ht="19.5" customHeight="1">
      <c r="B42" s="15">
        <v>2532</v>
      </c>
      <c r="C42" s="35"/>
      <c r="D42" s="25"/>
      <c r="E42" s="40"/>
      <c r="F42" s="40">
        <v>1075.1</v>
      </c>
      <c r="G42" s="8"/>
      <c r="H42" s="25">
        <f t="shared" si="1"/>
        <v>1075.1</v>
      </c>
      <c r="I42" s="17">
        <f t="shared" si="2"/>
        <v>0</v>
      </c>
      <c r="J42" s="7"/>
      <c r="K42" s="7"/>
      <c r="L42" s="7"/>
      <c r="M42" s="7"/>
      <c r="N42" s="7"/>
      <c r="O42" s="7"/>
      <c r="P42" s="7"/>
      <c r="Q42" s="7"/>
    </row>
    <row r="43" spans="2:17" ht="19.5" customHeight="1">
      <c r="B43" s="15">
        <v>2533</v>
      </c>
      <c r="C43" s="35"/>
      <c r="D43" s="25"/>
      <c r="E43" s="40"/>
      <c r="F43" s="40">
        <v>1014.4</v>
      </c>
      <c r="G43" s="8"/>
      <c r="H43" s="25">
        <f t="shared" si="1"/>
        <v>1014.4</v>
      </c>
      <c r="I43" s="17">
        <f t="shared" si="2"/>
        <v>0</v>
      </c>
      <c r="J43" s="7"/>
      <c r="K43" s="7"/>
      <c r="L43" s="7"/>
      <c r="M43" s="7"/>
      <c r="N43" s="7"/>
      <c r="O43" s="7"/>
      <c r="P43" s="7"/>
      <c r="Q43" s="7"/>
    </row>
    <row r="44" spans="2:17" ht="19.5" customHeight="1">
      <c r="B44" s="15">
        <v>2534</v>
      </c>
      <c r="C44" s="35"/>
      <c r="D44" s="25"/>
      <c r="E44" s="40"/>
      <c r="F44" s="40">
        <v>851.1</v>
      </c>
      <c r="G44" s="8"/>
      <c r="H44" s="25">
        <f t="shared" si="1"/>
        <v>851.1</v>
      </c>
      <c r="I44" s="17">
        <f t="shared" si="2"/>
        <v>0</v>
      </c>
      <c r="J44" s="7"/>
      <c r="K44" s="7"/>
      <c r="L44" s="7"/>
      <c r="M44" s="7"/>
      <c r="N44" s="7"/>
      <c r="O44" s="7"/>
      <c r="P44" s="7"/>
      <c r="Q44" s="7"/>
    </row>
    <row r="45" spans="2:17" ht="19.5" customHeight="1">
      <c r="B45" s="15">
        <v>2535</v>
      </c>
      <c r="C45" s="35"/>
      <c r="D45" s="25"/>
      <c r="E45" s="40"/>
      <c r="F45" s="40">
        <v>809.1</v>
      </c>
      <c r="G45" s="8"/>
      <c r="H45" s="25">
        <f t="shared" si="1"/>
        <v>809.1</v>
      </c>
      <c r="I45" s="17">
        <f t="shared" si="2"/>
        <v>0</v>
      </c>
      <c r="J45" s="7"/>
      <c r="K45" s="7"/>
      <c r="L45" s="7"/>
      <c r="M45" s="7"/>
      <c r="N45" s="7"/>
      <c r="O45" s="7"/>
      <c r="P45" s="7"/>
      <c r="Q45" s="7"/>
    </row>
    <row r="46" spans="2:17" ht="19.5" customHeight="1">
      <c r="B46" s="15">
        <v>2536</v>
      </c>
      <c r="C46" s="35"/>
      <c r="D46" s="25"/>
      <c r="E46" s="40"/>
      <c r="F46" s="40">
        <v>730.7</v>
      </c>
      <c r="G46" s="8"/>
      <c r="H46" s="25">
        <f t="shared" si="1"/>
        <v>730.7</v>
      </c>
      <c r="I46" s="17">
        <f t="shared" si="2"/>
        <v>0</v>
      </c>
      <c r="J46" s="7"/>
      <c r="K46" s="7"/>
      <c r="L46" s="7"/>
      <c r="M46" s="7"/>
      <c r="N46" s="7"/>
      <c r="O46" s="7"/>
      <c r="P46" s="7"/>
      <c r="Q46" s="7"/>
    </row>
    <row r="47" spans="2:17" ht="19.5" customHeight="1">
      <c r="B47" s="15">
        <v>2537</v>
      </c>
      <c r="C47" s="35"/>
      <c r="D47" s="25"/>
      <c r="E47" s="40"/>
      <c r="F47" s="40">
        <v>1312.6</v>
      </c>
      <c r="G47" s="8"/>
      <c r="H47" s="25">
        <f t="shared" si="1"/>
        <v>1312.6</v>
      </c>
      <c r="I47" s="17">
        <f t="shared" si="2"/>
        <v>0</v>
      </c>
      <c r="J47" s="7"/>
      <c r="K47" s="7"/>
      <c r="L47" s="7"/>
      <c r="M47" s="7"/>
      <c r="N47" s="7"/>
      <c r="O47" s="7"/>
      <c r="P47" s="7"/>
      <c r="Q47" s="7"/>
    </row>
    <row r="48" spans="2:17" ht="19.5" customHeight="1">
      <c r="B48" s="15">
        <v>2538</v>
      </c>
      <c r="C48" s="35"/>
      <c r="D48" s="25"/>
      <c r="E48" s="40"/>
      <c r="F48" s="40">
        <v>1227.8</v>
      </c>
      <c r="G48" s="8"/>
      <c r="H48" s="25">
        <f t="shared" si="1"/>
        <v>1227.8</v>
      </c>
      <c r="I48" s="17">
        <f t="shared" si="2"/>
        <v>0</v>
      </c>
      <c r="J48" s="7"/>
      <c r="K48" s="7"/>
      <c r="L48" s="7"/>
      <c r="M48" s="7"/>
      <c r="N48" s="7"/>
      <c r="O48" s="7"/>
      <c r="P48" s="7"/>
      <c r="Q48" s="7"/>
    </row>
    <row r="49" spans="2:17" ht="19.5" customHeight="1">
      <c r="B49" s="15">
        <v>2539</v>
      </c>
      <c r="C49" s="35"/>
      <c r="D49" s="25"/>
      <c r="E49" s="40"/>
      <c r="F49" s="40">
        <v>1151.4</v>
      </c>
      <c r="G49" s="8"/>
      <c r="H49" s="25">
        <f t="shared" si="1"/>
        <v>1151.4</v>
      </c>
      <c r="I49" s="17">
        <f t="shared" si="2"/>
        <v>0</v>
      </c>
      <c r="J49" s="7"/>
      <c r="K49" s="7"/>
      <c r="L49" s="7"/>
      <c r="M49" s="7"/>
      <c r="N49" s="7"/>
      <c r="O49" s="7"/>
      <c r="P49" s="7"/>
      <c r="Q49" s="7"/>
    </row>
    <row r="50" spans="2:17" ht="19.5" customHeight="1">
      <c r="B50" s="15">
        <v>2540</v>
      </c>
      <c r="C50" s="35"/>
      <c r="D50" s="25"/>
      <c r="E50" s="40"/>
      <c r="F50" s="40">
        <v>844.6</v>
      </c>
      <c r="G50" s="8"/>
      <c r="H50" s="25">
        <f t="shared" si="1"/>
        <v>844.6</v>
      </c>
      <c r="I50" s="17">
        <f t="shared" si="2"/>
        <v>0</v>
      </c>
      <c r="J50" s="7"/>
      <c r="K50" s="7"/>
      <c r="L50" s="7"/>
      <c r="M50" s="7"/>
      <c r="N50" s="7"/>
      <c r="O50" s="7"/>
      <c r="P50" s="7"/>
      <c r="Q50" s="7"/>
    </row>
    <row r="51" spans="2:17" ht="19.5" customHeight="1">
      <c r="B51" s="15">
        <v>2541</v>
      </c>
      <c r="C51" s="35"/>
      <c r="D51" s="25"/>
      <c r="E51" s="40"/>
      <c r="F51" s="40">
        <v>912.2</v>
      </c>
      <c r="G51" s="8"/>
      <c r="H51" s="25">
        <f t="shared" si="1"/>
        <v>912.2</v>
      </c>
      <c r="I51" s="17">
        <f t="shared" si="2"/>
        <v>0</v>
      </c>
      <c r="J51" s="7"/>
      <c r="K51" s="7"/>
      <c r="L51" s="7"/>
      <c r="M51" s="7"/>
      <c r="N51" s="7"/>
      <c r="O51" s="7"/>
      <c r="P51" s="7"/>
      <c r="Q51" s="7"/>
    </row>
    <row r="52" spans="2:17" ht="19.5" customHeight="1">
      <c r="B52" s="15">
        <v>2542</v>
      </c>
      <c r="C52" s="35"/>
      <c r="D52" s="25"/>
      <c r="E52" s="40"/>
      <c r="F52" s="40">
        <v>1141.9</v>
      </c>
      <c r="G52" s="8"/>
      <c r="H52" s="25">
        <f t="shared" si="1"/>
        <v>1141.9</v>
      </c>
      <c r="I52" s="17">
        <f t="shared" si="2"/>
        <v>0</v>
      </c>
      <c r="J52" s="7"/>
      <c r="K52" s="7"/>
      <c r="L52" s="7"/>
      <c r="M52" s="7"/>
      <c r="N52" s="7"/>
      <c r="O52" s="7"/>
      <c r="P52" s="7"/>
      <c r="Q52" s="7"/>
    </row>
    <row r="53" spans="2:17" ht="19.5" customHeight="1">
      <c r="B53" s="15">
        <v>2543</v>
      </c>
      <c r="C53" s="35"/>
      <c r="D53" s="25"/>
      <c r="E53" s="40"/>
      <c r="F53" s="40">
        <v>1325.7</v>
      </c>
      <c r="G53" s="8"/>
      <c r="H53" s="25">
        <f t="shared" si="1"/>
        <v>1325.7</v>
      </c>
      <c r="I53" s="17">
        <f t="shared" si="2"/>
        <v>0</v>
      </c>
      <c r="J53" s="7"/>
      <c r="K53" s="7"/>
      <c r="L53" s="7"/>
      <c r="M53" s="7"/>
      <c r="N53" s="7"/>
      <c r="O53" s="7"/>
      <c r="P53" s="7"/>
      <c r="Q53" s="7"/>
    </row>
    <row r="54" spans="2:17" ht="19.5" customHeight="1">
      <c r="B54" s="15">
        <v>2544</v>
      </c>
      <c r="C54" s="35"/>
      <c r="D54" s="25"/>
      <c r="E54" s="40">
        <v>1514.8</v>
      </c>
      <c r="F54" s="40">
        <v>1148.6</v>
      </c>
      <c r="G54" s="8"/>
      <c r="H54" s="25">
        <f t="shared" si="1"/>
        <v>1331.6999999999998</v>
      </c>
      <c r="I54" s="17">
        <f t="shared" si="2"/>
        <v>0</v>
      </c>
      <c r="J54" s="7"/>
      <c r="K54" s="7"/>
      <c r="L54" s="7"/>
      <c r="M54" s="7"/>
      <c r="N54" s="7"/>
      <c r="O54" s="7"/>
      <c r="P54" s="7"/>
      <c r="Q54" s="7"/>
    </row>
    <row r="55" spans="2:17" ht="19.5" customHeight="1">
      <c r="B55" s="15">
        <v>2545</v>
      </c>
      <c r="C55" s="35"/>
      <c r="D55" s="25"/>
      <c r="E55" s="40">
        <v>1574.2</v>
      </c>
      <c r="F55" s="40">
        <v>1504.9</v>
      </c>
      <c r="G55" s="8"/>
      <c r="H55" s="25">
        <f t="shared" si="1"/>
        <v>1539.5500000000002</v>
      </c>
      <c r="I55" s="17">
        <f t="shared" si="2"/>
        <v>0</v>
      </c>
      <c r="J55" s="7"/>
      <c r="K55" s="7"/>
      <c r="L55" s="7"/>
      <c r="M55" s="7"/>
      <c r="N55" s="7"/>
      <c r="O55" s="7"/>
      <c r="P55" s="7"/>
      <c r="Q55" s="7"/>
    </row>
    <row r="56" spans="2:17" ht="19.5" customHeight="1">
      <c r="B56" s="15">
        <v>2546</v>
      </c>
      <c r="C56" s="35"/>
      <c r="D56" s="25"/>
      <c r="E56" s="40">
        <v>1226</v>
      </c>
      <c r="F56" s="40">
        <v>730.7</v>
      </c>
      <c r="G56" s="8"/>
      <c r="H56" s="25">
        <f t="shared" si="1"/>
        <v>978.35</v>
      </c>
      <c r="I56" s="17">
        <f t="shared" si="2"/>
        <v>0</v>
      </c>
      <c r="J56" s="7"/>
      <c r="K56" s="7"/>
      <c r="L56" s="7"/>
      <c r="M56" s="7"/>
      <c r="N56" s="7"/>
      <c r="O56" s="7"/>
      <c r="P56" s="7"/>
      <c r="Q56" s="7"/>
    </row>
    <row r="57" spans="2:17" ht="19.5" customHeight="1">
      <c r="B57" s="15">
        <v>2547</v>
      </c>
      <c r="C57" s="35"/>
      <c r="D57" s="25"/>
      <c r="E57" s="40">
        <v>1754.4</v>
      </c>
      <c r="F57" s="40">
        <v>1171.7</v>
      </c>
      <c r="G57" s="8"/>
      <c r="H57" s="25">
        <f t="shared" si="1"/>
        <v>1463.0500000000002</v>
      </c>
      <c r="I57" s="17">
        <f t="shared" si="2"/>
        <v>0</v>
      </c>
      <c r="J57" s="7"/>
      <c r="K57" s="7"/>
      <c r="L57" s="7"/>
      <c r="M57" s="7"/>
      <c r="N57" s="7"/>
      <c r="O57" s="7"/>
      <c r="P57" s="7"/>
      <c r="Q57" s="7"/>
    </row>
    <row r="58" spans="2:17" ht="19.5" customHeight="1">
      <c r="B58" s="15">
        <v>2548</v>
      </c>
      <c r="C58" s="35">
        <v>129.25785600000003</v>
      </c>
      <c r="D58" s="25">
        <f aca="true" t="shared" si="3" ref="D58:D70">C58*1000/934</f>
        <v>138.3917087794433</v>
      </c>
      <c r="E58" s="40">
        <v>1499.9</v>
      </c>
      <c r="F58" s="40">
        <v>1045.8</v>
      </c>
      <c r="G58" s="8"/>
      <c r="H58" s="25">
        <f t="shared" si="1"/>
        <v>1272.85</v>
      </c>
      <c r="I58" s="17">
        <f t="shared" si="2"/>
        <v>10.872585833322331</v>
      </c>
      <c r="J58" s="7"/>
      <c r="K58" s="7"/>
      <c r="L58" s="7"/>
      <c r="M58" s="26"/>
      <c r="N58" s="7"/>
      <c r="O58" s="7"/>
      <c r="P58" s="7"/>
      <c r="Q58" s="7"/>
    </row>
    <row r="59" spans="2:17" ht="19.5" customHeight="1">
      <c r="B59" s="15">
        <v>2549</v>
      </c>
      <c r="C59" s="35">
        <v>185.87145600000002</v>
      </c>
      <c r="D59" s="25">
        <f t="shared" si="3"/>
        <v>199.00584154175593</v>
      </c>
      <c r="E59" s="40">
        <v>1297.8</v>
      </c>
      <c r="F59" s="40">
        <v>1510.5</v>
      </c>
      <c r="G59" s="8"/>
      <c r="H59" s="25">
        <f t="shared" si="1"/>
        <v>1404.15</v>
      </c>
      <c r="I59" s="17">
        <f t="shared" si="2"/>
        <v>14.172691061621332</v>
      </c>
      <c r="J59" s="7"/>
      <c r="K59" s="7"/>
      <c r="L59" s="7"/>
      <c r="M59" s="26"/>
      <c r="N59" s="7"/>
      <c r="O59" s="7"/>
      <c r="P59" s="7"/>
      <c r="Q59" s="7"/>
    </row>
    <row r="60" spans="2:17" ht="19.5" customHeight="1">
      <c r="B60" s="15">
        <v>2550</v>
      </c>
      <c r="C60" s="35">
        <v>43.29244799999999</v>
      </c>
      <c r="D60" s="25">
        <f t="shared" si="3"/>
        <v>46.351657387580296</v>
      </c>
      <c r="E60" s="40">
        <v>978.9</v>
      </c>
      <c r="F60" s="40">
        <v>1028.8</v>
      </c>
      <c r="G60" s="8"/>
      <c r="H60" s="25">
        <f t="shared" si="1"/>
        <v>1003.8499999999999</v>
      </c>
      <c r="I60" s="17">
        <f t="shared" si="2"/>
        <v>4.61738879190918</v>
      </c>
      <c r="J60" s="7"/>
      <c r="K60" s="7"/>
      <c r="L60" s="7"/>
      <c r="M60" s="26"/>
      <c r="N60" s="7"/>
      <c r="O60" s="7"/>
      <c r="P60" s="7"/>
      <c r="Q60" s="7"/>
    </row>
    <row r="61" spans="2:17" ht="19.5" customHeight="1">
      <c r="B61" s="15">
        <v>2551</v>
      </c>
      <c r="C61" s="35">
        <v>51.80371200000002</v>
      </c>
      <c r="D61" s="25">
        <f t="shared" si="3"/>
        <v>55.46435974304071</v>
      </c>
      <c r="E61" s="40">
        <v>731.1</v>
      </c>
      <c r="F61" s="40">
        <v>1222</v>
      </c>
      <c r="G61" s="8"/>
      <c r="H61" s="25">
        <f t="shared" si="1"/>
        <v>976.55</v>
      </c>
      <c r="I61" s="17">
        <f t="shared" si="2"/>
        <v>5.679623136863521</v>
      </c>
      <c r="J61" s="7"/>
      <c r="K61" s="7"/>
      <c r="L61" s="7"/>
      <c r="M61" s="26"/>
      <c r="N61" s="7"/>
      <c r="O61" s="7"/>
      <c r="P61" s="7"/>
      <c r="Q61" s="7"/>
    </row>
    <row r="62" spans="2:17" ht="19.5" customHeight="1">
      <c r="B62" s="15">
        <v>2552</v>
      </c>
      <c r="C62" s="35">
        <v>25.775711999999984</v>
      </c>
      <c r="D62" s="25">
        <f t="shared" si="3"/>
        <v>27.597122055674504</v>
      </c>
      <c r="E62" s="40">
        <v>1134.7</v>
      </c>
      <c r="F62" s="40"/>
      <c r="G62" s="8"/>
      <c r="H62" s="25">
        <f t="shared" si="1"/>
        <v>1134.7</v>
      </c>
      <c r="I62" s="17">
        <f t="shared" si="2"/>
        <v>2.432107346053979</v>
      </c>
      <c r="J62" s="7"/>
      <c r="K62" s="7"/>
      <c r="L62" s="7"/>
      <c r="M62" s="26"/>
      <c r="N62" s="7"/>
      <c r="O62" s="7"/>
      <c r="P62" s="7"/>
      <c r="Q62" s="7"/>
    </row>
    <row r="63" spans="2:17" ht="19.5" customHeight="1">
      <c r="B63" s="15">
        <v>2553</v>
      </c>
      <c r="C63" s="35">
        <v>109.28649599999999</v>
      </c>
      <c r="D63" s="25">
        <f t="shared" si="3"/>
        <v>117.00909635974303</v>
      </c>
      <c r="E63" s="40">
        <v>1440.9</v>
      </c>
      <c r="F63" s="40">
        <v>1196.9</v>
      </c>
      <c r="G63" s="8"/>
      <c r="H63" s="25">
        <f t="shared" si="1"/>
        <v>1318.9</v>
      </c>
      <c r="I63" s="17">
        <f t="shared" si="2"/>
        <v>8.871718580615894</v>
      </c>
      <c r="J63" s="7"/>
      <c r="K63" s="7"/>
      <c r="L63" s="7"/>
      <c r="M63" s="26"/>
      <c r="N63" s="7"/>
      <c r="O63" s="7"/>
      <c r="P63" s="7"/>
      <c r="Q63" s="7"/>
    </row>
    <row r="64" spans="2:17" ht="19.5" customHeight="1">
      <c r="B64" s="15">
        <v>2554</v>
      </c>
      <c r="C64" s="35">
        <v>259.923168</v>
      </c>
      <c r="D64" s="25">
        <f t="shared" si="3"/>
        <v>278.29032976445393</v>
      </c>
      <c r="E64" s="40">
        <v>1706.3</v>
      </c>
      <c r="F64" s="40">
        <v>1299.8</v>
      </c>
      <c r="G64" s="8"/>
      <c r="H64" s="25">
        <f t="shared" si="1"/>
        <v>1503.05</v>
      </c>
      <c r="I64" s="17">
        <f t="shared" si="2"/>
        <v>18.51504140011669</v>
      </c>
      <c r="J64" s="7"/>
      <c r="K64" s="7"/>
      <c r="L64" s="7"/>
      <c r="M64" s="7"/>
      <c r="N64" s="7"/>
      <c r="O64" s="7"/>
      <c r="P64" s="7"/>
      <c r="Q64" s="7"/>
    </row>
    <row r="65" spans="2:17" ht="19.5" customHeight="1">
      <c r="B65" s="15">
        <v>2555</v>
      </c>
      <c r="C65" s="35">
        <v>53.86608</v>
      </c>
      <c r="D65" s="25">
        <f t="shared" si="3"/>
        <v>57.67246252676659</v>
      </c>
      <c r="E65" s="40">
        <v>1095.5</v>
      </c>
      <c r="F65" s="40">
        <v>815.8000000000002</v>
      </c>
      <c r="G65" s="8"/>
      <c r="H65" s="25">
        <f t="shared" si="1"/>
        <v>955.6500000000001</v>
      </c>
      <c r="I65" s="17">
        <f t="shared" si="2"/>
        <v>6.034893792368187</v>
      </c>
      <c r="J65" s="7"/>
      <c r="K65" s="7"/>
      <c r="L65" s="7"/>
      <c r="M65" s="7"/>
      <c r="N65" s="7"/>
      <c r="O65" s="7"/>
      <c r="P65" s="7"/>
      <c r="Q65" s="7"/>
    </row>
    <row r="66" spans="2:17" ht="19.5" customHeight="1">
      <c r="B66" s="15">
        <v>2556</v>
      </c>
      <c r="C66" s="35">
        <v>42.04310400000001</v>
      </c>
      <c r="D66" s="25">
        <f t="shared" si="3"/>
        <v>45.014029978586734</v>
      </c>
      <c r="E66" s="40">
        <v>1051</v>
      </c>
      <c r="F66" s="40"/>
      <c r="G66" s="8"/>
      <c r="H66" s="25">
        <f t="shared" si="1"/>
        <v>1051</v>
      </c>
      <c r="I66" s="17">
        <f t="shared" si="2"/>
        <v>4.282971453719004</v>
      </c>
      <c r="J66" s="7"/>
      <c r="K66" s="7"/>
      <c r="L66" s="7"/>
      <c r="M66" s="7"/>
      <c r="N66" s="7"/>
      <c r="O66" s="7"/>
      <c r="P66" s="7"/>
      <c r="Q66" s="7"/>
    </row>
    <row r="67" spans="2:17" ht="19.5" customHeight="1">
      <c r="B67" s="15">
        <v>2557</v>
      </c>
      <c r="C67" s="35">
        <v>31.672512000000005</v>
      </c>
      <c r="D67" s="25">
        <f t="shared" si="3"/>
        <v>33.91061241970022</v>
      </c>
      <c r="E67" s="40">
        <v>750.0999999999999</v>
      </c>
      <c r="F67" s="40"/>
      <c r="G67" s="8"/>
      <c r="H67" s="25">
        <f t="shared" si="1"/>
        <v>750.0999999999999</v>
      </c>
      <c r="I67" s="17">
        <f t="shared" si="2"/>
        <v>4.520812214331452</v>
      </c>
      <c r="J67" s="7"/>
      <c r="K67" s="7"/>
      <c r="L67" s="7"/>
      <c r="M67" s="7"/>
      <c r="N67" s="7"/>
      <c r="O67" s="7"/>
      <c r="P67" s="7"/>
      <c r="Q67" s="7"/>
    </row>
    <row r="68" spans="2:17" ht="19.5" customHeight="1">
      <c r="B68" s="15">
        <v>2558</v>
      </c>
      <c r="C68" s="35">
        <v>8.289215999999998</v>
      </c>
      <c r="D68" s="25">
        <f t="shared" si="3"/>
        <v>8.874963597430405</v>
      </c>
      <c r="E68" s="40">
        <v>931.5</v>
      </c>
      <c r="F68" s="40"/>
      <c r="G68" s="8"/>
      <c r="H68" s="25">
        <f t="shared" si="1"/>
        <v>931.5</v>
      </c>
      <c r="I68" s="17">
        <f t="shared" si="2"/>
        <v>0.9527604506098126</v>
      </c>
      <c r="J68" s="7"/>
      <c r="K68" s="7"/>
      <c r="L68" s="7"/>
      <c r="M68" s="7"/>
      <c r="N68" s="7"/>
      <c r="O68" s="7"/>
      <c r="P68" s="7"/>
      <c r="Q68" s="7"/>
    </row>
    <row r="69" spans="2:17" ht="19.5" customHeight="1">
      <c r="B69" s="15">
        <v>2559</v>
      </c>
      <c r="C69" s="35">
        <v>95.44003200000002</v>
      </c>
      <c r="D69" s="25">
        <f t="shared" si="3"/>
        <v>102.18418843683085</v>
      </c>
      <c r="E69" s="40">
        <v>1162.1</v>
      </c>
      <c r="F69" s="40">
        <v>1108.2</v>
      </c>
      <c r="G69" s="8"/>
      <c r="H69" s="25">
        <f t="shared" si="1"/>
        <v>1135.15</v>
      </c>
      <c r="I69" s="17">
        <f>D69*100/H69</f>
        <v>9.00182252890198</v>
      </c>
      <c r="J69" s="7"/>
      <c r="K69" s="7"/>
      <c r="L69" s="7"/>
      <c r="M69" s="7"/>
      <c r="N69" s="7"/>
      <c r="O69" s="7"/>
      <c r="P69" s="7"/>
      <c r="Q69" s="7"/>
    </row>
    <row r="70" spans="2:17" ht="19.5" customHeight="1">
      <c r="B70" s="15">
        <v>2560</v>
      </c>
      <c r="C70" s="35">
        <v>259.3</v>
      </c>
      <c r="D70" s="25">
        <f t="shared" si="3"/>
        <v>277.62312633832977</v>
      </c>
      <c r="E70" s="40">
        <v>1037.4</v>
      </c>
      <c r="F70" s="40">
        <v>1487.3</v>
      </c>
      <c r="G70" s="42"/>
      <c r="H70" s="25">
        <f t="shared" si="1"/>
        <v>1262.35</v>
      </c>
      <c r="I70" s="17">
        <f>D70*100/H70</f>
        <v>21.992563578906786</v>
      </c>
      <c r="J70" s="7"/>
      <c r="K70" s="7"/>
      <c r="L70" s="7"/>
      <c r="M70" s="7"/>
      <c r="N70" s="7"/>
      <c r="O70" s="7"/>
      <c r="P70" s="7"/>
      <c r="Q70" s="7"/>
    </row>
    <row r="71" spans="2:17" ht="19.5" customHeight="1">
      <c r="B71" s="15"/>
      <c r="C71" s="35"/>
      <c r="D71" s="25"/>
      <c r="E71" s="40"/>
      <c r="F71" s="40"/>
      <c r="G71" s="42"/>
      <c r="H71" s="25"/>
      <c r="I71" s="17"/>
      <c r="J71" s="7"/>
      <c r="K71" s="7"/>
      <c r="L71" s="7"/>
      <c r="M71" s="7"/>
      <c r="N71" s="7"/>
      <c r="O71" s="7"/>
      <c r="P71" s="7"/>
      <c r="Q71" s="7"/>
    </row>
    <row r="72" spans="2:17" ht="19.5" customHeight="1">
      <c r="B72" s="15"/>
      <c r="C72" s="35"/>
      <c r="D72" s="25"/>
      <c r="E72" s="40"/>
      <c r="F72" s="40"/>
      <c r="G72" s="42"/>
      <c r="H72" s="25"/>
      <c r="I72" s="17"/>
      <c r="J72" s="7"/>
      <c r="K72" s="7"/>
      <c r="L72" s="7"/>
      <c r="M72" s="7"/>
      <c r="N72" s="7"/>
      <c r="O72" s="7"/>
      <c r="P72" s="7"/>
      <c r="Q72" s="7"/>
    </row>
    <row r="73" spans="2:17" ht="19.5" customHeight="1">
      <c r="B73" s="15"/>
      <c r="C73" s="35"/>
      <c r="D73" s="25"/>
      <c r="E73" s="40"/>
      <c r="F73" s="40"/>
      <c r="G73" s="42"/>
      <c r="H73" s="25"/>
      <c r="I73" s="17"/>
      <c r="J73" s="7"/>
      <c r="K73" s="7"/>
      <c r="L73" s="7"/>
      <c r="M73" s="7"/>
      <c r="N73" s="7"/>
      <c r="O73" s="7"/>
      <c r="P73" s="7"/>
      <c r="Q73" s="7"/>
    </row>
    <row r="74" spans="2:17" ht="19.5" customHeight="1">
      <c r="B74" s="15"/>
      <c r="C74" s="35"/>
      <c r="D74" s="25"/>
      <c r="E74" s="40"/>
      <c r="F74" s="40"/>
      <c r="G74" s="42"/>
      <c r="H74" s="25"/>
      <c r="I74" s="17"/>
      <c r="J74" s="7"/>
      <c r="K74" s="7"/>
      <c r="L74" s="7"/>
      <c r="M74" s="7"/>
      <c r="N74" s="7"/>
      <c r="O74" s="7"/>
      <c r="P74" s="7"/>
      <c r="Q74" s="7"/>
    </row>
    <row r="75" spans="2:17" ht="19.5" customHeight="1">
      <c r="B75" s="18" t="s">
        <v>4</v>
      </c>
      <c r="C75" s="36">
        <f>SUM(C58:C74)/11</f>
        <v>117.80198109090908</v>
      </c>
      <c r="D75" s="37">
        <f>AVERAGE(D58:D74)</f>
        <v>106.72226914841048</v>
      </c>
      <c r="E75" s="41"/>
      <c r="F75" s="41"/>
      <c r="G75" s="43"/>
      <c r="H75" s="37">
        <f>AVERAGE(H5:H74)</f>
        <v>1149.18828125</v>
      </c>
      <c r="I75" s="19">
        <f>D75*100/H75</f>
        <v>9.286752300704464</v>
      </c>
      <c r="J75" s="7"/>
      <c r="K75" s="7"/>
      <c r="L75" s="7"/>
      <c r="M75" s="7"/>
      <c r="N75" s="7"/>
      <c r="O75" s="7"/>
      <c r="P75" s="7"/>
      <c r="Q75" s="7"/>
    </row>
    <row r="76" spans="2:17" ht="19.5" customHeight="1">
      <c r="B76" s="9"/>
      <c r="C76" s="10"/>
      <c r="D76" s="1"/>
      <c r="H76" s="13"/>
      <c r="I76" s="13"/>
      <c r="J76" s="13"/>
      <c r="K76" s="13"/>
      <c r="L76" s="13"/>
      <c r="M76" s="13"/>
      <c r="N76" s="13"/>
      <c r="O76" s="13"/>
      <c r="P76" s="13"/>
      <c r="Q76" s="13"/>
    </row>
    <row r="77" spans="2:17" ht="19.5" customHeight="1">
      <c r="B77" s="9"/>
      <c r="C77" s="9"/>
      <c r="D77" s="1"/>
      <c r="H77" s="13"/>
      <c r="I77" s="13"/>
      <c r="J77" s="13"/>
      <c r="K77" s="13"/>
      <c r="L77" s="13"/>
      <c r="M77" s="13"/>
      <c r="N77" s="13"/>
      <c r="O77" s="13"/>
      <c r="P77" s="13"/>
      <c r="Q77" s="13"/>
    </row>
    <row r="78" spans="2:17" ht="19.5" customHeight="1">
      <c r="B78" s="11" t="s">
        <v>6</v>
      </c>
      <c r="C78" s="12"/>
      <c r="D78" s="12"/>
      <c r="E78" s="12"/>
      <c r="F78" s="12"/>
      <c r="G78" s="13"/>
      <c r="H78" s="13"/>
      <c r="I78" s="13"/>
      <c r="J78" s="13"/>
      <c r="K78" s="13"/>
      <c r="L78" s="13"/>
      <c r="M78" s="13"/>
      <c r="N78" s="13"/>
      <c r="O78" s="13"/>
      <c r="P78" s="13"/>
      <c r="Q78" s="13"/>
    </row>
    <row r="79" spans="2:17" ht="19.5" customHeight="1">
      <c r="B79" s="11" t="s">
        <v>24</v>
      </c>
      <c r="C79" s="12"/>
      <c r="D79" s="12"/>
      <c r="E79" s="44">
        <v>934</v>
      </c>
      <c r="F79" s="13" t="s">
        <v>9</v>
      </c>
      <c r="H79" s="13"/>
      <c r="I79" s="13"/>
      <c r="J79" s="13"/>
      <c r="K79" s="13"/>
      <c r="L79" s="13"/>
      <c r="M79" s="13"/>
      <c r="N79" s="13"/>
      <c r="O79" s="13"/>
      <c r="P79" s="13"/>
      <c r="Q79" s="13"/>
    </row>
    <row r="80" spans="2:17" ht="19.5" customHeight="1">
      <c r="B80" s="11" t="s">
        <v>21</v>
      </c>
      <c r="C80" s="12"/>
      <c r="D80" s="12"/>
      <c r="E80" s="44">
        <f>C75</f>
        <v>117.80198109090908</v>
      </c>
      <c r="F80" s="1" t="s">
        <v>10</v>
      </c>
      <c r="H80" s="13"/>
      <c r="I80" s="13"/>
      <c r="J80" s="13"/>
      <c r="K80" s="13"/>
      <c r="L80" s="13"/>
      <c r="M80" s="13"/>
      <c r="N80" s="13"/>
      <c r="O80" s="13"/>
      <c r="P80" s="13"/>
      <c r="Q80" s="13"/>
    </row>
    <row r="81" spans="2:17" ht="19.5" customHeight="1">
      <c r="B81" s="11" t="s">
        <v>22</v>
      </c>
      <c r="C81" s="12"/>
      <c r="D81" s="12"/>
      <c r="E81" s="44">
        <f>D75</f>
        <v>106.72226914841048</v>
      </c>
      <c r="F81" s="13" t="s">
        <v>11</v>
      </c>
      <c r="H81" s="13"/>
      <c r="I81" s="13"/>
      <c r="J81" s="13"/>
      <c r="K81" s="13"/>
      <c r="L81" s="13"/>
      <c r="M81" s="13"/>
      <c r="N81" s="13"/>
      <c r="O81" s="13"/>
      <c r="P81" s="13"/>
      <c r="Q81" s="13"/>
    </row>
    <row r="82" spans="2:17" ht="19.5" customHeight="1">
      <c r="B82" s="11" t="s">
        <v>23</v>
      </c>
      <c r="C82" s="12"/>
      <c r="D82" s="12"/>
      <c r="E82" s="44">
        <f>H75</f>
        <v>1149.18828125</v>
      </c>
      <c r="F82" s="12" t="s">
        <v>3</v>
      </c>
      <c r="H82" s="13"/>
      <c r="I82" s="13"/>
      <c r="J82" s="13"/>
      <c r="K82" s="13"/>
      <c r="L82" s="13"/>
      <c r="M82" s="13"/>
      <c r="N82" s="13"/>
      <c r="O82" s="13"/>
      <c r="P82" s="13"/>
      <c r="Q82" s="13"/>
    </row>
    <row r="83" spans="2:17" ht="19.5" customHeight="1">
      <c r="B83" s="11" t="s">
        <v>12</v>
      </c>
      <c r="C83" s="12"/>
      <c r="D83" s="12"/>
      <c r="E83" s="45">
        <f>((D75*100)/H75)</f>
        <v>9.286752300704464</v>
      </c>
      <c r="F83" s="12" t="s">
        <v>13</v>
      </c>
      <c r="H83" s="13"/>
      <c r="I83" s="13"/>
      <c r="J83" s="13"/>
      <c r="K83" s="13"/>
      <c r="L83" s="13"/>
      <c r="M83" s="13"/>
      <c r="N83" s="13"/>
      <c r="O83" s="13"/>
      <c r="P83" s="13"/>
      <c r="Q83" s="13"/>
    </row>
    <row r="84" ht="19.5" customHeight="1"/>
    <row r="85" ht="19.5" customHeight="1"/>
    <row r="86" ht="19.5" customHeight="1"/>
    <row r="87" ht="19.5" customHeight="1"/>
    <row r="88" ht="19.5" customHeight="1"/>
    <row r="89" ht="19.5" customHeight="1"/>
    <row r="90" ht="19.5" customHeight="1"/>
    <row r="91" ht="19.5" customHeight="1"/>
    <row r="92" ht="19.5" customHeight="1"/>
    <row r="93" ht="19.5" customHeight="1"/>
    <row r="94" ht="19.5" customHeight="1"/>
    <row r="95" ht="19.5" customHeight="1"/>
    <row r="96" ht="19.5" customHeight="1"/>
    <row r="97" ht="19.5" customHeight="1"/>
    <row r="98" ht="19.5" customHeight="1"/>
    <row r="99" ht="19.5" customHeight="1"/>
    <row r="100" ht="19.5" customHeight="1"/>
    <row r="101" ht="19.5" customHeight="1"/>
    <row r="102" ht="19.5" customHeight="1"/>
    <row r="103" ht="19.5" customHeight="1"/>
    <row r="104" ht="19.5" customHeight="1"/>
    <row r="105" ht="19.5" customHeight="1"/>
    <row r="106" ht="19.5" customHeight="1"/>
    <row r="107" ht="19.5" customHeight="1"/>
  </sheetData>
  <mergeCells count="3">
    <mergeCell ref="B1:I1"/>
    <mergeCell ref="B2:B4"/>
    <mergeCell ref="E2:H2"/>
  </mergeCells>
  <printOptions/>
  <pageMargins left="0.61" right="0" top="0.1968503937007874" bottom="0" header="0.5118110236220472" footer="0.11811023622047245"/>
  <pageSetup horizontalDpi="360" verticalDpi="36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svoa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svoa</dc:creator>
  <cp:keywords/>
  <dc:description/>
  <cp:lastModifiedBy>User</cp:lastModifiedBy>
  <cp:lastPrinted>2011-07-20T03:17:07Z</cp:lastPrinted>
  <dcterms:created xsi:type="dcterms:W3CDTF">2000-12-18T21:24:34Z</dcterms:created>
  <dcterms:modified xsi:type="dcterms:W3CDTF">2018-06-27T04:41:33Z</dcterms:modified>
  <cp:category/>
  <cp:version/>
  <cp:contentType/>
  <cp:contentStatus/>
</cp:coreProperties>
</file>