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0"/>
  </bookViews>
  <sheets>
    <sheet name="กราฟน้ำท่าP.91" sheetId="1" r:id="rId1"/>
    <sheet name="P.91-H.05" sheetId="2" r:id="rId2"/>
  </sheets>
  <definedNames>
    <definedName name="_Regression_Int" localSheetId="1" hidden="1">1</definedName>
    <definedName name="Print_Area_MI">'P.91-H.05'!$A$1:$N$6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<sst xmlns="http://schemas.openxmlformats.org/spreadsheetml/2006/main" count="29" uniqueCount="24">
  <si>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</si>
  <si>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</si>
  <si>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</si>
  <si>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</si>
  <si>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</si>
  <si>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</si>
  <si>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</si>
  <si>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</si>
  <si>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</si>
  <si>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</si>
  <si>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</si>
  <si>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</si>
  <si>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</si>
  <si>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</si>
  <si>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</si>
  <si>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</si>
  <si>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</si>
  <si>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</si>
  <si>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</si>
  <si>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</si>
  <si>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</si>
  <si>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น้ำแม่ขอด(P.91)</t>
  </si>
  <si>
    <t xml:space="preserve"> พี้นที่รับน้ำ   130     ตร.กม. </t>
  </si>
  <si>
    <t>สถานี P.91  :  น้ำแม่ขอด  บ้านสันปู่เลย อ.พร้าว จ.เชียงใหม่</t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</si>
</sst>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#,##0.0"/>
    <numFmt numFmtId="245" formatCode="&quot;ใช่&quot;;&quot;ใช่&quot;;&quot;ไม่ใช่&quot;"/>
    <numFmt numFmtId="246" formatCode="&quot;จริง&quot;;&quot;จริง&quot;;&quot;เท็จ&quot;"/>
    <numFmt numFmtId="247" formatCode="&quot;เปิด&quot;;&quot;เปิด&quot;;&quot;ปิด&quot;"/>
    <numFmt numFmtId="248" formatCode="[$€-2]\ #,##0.00_);[Red]\([$€-2]\ #,##0.00\)"/>
  </numFmts>
  <fonts count="5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12"/>
      <name val="AngsanaUPC"/>
      <family val="1"/>
    </font>
    <font>
      <u val="single"/>
      <sz val="14"/>
      <color indexed="36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10"/>
      <name val="TH SarabunPSK"/>
      <family val="2"/>
    </font>
    <font>
      <sz val="16"/>
      <color indexed="12"/>
      <name val="TH SarabunPSK"/>
      <family val="0"/>
    </font>
    <font>
      <sz val="16"/>
      <color indexed="13"/>
      <name val="TH SarabunPSK"/>
      <family val="0"/>
    </font>
    <font>
      <sz val="16"/>
      <color indexed="10"/>
      <name val="TH SarabunPSK"/>
      <family val="0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.4"/>
      <color indexed="13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4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1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3" fontId="8" fillId="0" borderId="0" xfId="0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233" fontId="8" fillId="0" borderId="0" xfId="0" applyFont="1" applyAlignment="1">
      <alignment horizontal="center" vertical="center"/>
    </xf>
    <xf numFmtId="1" fontId="8" fillId="35" borderId="15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5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236" fontId="8" fillId="36" borderId="18" xfId="0" applyNumberFormat="1" applyFont="1" applyFill="1" applyBorder="1" applyAlignment="1" applyProtection="1">
      <alignment vertical="center"/>
      <protection/>
    </xf>
    <xf numFmtId="236" fontId="8" fillId="36" borderId="0" xfId="0" applyNumberFormat="1" applyFont="1" applyFill="1" applyBorder="1" applyAlignment="1" applyProtection="1">
      <alignment vertical="center"/>
      <protection/>
    </xf>
    <xf numFmtId="236" fontId="8" fillId="36" borderId="19" xfId="0" applyNumberFormat="1" applyFont="1" applyFill="1" applyBorder="1" applyAlignment="1" applyProtection="1">
      <alignment vertical="center"/>
      <protection/>
    </xf>
    <xf numFmtId="1" fontId="53" fillId="33" borderId="15" xfId="0" applyNumberFormat="1" applyFont="1" applyFill="1" applyBorder="1" applyAlignment="1" applyProtection="1">
      <alignment horizontal="center" vertical="center"/>
      <protection/>
    </xf>
    <xf numFmtId="236" fontId="53" fillId="36" borderId="16" xfId="0" applyNumberFormat="1" applyFont="1" applyFill="1" applyBorder="1" applyAlignment="1" applyProtection="1">
      <alignment horizontal="center" vertical="center"/>
      <protection/>
    </xf>
    <xf numFmtId="236" fontId="53" fillId="33" borderId="16" xfId="0" applyNumberFormat="1" applyFont="1" applyFill="1" applyBorder="1" applyAlignment="1" applyProtection="1">
      <alignment horizontal="center" vertical="center"/>
      <protection/>
    </xf>
    <xf numFmtId="236" fontId="53" fillId="35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20" xfId="0" applyNumberFormat="1" applyFont="1" applyFill="1" applyBorder="1" applyAlignment="1" applyProtection="1">
      <alignment horizontal="center"/>
      <protection/>
    </xf>
    <xf numFmtId="1" fontId="6" fillId="0" borderId="20" xfId="0" applyNumberFormat="1" applyFont="1" applyFill="1" applyBorder="1" applyAlignment="1" applyProtection="1">
      <alignment horizontal="center"/>
      <protection/>
    </xf>
    <xf numFmtId="1" fontId="8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P.91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น้ำแม่ขอด บ้านสันปู่เลย อ.พร้าว จ.เชียงใหม่</a:t>
            </a:r>
          </a:p>
        </c:rich>
      </c:tx>
      <c:layout>
        <c:manualLayout>
          <c:xMode val="factor"/>
          <c:yMode val="factor"/>
          <c:x val="0.017"/>
          <c:y val="-0.011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325"/>
          <c:w val="0.8605"/>
          <c:h val="0.65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delete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'P.91-H.05'!$A$7:$A$19</c:f>
              <c:numCache>
                <c:ptCount val="13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  <c:pt idx="12">
                  <c:v>2565</c:v>
                </c:pt>
              </c:numCache>
            </c:numRef>
          </c:cat>
          <c:val>
            <c:numRef>
              <c:f>'P.91-H.05'!$N$7:$N$19</c:f>
              <c:numCache>
                <c:ptCount val="13"/>
                <c:pt idx="0">
                  <c:v>96.13123199999998</c:v>
                </c:pt>
                <c:pt idx="1">
                  <c:v>133.37827199999998</c:v>
                </c:pt>
                <c:pt idx="2">
                  <c:v>48.625056</c:v>
                </c:pt>
                <c:pt idx="3">
                  <c:v>44.603136000000006</c:v>
                </c:pt>
                <c:pt idx="4">
                  <c:v>37.81987200000001</c:v>
                </c:pt>
                <c:pt idx="5">
                  <c:v>19.220000000000002</c:v>
                </c:pt>
                <c:pt idx="6">
                  <c:v>41.38999999999999</c:v>
                </c:pt>
                <c:pt idx="7">
                  <c:v>48.980000000000004</c:v>
                </c:pt>
                <c:pt idx="8">
                  <c:v>53.54</c:v>
                </c:pt>
                <c:pt idx="9">
                  <c:v>38.28</c:v>
                </c:pt>
                <c:pt idx="10">
                  <c:v>44.22999999999999</c:v>
                </c:pt>
                <c:pt idx="11">
                  <c:v>18.0435168</c:v>
                </c:pt>
                <c:pt idx="12">
                  <c:v>68.25530880000001</c:v>
                </c:pt>
              </c:numCache>
            </c:numRef>
          </c:val>
        </c:ser>
        <c:gapWidth val="100"/>
        <c:axId val="13070323"/>
        <c:axId val="50524044"/>
      </c:barChart>
      <c:lineChart>
        <c:grouping val="standard"/>
        <c:varyColors val="0"/>
        <c:ser>
          <c:idx val="1"/>
          <c:order val="1"/>
          <c:tx>
            <c:v>ค่าเฉลี่ย 52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'P.91-H.05'!$A$7:$A$17</c:f>
              <c:numCache>
                <c:ptCount val="11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</c:numCache>
            </c:numRef>
          </c:cat>
          <c:val>
            <c:numRef>
              <c:f>'P.91-H.05'!$P$7:$P$19</c:f>
              <c:numCache>
                <c:ptCount val="13"/>
                <c:pt idx="0">
                  <c:v>52.02009040000001</c:v>
                </c:pt>
                <c:pt idx="1">
                  <c:v>52.02009040000001</c:v>
                </c:pt>
                <c:pt idx="2">
                  <c:v>52.02009040000001</c:v>
                </c:pt>
                <c:pt idx="3">
                  <c:v>52.02009040000001</c:v>
                </c:pt>
                <c:pt idx="4">
                  <c:v>52.02009040000001</c:v>
                </c:pt>
                <c:pt idx="5">
                  <c:v>52.02009040000001</c:v>
                </c:pt>
                <c:pt idx="6">
                  <c:v>52.02009040000001</c:v>
                </c:pt>
                <c:pt idx="7">
                  <c:v>52.02009040000001</c:v>
                </c:pt>
                <c:pt idx="8">
                  <c:v>52.02009040000001</c:v>
                </c:pt>
                <c:pt idx="9">
                  <c:v>52.02009040000001</c:v>
                </c:pt>
                <c:pt idx="10">
                  <c:v>52.02009040000001</c:v>
                </c:pt>
                <c:pt idx="11">
                  <c:v>52.02009040000001</c:v>
                </c:pt>
              </c:numCache>
            </c:numRef>
          </c:val>
          <c:smooth val="0"/>
        </c:ser>
        <c:axId val="13070323"/>
        <c:axId val="50524044"/>
      </c:lineChart>
      <c:catAx>
        <c:axId val="130703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0524044"/>
        <c:crossesAt val="0"/>
        <c:auto val="1"/>
        <c:lblOffset val="100"/>
        <c:tickLblSkip val="1"/>
        <c:noMultiLvlLbl val="0"/>
      </c:catAx>
      <c:valAx>
        <c:axId val="50524044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5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070323"/>
        <c:crossesAt val="1"/>
        <c:crossBetween val="between"/>
        <c:dispUnits/>
        <c:majorUnit val="30"/>
        <c:minorUnit val="1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025"/>
          <c:y val="0.86725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4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55"/>
  <sheetViews>
    <sheetView showGridLines="0" zoomScalePageLayoutView="0" workbookViewId="0" topLeftCell="A13">
      <selection activeCell="B19" sqref="B19:M19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0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7" t="s">
        <v>23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ht="26.25" customHeight="1">
      <c r="A3" s="49" t="s">
        <v>21</v>
      </c>
      <c r="B3" s="49"/>
      <c r="C3" s="49"/>
      <c r="D3" s="49"/>
      <c r="E3" s="5"/>
      <c r="F3" s="5"/>
      <c r="G3" s="5"/>
      <c r="H3" s="5"/>
      <c r="I3" s="5"/>
      <c r="J3" s="5"/>
      <c r="K3" s="5"/>
      <c r="L3" s="48" t="s">
        <v>22</v>
      </c>
      <c r="M3" s="48"/>
      <c r="N3" s="48"/>
      <c r="O3" s="48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1">
        <v>2553</v>
      </c>
      <c r="B7" s="34">
        <v>0.25056000000000006</v>
      </c>
      <c r="C7" s="34">
        <v>0.16675200000000012</v>
      </c>
      <c r="D7" s="34">
        <v>0.20044800000000007</v>
      </c>
      <c r="E7" s="34">
        <v>3.246912</v>
      </c>
      <c r="F7" s="34">
        <v>41.63443199999999</v>
      </c>
      <c r="G7" s="34">
        <v>26.089344000000008</v>
      </c>
      <c r="H7" s="34">
        <v>11.288159999999998</v>
      </c>
      <c r="I7" s="34">
        <v>5.289408</v>
      </c>
      <c r="J7" s="34">
        <v>3.656448000000002</v>
      </c>
      <c r="K7" s="34">
        <v>1.8740160000000003</v>
      </c>
      <c r="L7" s="34">
        <v>1.18368</v>
      </c>
      <c r="M7" s="34">
        <v>1.2510720000000002</v>
      </c>
      <c r="N7" s="35">
        <f aca="true" t="shared" si="0" ref="N7:N13">SUM(B7:M7)</f>
        <v>96.13123199999998</v>
      </c>
      <c r="O7" s="36">
        <f>+N7*1000000/(365*86400)</f>
        <v>3.048301369863013</v>
      </c>
      <c r="P7" s="37">
        <f aca="true" t="shared" si="1" ref="P7:P18">$N$26</f>
        <v>52.02009040000001</v>
      </c>
      <c r="Q7" s="32"/>
    </row>
    <row r="8" spans="1:17" ht="15" customHeight="1">
      <c r="A8" s="31">
        <v>2554</v>
      </c>
      <c r="B8" s="34">
        <v>1.5361920000000002</v>
      </c>
      <c r="C8" s="34">
        <v>2.7216</v>
      </c>
      <c r="D8" s="34">
        <v>3.568320000000001</v>
      </c>
      <c r="E8" s="34">
        <v>4.084992</v>
      </c>
      <c r="F8" s="34">
        <v>42.729119999999995</v>
      </c>
      <c r="G8" s="34">
        <v>34.202304000000005</v>
      </c>
      <c r="H8" s="34">
        <v>15.283296000000002</v>
      </c>
      <c r="I8" s="34">
        <v>8.652959999999998</v>
      </c>
      <c r="J8" s="34">
        <v>6.244128000000003</v>
      </c>
      <c r="K8" s="34">
        <v>5.673888000000001</v>
      </c>
      <c r="L8" s="34">
        <v>4.913567999999987</v>
      </c>
      <c r="M8" s="34">
        <v>3.7679040000000015</v>
      </c>
      <c r="N8" s="35">
        <f t="shared" si="0"/>
        <v>133.37827199999998</v>
      </c>
      <c r="O8" s="36">
        <f aca="true" t="shared" si="2" ref="O8:O18">+N8*1000000/(365*86400)</f>
        <v>4.229397260273972</v>
      </c>
      <c r="P8" s="37">
        <f t="shared" si="1"/>
        <v>52.02009040000001</v>
      </c>
      <c r="Q8" s="32"/>
    </row>
    <row r="9" spans="1:17" ht="15" customHeight="1">
      <c r="A9" s="31">
        <v>2555</v>
      </c>
      <c r="B9" s="34">
        <v>2.0692800000000013</v>
      </c>
      <c r="C9" s="34">
        <v>2.696544000000001</v>
      </c>
      <c r="D9" s="34">
        <v>2.4425280000000007</v>
      </c>
      <c r="E9" s="34">
        <v>4.358880000000001</v>
      </c>
      <c r="F9" s="34">
        <v>5.4604800000000004</v>
      </c>
      <c r="G9" s="34">
        <v>13.258944</v>
      </c>
      <c r="H9" s="34">
        <v>7.89264</v>
      </c>
      <c r="I9" s="34">
        <v>5.866559999999998</v>
      </c>
      <c r="J9" s="34">
        <v>1.899072</v>
      </c>
      <c r="K9" s="34">
        <v>0.49593600000000004</v>
      </c>
      <c r="L9" s="34">
        <v>1.1059200000000005</v>
      </c>
      <c r="M9" s="34">
        <v>1.078272</v>
      </c>
      <c r="N9" s="35">
        <f t="shared" si="0"/>
        <v>48.625056</v>
      </c>
      <c r="O9" s="36">
        <f t="shared" si="2"/>
        <v>1.541890410958904</v>
      </c>
      <c r="P9" s="37">
        <f t="shared" si="1"/>
        <v>52.02009040000001</v>
      </c>
      <c r="Q9" s="32"/>
    </row>
    <row r="10" spans="1:17" ht="15" customHeight="1">
      <c r="A10" s="31">
        <v>2556</v>
      </c>
      <c r="B10" s="34">
        <v>0.5477760000000003</v>
      </c>
      <c r="C10" s="34">
        <v>0.6851520000000001</v>
      </c>
      <c r="D10" s="34">
        <v>1.0912320000000002</v>
      </c>
      <c r="E10" s="34">
        <v>2.6982720000000002</v>
      </c>
      <c r="F10" s="34">
        <v>6.781536</v>
      </c>
      <c r="G10" s="34">
        <v>13.716000000000003</v>
      </c>
      <c r="H10" s="34">
        <v>9.176544</v>
      </c>
      <c r="I10" s="34">
        <v>5.360256</v>
      </c>
      <c r="J10" s="34">
        <v>2.4935040000000006</v>
      </c>
      <c r="K10" s="34">
        <v>1.0203840000000006</v>
      </c>
      <c r="L10" s="34">
        <v>0.6168960000000001</v>
      </c>
      <c r="M10" s="34">
        <v>0.41558399999999995</v>
      </c>
      <c r="N10" s="35">
        <f t="shared" si="0"/>
        <v>44.603136000000006</v>
      </c>
      <c r="O10" s="36">
        <f t="shared" si="2"/>
        <v>1.4143561643835618</v>
      </c>
      <c r="P10" s="37">
        <f t="shared" si="1"/>
        <v>52.02009040000001</v>
      </c>
      <c r="Q10" s="32"/>
    </row>
    <row r="11" spans="1:17" ht="15" customHeight="1">
      <c r="A11" s="31">
        <v>2557</v>
      </c>
      <c r="B11" s="34">
        <v>0.37843200000000016</v>
      </c>
      <c r="C11" s="34">
        <v>2.0226240000000004</v>
      </c>
      <c r="D11" s="34">
        <v>2.51424</v>
      </c>
      <c r="E11" s="34">
        <v>6.789311999999999</v>
      </c>
      <c r="F11" s="34">
        <v>5.342976</v>
      </c>
      <c r="G11" s="34">
        <v>7.375968</v>
      </c>
      <c r="H11" s="34">
        <v>5.621184000000002</v>
      </c>
      <c r="I11" s="34">
        <v>3.884544</v>
      </c>
      <c r="J11" s="34">
        <v>1.2294719999999995</v>
      </c>
      <c r="K11" s="34">
        <v>1.7029440000000002</v>
      </c>
      <c r="L11" s="34">
        <v>0.5685120000000001</v>
      </c>
      <c r="M11" s="34">
        <v>0.389664</v>
      </c>
      <c r="N11" s="35">
        <f t="shared" si="0"/>
        <v>37.81987200000001</v>
      </c>
      <c r="O11" s="36">
        <f t="shared" si="2"/>
        <v>1.199260273972603</v>
      </c>
      <c r="P11" s="37">
        <f t="shared" si="1"/>
        <v>52.02009040000001</v>
      </c>
      <c r="Q11" s="32"/>
    </row>
    <row r="12" spans="1:17" ht="15" customHeight="1">
      <c r="A12" s="31">
        <v>2558</v>
      </c>
      <c r="B12" s="34">
        <v>0.74</v>
      </c>
      <c r="C12" s="34">
        <v>0.91</v>
      </c>
      <c r="D12" s="34">
        <v>0.52</v>
      </c>
      <c r="E12" s="34">
        <v>2.45</v>
      </c>
      <c r="F12" s="34">
        <v>3.46</v>
      </c>
      <c r="G12" s="34">
        <v>2.14</v>
      </c>
      <c r="H12" s="34">
        <v>4.11</v>
      </c>
      <c r="I12" s="34">
        <v>1.67</v>
      </c>
      <c r="J12" s="34">
        <v>0.82</v>
      </c>
      <c r="K12" s="34">
        <v>0.78</v>
      </c>
      <c r="L12" s="34">
        <v>0.77</v>
      </c>
      <c r="M12" s="34">
        <v>0.85</v>
      </c>
      <c r="N12" s="35">
        <f t="shared" si="0"/>
        <v>19.220000000000002</v>
      </c>
      <c r="O12" s="36">
        <f t="shared" si="2"/>
        <v>0.6094622019279554</v>
      </c>
      <c r="P12" s="37">
        <f t="shared" si="1"/>
        <v>52.02009040000001</v>
      </c>
      <c r="Q12" s="32"/>
    </row>
    <row r="13" spans="1:17" ht="15" customHeight="1">
      <c r="A13" s="31">
        <v>2559</v>
      </c>
      <c r="B13" s="34">
        <v>0.49</v>
      </c>
      <c r="C13" s="34">
        <v>0.56</v>
      </c>
      <c r="D13" s="34">
        <v>7.94</v>
      </c>
      <c r="E13" s="40">
        <v>5.16</v>
      </c>
      <c r="F13" s="41">
        <v>5.25</v>
      </c>
      <c r="G13" s="41">
        <v>6.63</v>
      </c>
      <c r="H13" s="41">
        <v>5.22</v>
      </c>
      <c r="I13" s="41">
        <v>4.06</v>
      </c>
      <c r="J13" s="42">
        <v>2.19</v>
      </c>
      <c r="K13" s="34">
        <v>1.82</v>
      </c>
      <c r="L13" s="34">
        <v>0.97</v>
      </c>
      <c r="M13" s="34">
        <v>1.1</v>
      </c>
      <c r="N13" s="35">
        <f t="shared" si="0"/>
        <v>41.38999999999999</v>
      </c>
      <c r="O13" s="36">
        <f t="shared" si="2"/>
        <v>1.312468290208016</v>
      </c>
      <c r="P13" s="37">
        <f t="shared" si="1"/>
        <v>52.02009040000001</v>
      </c>
      <c r="Q13" s="32"/>
    </row>
    <row r="14" spans="1:17" ht="15" customHeight="1">
      <c r="A14" s="31">
        <v>2560</v>
      </c>
      <c r="B14" s="34">
        <v>0.67</v>
      </c>
      <c r="C14" s="34">
        <v>3.16</v>
      </c>
      <c r="D14" s="34">
        <v>2.91</v>
      </c>
      <c r="E14" s="34">
        <v>8.48</v>
      </c>
      <c r="F14" s="34">
        <v>6.95</v>
      </c>
      <c r="G14" s="34">
        <v>10.03</v>
      </c>
      <c r="H14" s="34">
        <v>8.5</v>
      </c>
      <c r="I14" s="34">
        <v>3.4</v>
      </c>
      <c r="J14" s="34">
        <v>1.92</v>
      </c>
      <c r="K14" s="34">
        <v>1.48</v>
      </c>
      <c r="L14" s="34">
        <v>0.78</v>
      </c>
      <c r="M14" s="34">
        <v>0.7</v>
      </c>
      <c r="N14" s="35">
        <f aca="true" t="shared" si="3" ref="N14:N19">SUM(B14:M14)</f>
        <v>48.980000000000004</v>
      </c>
      <c r="O14" s="36">
        <f t="shared" si="2"/>
        <v>1.5531456113647897</v>
      </c>
      <c r="P14" s="37">
        <f t="shared" si="1"/>
        <v>52.02009040000001</v>
      </c>
      <c r="Q14" s="32"/>
    </row>
    <row r="15" spans="1:17" ht="15" customHeight="1">
      <c r="A15" s="31">
        <v>2561</v>
      </c>
      <c r="B15" s="34">
        <v>0.82</v>
      </c>
      <c r="C15" s="34">
        <v>1.67</v>
      </c>
      <c r="D15" s="34">
        <v>1.59</v>
      </c>
      <c r="E15" s="34">
        <v>2.04</v>
      </c>
      <c r="F15" s="34">
        <v>5.33</v>
      </c>
      <c r="G15" s="34">
        <v>8.6</v>
      </c>
      <c r="H15" s="34">
        <v>8.04</v>
      </c>
      <c r="I15" s="34">
        <v>12.71</v>
      </c>
      <c r="J15" s="34">
        <v>3.77</v>
      </c>
      <c r="K15" s="34">
        <v>4.62</v>
      </c>
      <c r="L15" s="34">
        <v>2</v>
      </c>
      <c r="M15" s="34">
        <v>2.35</v>
      </c>
      <c r="N15" s="35">
        <f t="shared" si="3"/>
        <v>53.54</v>
      </c>
      <c r="O15" s="36">
        <f t="shared" si="2"/>
        <v>1.697742262810756</v>
      </c>
      <c r="P15" s="37">
        <f t="shared" si="1"/>
        <v>52.02009040000001</v>
      </c>
      <c r="Q15" s="32"/>
    </row>
    <row r="16" spans="1:17" ht="15" customHeight="1">
      <c r="A16" s="31">
        <v>2562</v>
      </c>
      <c r="B16" s="34">
        <v>1.55</v>
      </c>
      <c r="C16" s="34">
        <v>2.16</v>
      </c>
      <c r="D16" s="34">
        <v>2.06</v>
      </c>
      <c r="E16" s="34">
        <v>2.48</v>
      </c>
      <c r="F16" s="34">
        <v>11.07</v>
      </c>
      <c r="G16" s="34">
        <v>5.57</v>
      </c>
      <c r="H16" s="34">
        <v>2.96</v>
      </c>
      <c r="I16" s="34">
        <v>2.78</v>
      </c>
      <c r="J16" s="34">
        <v>2.12</v>
      </c>
      <c r="K16" s="34">
        <v>2.1</v>
      </c>
      <c r="L16" s="34">
        <v>1.72</v>
      </c>
      <c r="M16" s="34">
        <v>1.71</v>
      </c>
      <c r="N16" s="35">
        <f t="shared" si="3"/>
        <v>38.28</v>
      </c>
      <c r="O16" s="36">
        <f t="shared" si="2"/>
        <v>1.2138508371385084</v>
      </c>
      <c r="P16" s="37">
        <f t="shared" si="1"/>
        <v>52.02009040000001</v>
      </c>
      <c r="Q16" s="32"/>
    </row>
    <row r="17" spans="1:17" ht="15" customHeight="1">
      <c r="A17" s="31">
        <v>2563</v>
      </c>
      <c r="B17" s="34">
        <v>1.01</v>
      </c>
      <c r="C17" s="34">
        <v>1.56</v>
      </c>
      <c r="D17" s="34">
        <v>6.3</v>
      </c>
      <c r="E17" s="34">
        <v>7.7</v>
      </c>
      <c r="F17" s="34">
        <v>20.83</v>
      </c>
      <c r="G17" s="34">
        <v>2.57</v>
      </c>
      <c r="H17" s="34">
        <v>2.63</v>
      </c>
      <c r="I17" s="34">
        <v>1.41</v>
      </c>
      <c r="J17" s="34">
        <v>0.07</v>
      </c>
      <c r="K17" s="34">
        <v>0.05</v>
      </c>
      <c r="L17" s="34">
        <v>0.05</v>
      </c>
      <c r="M17" s="34">
        <v>0.05</v>
      </c>
      <c r="N17" s="35">
        <f t="shared" si="3"/>
        <v>44.22999999999999</v>
      </c>
      <c r="O17" s="36">
        <f t="shared" si="2"/>
        <v>1.4025240994419075</v>
      </c>
      <c r="P17" s="37">
        <f t="shared" si="1"/>
        <v>52.02009040000001</v>
      </c>
      <c r="Q17" s="32"/>
    </row>
    <row r="18" spans="1:17" ht="15" customHeight="1">
      <c r="A18" s="31">
        <v>2564</v>
      </c>
      <c r="B18" s="34">
        <v>0.032486400000000026</v>
      </c>
      <c r="C18" s="34">
        <v>0.05417280000000004</v>
      </c>
      <c r="D18" s="34">
        <v>0.08156160000000007</v>
      </c>
      <c r="E18" s="34">
        <v>0.18921600000000005</v>
      </c>
      <c r="F18" s="34">
        <v>0.9097920000000002</v>
      </c>
      <c r="G18" s="34">
        <v>1.9837440000000002</v>
      </c>
      <c r="H18" s="34">
        <v>6.32016</v>
      </c>
      <c r="I18" s="34">
        <v>4.8781440000000025</v>
      </c>
      <c r="J18" s="34">
        <v>1.35648</v>
      </c>
      <c r="K18" s="34">
        <v>1.4981760000000002</v>
      </c>
      <c r="L18" s="34">
        <v>0.5590079999999998</v>
      </c>
      <c r="M18" s="34">
        <v>0.18057600000000007</v>
      </c>
      <c r="N18" s="35">
        <f t="shared" si="3"/>
        <v>18.0435168</v>
      </c>
      <c r="O18" s="36">
        <f t="shared" si="2"/>
        <v>0.5721561643835616</v>
      </c>
      <c r="P18" s="37">
        <f t="shared" si="1"/>
        <v>52.02009040000001</v>
      </c>
      <c r="Q18" s="32"/>
    </row>
    <row r="19" spans="1:17" ht="15" customHeight="1">
      <c r="A19" s="43">
        <v>2565</v>
      </c>
      <c r="B19" s="44">
        <v>0.8424</v>
      </c>
      <c r="C19" s="44">
        <v>9.452160000000005</v>
      </c>
      <c r="D19" s="44">
        <v>1.372032</v>
      </c>
      <c r="E19" s="44">
        <v>7.085923200000001</v>
      </c>
      <c r="F19" s="44">
        <v>17.691264000000004</v>
      </c>
      <c r="G19" s="44">
        <v>19.316448000000005</v>
      </c>
      <c r="H19" s="44">
        <v>8.359199999999998</v>
      </c>
      <c r="I19" s="44">
        <v>3.5106047999999994</v>
      </c>
      <c r="J19" s="44">
        <v>0.30525120000000033</v>
      </c>
      <c r="K19" s="44">
        <v>0.11543040000000009</v>
      </c>
      <c r="L19" s="44">
        <v>0.09659520000000008</v>
      </c>
      <c r="M19" s="44">
        <v>0.10800000000000008</v>
      </c>
      <c r="N19" s="45">
        <f t="shared" si="3"/>
        <v>68.25530880000001</v>
      </c>
      <c r="O19" s="46">
        <f>+N19*1000000/(365*86400)</f>
        <v>2.164361643835617</v>
      </c>
      <c r="P19" s="37"/>
      <c r="Q19" s="32"/>
    </row>
    <row r="20" spans="1:17" ht="15" customHeight="1">
      <c r="A20" s="31">
        <v>2566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5"/>
      <c r="O20" s="36"/>
      <c r="P20" s="37"/>
      <c r="Q20" s="32"/>
    </row>
    <row r="21" spans="1:17" ht="15" customHeight="1">
      <c r="A21" s="31">
        <v>2567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5"/>
      <c r="O21" s="36"/>
      <c r="P21" s="37"/>
      <c r="Q21" s="32"/>
    </row>
    <row r="22" spans="1:17" ht="15" customHeight="1">
      <c r="A22" s="31">
        <v>2568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5"/>
      <c r="O22" s="36"/>
      <c r="P22" s="37"/>
      <c r="Q22" s="32"/>
    </row>
    <row r="23" spans="1:17" ht="15" customHeight="1">
      <c r="A23" s="31">
        <v>2569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5"/>
      <c r="O23" s="36"/>
      <c r="P23" s="37"/>
      <c r="Q23" s="32"/>
    </row>
    <row r="24" spans="1:17" ht="15" customHeight="1">
      <c r="A24" s="31">
        <v>2570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5"/>
      <c r="O24" s="36"/>
      <c r="P24" s="37"/>
      <c r="Q24" s="32"/>
    </row>
    <row r="25" spans="1:17" ht="15" customHeight="1">
      <c r="A25" s="33" t="s">
        <v>19</v>
      </c>
      <c r="B25" s="38">
        <f>MAX(B7:B18)</f>
        <v>2.0692800000000013</v>
      </c>
      <c r="C25" s="38">
        <f aca="true" t="shared" si="4" ref="C25:M25">MAX(C7:C18)</f>
        <v>3.16</v>
      </c>
      <c r="D25" s="38">
        <f t="shared" si="4"/>
        <v>7.94</v>
      </c>
      <c r="E25" s="38">
        <f t="shared" si="4"/>
        <v>8.48</v>
      </c>
      <c r="F25" s="38">
        <f t="shared" si="4"/>
        <v>42.729119999999995</v>
      </c>
      <c r="G25" s="38">
        <f t="shared" si="4"/>
        <v>34.202304000000005</v>
      </c>
      <c r="H25" s="38">
        <f t="shared" si="4"/>
        <v>15.283296000000002</v>
      </c>
      <c r="I25" s="38">
        <f t="shared" si="4"/>
        <v>12.71</v>
      </c>
      <c r="J25" s="38">
        <f t="shared" si="4"/>
        <v>6.244128000000003</v>
      </c>
      <c r="K25" s="38">
        <f t="shared" si="4"/>
        <v>5.673888000000001</v>
      </c>
      <c r="L25" s="38">
        <f t="shared" si="4"/>
        <v>4.913567999999987</v>
      </c>
      <c r="M25" s="38">
        <f t="shared" si="4"/>
        <v>3.7679040000000015</v>
      </c>
      <c r="N25" s="38">
        <f>MAX(N7:N18)</f>
        <v>133.37827199999998</v>
      </c>
      <c r="O25" s="36">
        <f>+N25*1000000/(365*86400)</f>
        <v>4.229397260273972</v>
      </c>
      <c r="P25" s="39"/>
      <c r="Q25" s="32"/>
    </row>
    <row r="26" spans="1:17" ht="15" customHeight="1">
      <c r="A26" s="33" t="s">
        <v>16</v>
      </c>
      <c r="B26" s="38">
        <f>AVERAGE(B7:B18)</f>
        <v>0.8412272000000002</v>
      </c>
      <c r="C26" s="38">
        <f aca="true" t="shared" si="5" ref="C26:M26">AVERAGE(C7:C18)</f>
        <v>1.5305704000000002</v>
      </c>
      <c r="D26" s="38">
        <f t="shared" si="5"/>
        <v>2.601527466666667</v>
      </c>
      <c r="E26" s="38">
        <f t="shared" si="5"/>
        <v>4.139798666666667</v>
      </c>
      <c r="F26" s="38">
        <f t="shared" si="5"/>
        <v>12.979028000000001</v>
      </c>
      <c r="G26" s="38">
        <f t="shared" si="5"/>
        <v>11.013858666666666</v>
      </c>
      <c r="H26" s="38">
        <f t="shared" si="5"/>
        <v>7.253498666666665</v>
      </c>
      <c r="I26" s="38">
        <f t="shared" si="5"/>
        <v>4.996822666666667</v>
      </c>
      <c r="J26" s="38">
        <f t="shared" si="5"/>
        <v>2.314092000000001</v>
      </c>
      <c r="K26" s="38">
        <f t="shared" si="5"/>
        <v>1.926278666666667</v>
      </c>
      <c r="L26" s="38">
        <f t="shared" si="5"/>
        <v>1.2697986666666659</v>
      </c>
      <c r="M26" s="38">
        <f t="shared" si="5"/>
        <v>1.1535893333333334</v>
      </c>
      <c r="N26" s="38">
        <f>SUM(B26:M26)</f>
        <v>52.02009040000001</v>
      </c>
      <c r="O26" s="36">
        <f>+N26*1000000/(365*86400)</f>
        <v>1.6495462455606293</v>
      </c>
      <c r="P26" s="39"/>
      <c r="Q26" s="32"/>
    </row>
    <row r="27" spans="1:17" ht="15" customHeight="1">
      <c r="A27" s="33" t="s">
        <v>20</v>
      </c>
      <c r="B27" s="38">
        <f>MIN(B7:B18)</f>
        <v>0.032486400000000026</v>
      </c>
      <c r="C27" s="38">
        <f aca="true" t="shared" si="6" ref="C27:M27">MIN(C7:C18)</f>
        <v>0.05417280000000004</v>
      </c>
      <c r="D27" s="38">
        <f t="shared" si="6"/>
        <v>0.08156160000000007</v>
      </c>
      <c r="E27" s="38">
        <f t="shared" si="6"/>
        <v>0.18921600000000005</v>
      </c>
      <c r="F27" s="38">
        <f t="shared" si="6"/>
        <v>0.9097920000000002</v>
      </c>
      <c r="G27" s="38">
        <f t="shared" si="6"/>
        <v>1.9837440000000002</v>
      </c>
      <c r="H27" s="38">
        <f t="shared" si="6"/>
        <v>2.63</v>
      </c>
      <c r="I27" s="38">
        <f t="shared" si="6"/>
        <v>1.41</v>
      </c>
      <c r="J27" s="38">
        <f t="shared" si="6"/>
        <v>0.07</v>
      </c>
      <c r="K27" s="38">
        <f t="shared" si="6"/>
        <v>0.05</v>
      </c>
      <c r="L27" s="38">
        <f t="shared" si="6"/>
        <v>0.05</v>
      </c>
      <c r="M27" s="38">
        <f t="shared" si="6"/>
        <v>0.05</v>
      </c>
      <c r="N27" s="38">
        <f>MIN(N7:N18)</f>
        <v>18.0435168</v>
      </c>
      <c r="O27" s="36">
        <f>+N27*1000000/(365*86400)</f>
        <v>0.5721561643835616</v>
      </c>
      <c r="P27" s="39"/>
      <c r="Q27" s="32"/>
    </row>
    <row r="28" spans="1:15" ht="21" customHeight="1">
      <c r="A28" s="18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20"/>
      <c r="O28" s="21"/>
    </row>
    <row r="29" spans="1:15" ht="18" customHeight="1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</row>
    <row r="30" spans="1:15" ht="18" customHeight="1">
      <c r="A30" s="22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</row>
    <row r="31" spans="1:15" ht="18" customHeight="1">
      <c r="A31" s="22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</row>
    <row r="32" spans="1:15" ht="18" customHeight="1">
      <c r="A32" s="22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1:15" ht="18" customHeight="1">
      <c r="A33" s="22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</row>
    <row r="34" spans="1:15" ht="18" customHeight="1">
      <c r="A34" s="22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</row>
    <row r="35" spans="1:15" ht="18" customHeight="1">
      <c r="A35" s="22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</row>
    <row r="36" spans="1:15" ht="24.75" customHeight="1">
      <c r="A36" s="24"/>
      <c r="B36" s="25"/>
      <c r="C36" s="26"/>
      <c r="D36" s="27"/>
      <c r="E36" s="25"/>
      <c r="F36" s="25"/>
      <c r="G36" s="25"/>
      <c r="H36" s="25"/>
      <c r="I36" s="25"/>
      <c r="J36" s="25"/>
      <c r="K36" s="25"/>
      <c r="L36" s="25"/>
      <c r="M36" s="25"/>
      <c r="N36" s="28"/>
      <c r="O36" s="27"/>
    </row>
    <row r="37" spans="1:15" ht="24.75" customHeight="1">
      <c r="A37" s="24"/>
      <c r="B37" s="25"/>
      <c r="C37" s="25"/>
      <c r="D37" s="25"/>
      <c r="E37" s="27"/>
      <c r="F37" s="25"/>
      <c r="G37" s="25"/>
      <c r="H37" s="25"/>
      <c r="I37" s="25"/>
      <c r="J37" s="25"/>
      <c r="K37" s="25"/>
      <c r="L37" s="25"/>
      <c r="M37" s="25"/>
      <c r="N37" s="28"/>
      <c r="O37" s="27"/>
    </row>
    <row r="38" spans="1:15" ht="24.75" customHeight="1">
      <c r="A38" s="24"/>
      <c r="B38" s="25"/>
      <c r="C38" s="25"/>
      <c r="D38" s="25"/>
      <c r="E38" s="27"/>
      <c r="F38" s="25"/>
      <c r="G38" s="25"/>
      <c r="H38" s="25"/>
      <c r="I38" s="25"/>
      <c r="J38" s="25"/>
      <c r="K38" s="25"/>
      <c r="L38" s="25"/>
      <c r="M38" s="25"/>
      <c r="N38" s="28"/>
      <c r="O38" s="27"/>
    </row>
    <row r="39" spans="1:15" ht="24.75" customHeight="1">
      <c r="A39" s="24"/>
      <c r="B39" s="25"/>
      <c r="C39" s="25"/>
      <c r="D39" s="25"/>
      <c r="E39" s="27"/>
      <c r="F39" s="25"/>
      <c r="G39" s="25"/>
      <c r="H39" s="25"/>
      <c r="I39" s="25"/>
      <c r="J39" s="25"/>
      <c r="K39" s="25"/>
      <c r="L39" s="25"/>
      <c r="M39" s="25"/>
      <c r="N39" s="28"/>
      <c r="O39" s="27"/>
    </row>
    <row r="40" spans="1:15" ht="24.75" customHeight="1">
      <c r="A40" s="24"/>
      <c r="B40" s="25"/>
      <c r="C40" s="25"/>
      <c r="D40" s="25"/>
      <c r="E40" s="27"/>
      <c r="F40" s="25"/>
      <c r="G40" s="25"/>
      <c r="H40" s="25"/>
      <c r="I40" s="25"/>
      <c r="J40" s="25"/>
      <c r="K40" s="25"/>
      <c r="L40" s="25"/>
      <c r="M40" s="25"/>
      <c r="N40" s="28"/>
      <c r="O40" s="27"/>
    </row>
    <row r="41" ht="18" customHeight="1">
      <c r="A41" s="29"/>
    </row>
    <row r="42" ht="18" customHeight="1">
      <c r="A42" s="29"/>
    </row>
    <row r="43" ht="18" customHeight="1">
      <c r="A43" s="29"/>
    </row>
    <row r="44" ht="18" customHeight="1">
      <c r="A44" s="29"/>
    </row>
    <row r="45" ht="18" customHeight="1">
      <c r="A45" s="29"/>
    </row>
    <row r="46" ht="18" customHeight="1">
      <c r="A46" s="29"/>
    </row>
    <row r="47" ht="18" customHeight="1">
      <c r="A47" s="29"/>
    </row>
    <row r="48" ht="18" customHeight="1">
      <c r="A48" s="29"/>
    </row>
    <row r="49" ht="18" customHeight="1">
      <c r="A49" s="29"/>
    </row>
    <row r="50" ht="18" customHeight="1">
      <c r="A50" s="29"/>
    </row>
    <row r="51" ht="18" customHeight="1">
      <c r="A51" s="29"/>
    </row>
    <row r="52" ht="18" customHeight="1">
      <c r="A52" s="29"/>
    </row>
    <row r="53" ht="18" customHeight="1">
      <c r="A53" s="29"/>
    </row>
    <row r="54" ht="18" customHeight="1">
      <c r="A54" s="29"/>
    </row>
    <row r="55" ht="18" customHeight="1">
      <c r="A55" s="29"/>
    </row>
    <row r="56" ht="18" customHeight="1"/>
    <row r="57" ht="18" customHeight="1"/>
    <row r="58" ht="18" customHeight="1"/>
    <row r="59" ht="18" customHeight="1"/>
    <row r="60" ht="18" customHeight="1"/>
  </sheetData>
  <sheetProtection/>
  <mergeCells count="4">
    <mergeCell ref="A2:O2"/>
    <mergeCell ref="L3:O3"/>
    <mergeCell ref="A3:D3"/>
    <mergeCell ref="A29:O29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2016-07-11T04:02:10Z</cp:lastPrinted>
  <dcterms:created xsi:type="dcterms:W3CDTF">1994-01-31T08:04:27Z</dcterms:created>
  <dcterms:modified xsi:type="dcterms:W3CDTF">2023-04-24T08:34:42Z</dcterms:modified>
  <cp:category/>
  <cp:version/>
  <cp:contentType/>
  <cp:contentStatus/>
</cp:coreProperties>
</file>