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195" windowHeight="7935" activeTab="0"/>
  </bookViews>
  <sheets>
    <sheet name="P92A" sheetId="1" r:id="rId1"/>
  </sheets>
  <definedNames/>
  <calcPr fullCalcOnLoad="1"/>
</workbook>
</file>

<file path=xl/sharedStrings.xml><?xml version="1.0" encoding="utf-8"?>
<sst xmlns="http://schemas.openxmlformats.org/spreadsheetml/2006/main" count="82" uniqueCount="29">
  <si>
    <t>ปริมาณตะกอนรายเดือน - ตัน</t>
  </si>
  <si>
    <t>ปริมาณตะกอน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</si>
  <si>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</si>
  <si>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</si>
  <si>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</si>
  <si>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</si>
  <si>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</si>
  <si>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</si>
  <si>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</si>
  <si>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</si>
  <si>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</si>
  <si>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</si>
  <si>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</si>
  <si>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</si>
  <si>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</si>
  <si>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</si>
  <si>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</si>
  <si>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>สูงสุด</t>
  </si>
  <si>
    <t>เฉลี่ย</t>
  </si>
  <si>
    <t>ต่ำสุด</t>
  </si>
  <si>
    <t>Sediment  Yield  :</t>
  </si>
  <si>
    <t>ปริมาณตะกอนรายปีเฉลี่ย</t>
  </si>
  <si>
    <t>=</t>
  </si>
  <si>
    <t>D.A.</t>
  </si>
  <si>
    <t>น้ำแม่แตง สถานี P.92A  บ้านห้วยป่าซาง อ.แม่แตง จ.เชียงใหม่</t>
  </si>
  <si>
    <t>พื้นที่รับน้ำ 1,723 ตร.กม.</t>
  </si>
  <si>
    <t>ตัน</t>
  </si>
  <si>
    <t>ตัน/ตร.กม.</t>
  </si>
  <si>
    <r>
      <t>หมายเหตุ</t>
    </r>
    <r>
      <rPr>
        <sz val="12"/>
        <rFont val="TH SarabunPSK"/>
        <family val="2"/>
      </rPr>
      <t xml:space="preserve"> 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</si>
</sst>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0_)"/>
    <numFmt numFmtId="210" formatCode="0_)"/>
    <numFmt numFmtId="211" formatCode="0.000"/>
    <numFmt numFmtId="212" formatCode="0.0"/>
    <numFmt numFmtId="213" formatCode="#,##0.0"/>
    <numFmt numFmtId="214" formatCode="#,##0.000"/>
  </numFmts>
  <fonts count="45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2" fontId="6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8" fillId="0" borderId="10" xfId="0" applyFont="1" applyBorder="1" applyAlignment="1" applyProtection="1">
      <alignment horizontal="left"/>
      <protection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2" fontId="8" fillId="0" borderId="13" xfId="42" applyNumberFormat="1" applyFont="1" applyBorder="1" applyAlignment="1">
      <alignment horizontal="centerContinuous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4" fontId="8" fillId="0" borderId="15" xfId="0" applyNumberFormat="1" applyFont="1" applyBorder="1" applyAlignment="1">
      <alignment horizontal="right"/>
    </xf>
    <xf numFmtId="4" fontId="8" fillId="0" borderId="16" xfId="0" applyNumberFormat="1" applyFont="1" applyBorder="1" applyAlignment="1">
      <alignment horizontal="right"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210" fontId="8" fillId="0" borderId="14" xfId="0" applyNumberFormat="1" applyFont="1" applyBorder="1" applyAlignment="1" applyProtection="1">
      <alignment horizontal="center"/>
      <protection/>
    </xf>
    <xf numFmtId="3" fontId="8" fillId="0" borderId="15" xfId="0" applyNumberFormat="1" applyFont="1" applyBorder="1" applyAlignment="1" applyProtection="1">
      <alignment horizontal="left"/>
      <protection/>
    </xf>
    <xf numFmtId="3" fontId="8" fillId="0" borderId="16" xfId="0" applyNumberFormat="1" applyFont="1" applyBorder="1" applyAlignment="1" applyProtection="1">
      <alignment horizontal="center"/>
      <protection/>
    </xf>
    <xf numFmtId="209" fontId="8" fillId="0" borderId="0" xfId="0" applyNumberFormat="1" applyFont="1" applyAlignment="1" applyProtection="1">
      <alignment/>
      <protection/>
    </xf>
    <xf numFmtId="3" fontId="8" fillId="0" borderId="15" xfId="0" applyNumberFormat="1" applyFont="1" applyBorder="1" applyAlignment="1">
      <alignment/>
    </xf>
    <xf numFmtId="209" fontId="8" fillId="0" borderId="15" xfId="0" applyNumberFormat="1" applyFont="1" applyBorder="1" applyAlignment="1" applyProtection="1">
      <alignment horizontal="left"/>
      <protection/>
    </xf>
    <xf numFmtId="209" fontId="8" fillId="0" borderId="16" xfId="0" applyNumberFormat="1" applyFont="1" applyBorder="1" applyAlignment="1" applyProtection="1">
      <alignment horizontal="center"/>
      <protection/>
    </xf>
    <xf numFmtId="210" fontId="8" fillId="0" borderId="22" xfId="0" applyNumberFormat="1" applyFont="1" applyBorder="1" applyAlignment="1" applyProtection="1">
      <alignment horizontal="center"/>
      <protection/>
    </xf>
    <xf numFmtId="4" fontId="8" fillId="0" borderId="23" xfId="0" applyNumberFormat="1" applyFont="1" applyBorder="1" applyAlignment="1" applyProtection="1">
      <alignment/>
      <protection/>
    </xf>
    <xf numFmtId="4" fontId="8" fillId="0" borderId="24" xfId="0" applyNumberFormat="1" applyFont="1" applyBorder="1" applyAlignment="1" applyProtection="1">
      <alignment/>
      <protection/>
    </xf>
    <xf numFmtId="210" fontId="8" fillId="0" borderId="25" xfId="0" applyNumberFormat="1" applyFont="1" applyBorder="1" applyAlignment="1" applyProtection="1">
      <alignment horizontal="center"/>
      <protection/>
    </xf>
    <xf numFmtId="209" fontId="8" fillId="0" borderId="26" xfId="0" applyNumberFormat="1" applyFont="1" applyBorder="1" applyAlignment="1" applyProtection="1">
      <alignment horizontal="left"/>
      <protection/>
    </xf>
    <xf numFmtId="209" fontId="8" fillId="0" borderId="27" xfId="0" applyNumberFormat="1" applyFont="1" applyBorder="1" applyAlignment="1" applyProtection="1">
      <alignment horizontal="center"/>
      <protection/>
    </xf>
    <xf numFmtId="0" fontId="8" fillId="0" borderId="25" xfId="0" applyFont="1" applyBorder="1" applyAlignment="1">
      <alignment/>
    </xf>
    <xf numFmtId="212" fontId="7" fillId="0" borderId="0" xfId="0" applyNumberFormat="1" applyFont="1" applyBorder="1" applyAlignment="1">
      <alignment horizontal="left"/>
    </xf>
    <xf numFmtId="212" fontId="8" fillId="0" borderId="0" xfId="0" applyNumberFormat="1" applyFont="1" applyBorder="1" applyAlignment="1">
      <alignment horizontal="centerContinuous"/>
    </xf>
    <xf numFmtId="2" fontId="8" fillId="0" borderId="0" xfId="0" applyNumberFormat="1" applyFont="1" applyBorder="1" applyAlignment="1">
      <alignment horizontal="center"/>
    </xf>
    <xf numFmtId="212" fontId="8" fillId="0" borderId="27" xfId="0" applyNumberFormat="1" applyFont="1" applyBorder="1" applyAlignment="1">
      <alignment horizontal="centerContinuous"/>
    </xf>
    <xf numFmtId="209" fontId="8" fillId="0" borderId="0" xfId="0" applyNumberFormat="1" applyFont="1" applyBorder="1" applyAlignment="1" applyProtection="1">
      <alignment horizontal="left"/>
      <protection/>
    </xf>
    <xf numFmtId="210" fontId="8" fillId="0" borderId="28" xfId="0" applyNumberFormat="1" applyFont="1" applyBorder="1" applyAlignment="1" applyProtection="1">
      <alignment horizontal="center"/>
      <protection/>
    </xf>
    <xf numFmtId="209" fontId="8" fillId="0" borderId="10" xfId="0" applyNumberFormat="1" applyFont="1" applyBorder="1" applyAlignment="1" applyProtection="1">
      <alignment horizontal="left"/>
      <protection/>
    </xf>
    <xf numFmtId="212" fontId="9" fillId="0" borderId="10" xfId="0" applyNumberFormat="1" applyFont="1" applyBorder="1" applyAlignment="1">
      <alignment horizontal="left"/>
    </xf>
    <xf numFmtId="209" fontId="9" fillId="0" borderId="10" xfId="0" applyNumberFormat="1" applyFont="1" applyBorder="1" applyAlignment="1" applyProtection="1">
      <alignment horizontal="left"/>
      <protection/>
    </xf>
    <xf numFmtId="209" fontId="8" fillId="0" borderId="29" xfId="0" applyNumberFormat="1" applyFont="1" applyBorder="1" applyAlignment="1" applyProtection="1">
      <alignment horizontal="center"/>
      <protection/>
    </xf>
    <xf numFmtId="1" fontId="8" fillId="0" borderId="0" xfId="0" applyNumberFormat="1" applyFont="1" applyAlignment="1">
      <alignment/>
    </xf>
    <xf numFmtId="212" fontId="10" fillId="0" borderId="0" xfId="0" applyNumberFormat="1" applyFont="1" applyBorder="1" applyAlignment="1">
      <alignment horizontal="center"/>
    </xf>
    <xf numFmtId="0" fontId="8" fillId="0" borderId="0" xfId="43" applyFont="1" applyAlignment="1">
      <alignment/>
      <protection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horizontal="left"/>
      <protection/>
    </xf>
    <xf numFmtId="0" fontId="8" fillId="0" borderId="10" xfId="0" applyFont="1" applyBorder="1" applyAlignment="1">
      <alignment/>
    </xf>
    <xf numFmtId="4" fontId="8" fillId="0" borderId="15" xfId="0" applyNumberFormat="1" applyFont="1" applyBorder="1" applyAlignment="1" applyProtection="1">
      <alignment horizontal="right"/>
      <protection/>
    </xf>
    <xf numFmtId="4" fontId="8" fillId="0" borderId="0" xfId="0" applyNumberFormat="1" applyFont="1" applyAlignment="1" applyProtection="1">
      <alignment horizontal="right"/>
      <protection/>
    </xf>
    <xf numFmtId="212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sed" xfId="42"/>
    <cellStyle name="ปกติ_SEDP77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23</xdr:row>
      <xdr:rowOff>0</xdr:rowOff>
    </xdr:from>
    <xdr:to>
      <xdr:col>7</xdr:col>
      <xdr:colOff>276225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1962150" y="616267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9</xdr:col>
      <xdr:colOff>19050</xdr:colOff>
      <xdr:row>23</xdr:row>
      <xdr:rowOff>0</xdr:rowOff>
    </xdr:from>
    <xdr:to>
      <xdr:col>10</xdr:col>
      <xdr:colOff>447675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4552950" y="61626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zoomScalePageLayoutView="0" workbookViewId="0" topLeftCell="A1">
      <selection activeCell="P8" sqref="P8"/>
    </sheetView>
  </sheetViews>
  <sheetFormatPr defaultColWidth="9.00390625" defaultRowHeight="20.25"/>
  <cols>
    <col min="1" max="1" width="4.50390625" style="5" customWidth="1"/>
    <col min="2" max="3" width="6.125" style="6" customWidth="1"/>
    <col min="4" max="4" width="7.00390625" style="6" customWidth="1"/>
    <col min="5" max="5" width="7.125" style="6" customWidth="1"/>
    <col min="6" max="6" width="7.00390625" style="6" customWidth="1"/>
    <col min="7" max="7" width="7.25390625" style="6" customWidth="1"/>
    <col min="8" max="8" width="7.50390625" style="6" customWidth="1"/>
    <col min="9" max="9" width="6.875" style="6" customWidth="1"/>
    <col min="10" max="12" width="6.125" style="6" customWidth="1"/>
    <col min="13" max="13" width="5.75390625" style="6" customWidth="1"/>
    <col min="14" max="14" width="9.875" style="6" customWidth="1"/>
    <col min="15" max="16384" width="9.00390625" style="5" customWidth="1"/>
  </cols>
  <sheetData>
    <row r="1" spans="1:14" s="3" customFormat="1" ht="21.75">
      <c r="A1" s="4" t="s">
        <v>0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</row>
    <row r="2" ht="20.25" customHeight="1"/>
    <row r="3" spans="1:17" ht="24.75" customHeight="1">
      <c r="A3" s="49" t="s">
        <v>24</v>
      </c>
      <c r="B3" s="50"/>
      <c r="C3" s="50"/>
      <c r="D3" s="50"/>
      <c r="E3" s="50"/>
      <c r="F3" s="50"/>
      <c r="G3" s="50"/>
      <c r="H3" s="50"/>
      <c r="I3" s="50"/>
      <c r="J3" s="51"/>
      <c r="K3" s="50"/>
      <c r="L3" s="57" t="s">
        <v>25</v>
      </c>
      <c r="M3" s="57"/>
      <c r="N3" s="57"/>
      <c r="Q3" s="7">
        <v>1723</v>
      </c>
    </row>
    <row r="4" spans="2:14" ht="24.75" customHeight="1">
      <c r="B4" s="5"/>
      <c r="C4" s="5"/>
      <c r="D4" s="5"/>
      <c r="E4" s="5"/>
      <c r="F4" s="5"/>
      <c r="G4" s="5"/>
      <c r="H4" s="5"/>
      <c r="I4" s="5"/>
      <c r="J4" s="8"/>
      <c r="K4" s="5"/>
      <c r="L4" s="52"/>
      <c r="M4" s="52"/>
      <c r="N4" s="52"/>
    </row>
    <row r="5" spans="1:14" ht="23.25" customHeight="1">
      <c r="A5" s="9"/>
      <c r="B5" s="10"/>
      <c r="C5" s="10"/>
      <c r="D5" s="10"/>
      <c r="E5" s="10"/>
      <c r="F5" s="10"/>
      <c r="G5" s="10"/>
      <c r="H5" s="10"/>
      <c r="I5" s="10"/>
      <c r="K5" s="10"/>
      <c r="L5" s="10"/>
      <c r="M5" s="10"/>
      <c r="N5" s="11" t="s">
        <v>1</v>
      </c>
    </row>
    <row r="6" spans="1:14" ht="23.2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 t="s">
        <v>15</v>
      </c>
    </row>
    <row r="7" spans="1:14" ht="23.25" customHeight="1">
      <c r="A7" s="15" t="s">
        <v>16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 t="s">
        <v>26</v>
      </c>
    </row>
    <row r="8" spans="1:31" s="22" customFormat="1" ht="20.25" customHeight="1">
      <c r="A8" s="12">
        <v>2559</v>
      </c>
      <c r="B8" s="18">
        <v>70.48901887288457</v>
      </c>
      <c r="C8" s="18">
        <v>789.9668887083296</v>
      </c>
      <c r="D8" s="18">
        <v>20737.243719344835</v>
      </c>
      <c r="E8" s="18">
        <v>38852.34980046262</v>
      </c>
      <c r="F8" s="18">
        <v>54102.19691080177</v>
      </c>
      <c r="G8" s="18">
        <v>82980.53898204792</v>
      </c>
      <c r="H8" s="18">
        <v>27220.224105955047</v>
      </c>
      <c r="I8" s="18">
        <v>96174.58084477246</v>
      </c>
      <c r="J8" s="18">
        <v>5238.946726022594</v>
      </c>
      <c r="K8" s="18">
        <v>2869.388274552099</v>
      </c>
      <c r="L8" s="18">
        <v>1005.3460898895668</v>
      </c>
      <c r="M8" s="18">
        <v>500.59155863849617</v>
      </c>
      <c r="N8" s="19">
        <f>SUM(A8:M8)</f>
        <v>333100.86292006867</v>
      </c>
      <c r="O8" s="20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</row>
    <row r="9" spans="1:15" s="21" customFormat="1" ht="20.25" customHeight="1">
      <c r="A9" s="12">
        <v>2560</v>
      </c>
      <c r="B9" s="18">
        <v>164.54406689020203</v>
      </c>
      <c r="C9" s="18">
        <v>2871.202158678845</v>
      </c>
      <c r="D9" s="18">
        <v>2645.914538612699</v>
      </c>
      <c r="E9" s="18">
        <v>34839.606671099646</v>
      </c>
      <c r="F9" s="18">
        <v>14149.707018481873</v>
      </c>
      <c r="G9" s="18">
        <v>34207.35963615244</v>
      </c>
      <c r="H9" s="18">
        <v>52295.06071798486</v>
      </c>
      <c r="I9" s="18">
        <v>19982.265735870315</v>
      </c>
      <c r="J9" s="18">
        <v>8369.424591841278</v>
      </c>
      <c r="K9" s="18">
        <v>4689.083297495973</v>
      </c>
      <c r="L9" s="18">
        <v>2075.2195569868913</v>
      </c>
      <c r="M9" s="18">
        <v>948.8590013055197</v>
      </c>
      <c r="N9" s="19">
        <f aca="true" t="shared" si="0" ref="N9:N14">SUM(A9:M9)</f>
        <v>179798.24699140052</v>
      </c>
      <c r="O9" s="20"/>
    </row>
    <row r="10" spans="1:15" s="21" customFormat="1" ht="20.25" customHeight="1">
      <c r="A10" s="12">
        <v>2561</v>
      </c>
      <c r="B10" s="18">
        <v>589.0344943202956</v>
      </c>
      <c r="C10" s="18">
        <v>2028.898261371767</v>
      </c>
      <c r="D10" s="18">
        <v>4069.942995035016</v>
      </c>
      <c r="E10" s="18">
        <v>4718.747261480938</v>
      </c>
      <c r="F10" s="18">
        <v>30432.563735225627</v>
      </c>
      <c r="G10" s="18">
        <v>12196.958142650476</v>
      </c>
      <c r="H10" s="18">
        <v>36287.759245701745</v>
      </c>
      <c r="I10" s="18">
        <v>7520.485688593089</v>
      </c>
      <c r="J10" s="18">
        <v>3825.0670566048634</v>
      </c>
      <c r="K10" s="18">
        <v>2345.436768708931</v>
      </c>
      <c r="L10" s="18">
        <v>969.171618580751</v>
      </c>
      <c r="M10" s="18">
        <v>473.91739019322534</v>
      </c>
      <c r="N10" s="19">
        <f t="shared" si="0"/>
        <v>108018.98265846672</v>
      </c>
      <c r="O10" s="20"/>
    </row>
    <row r="11" spans="1:14" s="21" customFormat="1" ht="20.25" customHeight="1">
      <c r="A11" s="12">
        <v>2562</v>
      </c>
      <c r="B11" s="18">
        <v>117.46280564597141</v>
      </c>
      <c r="C11" s="18">
        <v>355.5043201272545</v>
      </c>
      <c r="D11" s="18">
        <v>817.3834491641308</v>
      </c>
      <c r="E11" s="18">
        <v>404.8003135263825</v>
      </c>
      <c r="F11" s="18">
        <v>7152.4531981613745</v>
      </c>
      <c r="G11" s="18">
        <v>6184.637368853534</v>
      </c>
      <c r="H11" s="18">
        <v>2616.6040196703743</v>
      </c>
      <c r="I11" s="18">
        <v>1348.1522972380064</v>
      </c>
      <c r="J11" s="18">
        <v>409.47734678959847</v>
      </c>
      <c r="K11" s="18">
        <v>239.5214118865946</v>
      </c>
      <c r="L11" s="18">
        <v>40.37061845298237</v>
      </c>
      <c r="M11" s="18">
        <v>10.093895636203888</v>
      </c>
      <c r="N11" s="19">
        <f t="shared" si="0"/>
        <v>22258.46104515241</v>
      </c>
    </row>
    <row r="12" spans="1:14" s="21" customFormat="1" ht="20.25" customHeight="1">
      <c r="A12" s="12">
        <v>2563</v>
      </c>
      <c r="B12" s="18">
        <v>176.8545906543423</v>
      </c>
      <c r="C12" s="18">
        <v>299.97425355405494</v>
      </c>
      <c r="D12" s="18">
        <v>354.95697749217555</v>
      </c>
      <c r="E12" s="18">
        <v>2972.254584294187</v>
      </c>
      <c r="F12" s="18">
        <v>47958.22856008037</v>
      </c>
      <c r="G12" s="18">
        <v>8994.398409895788</v>
      </c>
      <c r="H12" s="18">
        <v>3859.0011805486643</v>
      </c>
      <c r="I12" s="18">
        <v>1328.0119776061115</v>
      </c>
      <c r="J12" s="18">
        <v>305.63835079529076</v>
      </c>
      <c r="K12" s="18">
        <v>163.87499290261266</v>
      </c>
      <c r="L12" s="18">
        <v>156.71431565018514</v>
      </c>
      <c r="M12" s="18">
        <v>66.30520767543624</v>
      </c>
      <c r="N12" s="19">
        <f t="shared" si="0"/>
        <v>69199.21340114922</v>
      </c>
    </row>
    <row r="13" spans="1:25" ht="20.25" customHeight="1">
      <c r="A13" s="23">
        <v>2564</v>
      </c>
      <c r="B13" s="53">
        <v>1099.4859666586485</v>
      </c>
      <c r="C13" s="53">
        <v>2156.9677894050596</v>
      </c>
      <c r="D13" s="53">
        <v>2049.2365409651</v>
      </c>
      <c r="E13" s="53">
        <v>4768.830022446423</v>
      </c>
      <c r="F13" s="53">
        <v>4380.652034389074</v>
      </c>
      <c r="G13" s="53">
        <v>15027.519974472756</v>
      </c>
      <c r="H13" s="53">
        <v>14091.171086768109</v>
      </c>
      <c r="I13" s="53">
        <v>7260.140075846446</v>
      </c>
      <c r="J13" s="53">
        <v>2011.8710655493546</v>
      </c>
      <c r="K13" s="53">
        <v>1372.236133995703</v>
      </c>
      <c r="L13" s="53">
        <v>1203.2384721887602</v>
      </c>
      <c r="M13" s="53">
        <v>722.4779608674173</v>
      </c>
      <c r="N13" s="19">
        <f t="shared" si="0"/>
        <v>58707.82712355285</v>
      </c>
      <c r="O13" s="54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ht="20.25" customHeight="1">
      <c r="A14" s="23">
        <v>2565</v>
      </c>
      <c r="B14" s="53">
        <v>1188.9422339182051</v>
      </c>
      <c r="C14" s="53">
        <v>8484.83841664165</v>
      </c>
      <c r="D14" s="18">
        <v>1031.5567658373627</v>
      </c>
      <c r="E14" s="53">
        <v>10340.800847125056</v>
      </c>
      <c r="F14" s="53">
        <v>62645.13610917786</v>
      </c>
      <c r="G14" s="53">
        <v>59786.730160046</v>
      </c>
      <c r="H14" s="53">
        <v>101564.06494395198</v>
      </c>
      <c r="I14" s="53">
        <v>10420.353774271249</v>
      </c>
      <c r="J14" s="53">
        <v>1619.115217423134</v>
      </c>
      <c r="K14" s="53">
        <v>387.78271972186946</v>
      </c>
      <c r="L14" s="53">
        <v>416.1967250922325</v>
      </c>
      <c r="M14" s="53">
        <v>182.57718024783458</v>
      </c>
      <c r="N14" s="19">
        <f t="shared" si="0"/>
        <v>260633.09509345444</v>
      </c>
      <c r="O14" s="54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ht="20.25" customHeight="1">
      <c r="A15" s="23"/>
      <c r="B15" s="24"/>
      <c r="C15" s="24"/>
      <c r="D15" s="27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spans="1:25" ht="20.25" customHeight="1">
      <c r="A16" s="23" t="s">
        <v>16</v>
      </c>
      <c r="B16" s="28" t="s">
        <v>16</v>
      </c>
      <c r="C16" s="28" t="s">
        <v>16</v>
      </c>
      <c r="D16" s="28" t="s">
        <v>16</v>
      </c>
      <c r="E16" s="28" t="s">
        <v>16</v>
      </c>
      <c r="F16" s="28" t="s">
        <v>16</v>
      </c>
      <c r="G16" s="28" t="s">
        <v>16</v>
      </c>
      <c r="H16" s="28" t="s">
        <v>16</v>
      </c>
      <c r="I16" s="28" t="s">
        <v>16</v>
      </c>
      <c r="J16" s="28" t="s">
        <v>16</v>
      </c>
      <c r="K16" s="28" t="s">
        <v>16</v>
      </c>
      <c r="L16" s="28" t="s">
        <v>16</v>
      </c>
      <c r="M16" s="28" t="s">
        <v>16</v>
      </c>
      <c r="N16" s="29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ht="20.25" customHeight="1">
      <c r="A17" s="23" t="s">
        <v>16</v>
      </c>
      <c r="B17" s="28" t="s">
        <v>16</v>
      </c>
      <c r="C17" s="28" t="s">
        <v>16</v>
      </c>
      <c r="D17" s="28" t="s">
        <v>16</v>
      </c>
      <c r="E17" s="28" t="s">
        <v>16</v>
      </c>
      <c r="F17" s="28" t="s">
        <v>16</v>
      </c>
      <c r="G17" s="28" t="s">
        <v>16</v>
      </c>
      <c r="H17" s="28" t="s">
        <v>16</v>
      </c>
      <c r="I17" s="28" t="s">
        <v>16</v>
      </c>
      <c r="J17" s="28" t="s">
        <v>16</v>
      </c>
      <c r="K17" s="28" t="s">
        <v>16</v>
      </c>
      <c r="L17" s="28" t="s">
        <v>16</v>
      </c>
      <c r="M17" s="28" t="s">
        <v>16</v>
      </c>
      <c r="N17" s="29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ht="20.25" customHeight="1">
      <c r="A18" s="23" t="s">
        <v>16</v>
      </c>
      <c r="B18" s="28" t="s">
        <v>16</v>
      </c>
      <c r="C18" s="28" t="s">
        <v>16</v>
      </c>
      <c r="D18" s="28" t="s">
        <v>16</v>
      </c>
      <c r="E18" s="28" t="s">
        <v>16</v>
      </c>
      <c r="F18" s="28" t="s">
        <v>16</v>
      </c>
      <c r="G18" s="28" t="s">
        <v>16</v>
      </c>
      <c r="H18" s="28" t="s">
        <v>16</v>
      </c>
      <c r="I18" s="28" t="s">
        <v>16</v>
      </c>
      <c r="J18" s="28" t="s">
        <v>16</v>
      </c>
      <c r="K18" s="28" t="s">
        <v>16</v>
      </c>
      <c r="L18" s="28" t="s">
        <v>16</v>
      </c>
      <c r="M18" s="28" t="s">
        <v>16</v>
      </c>
      <c r="N18" s="29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 ht="20.25" customHeight="1">
      <c r="A19" s="30" t="s">
        <v>17</v>
      </c>
      <c r="B19" s="31">
        <f aca="true" t="shared" si="1" ref="B19:N19">+MAX(B8:B18)</f>
        <v>1188.9422339182051</v>
      </c>
      <c r="C19" s="31">
        <f t="shared" si="1"/>
        <v>8484.83841664165</v>
      </c>
      <c r="D19" s="31">
        <f t="shared" si="1"/>
        <v>20737.243719344835</v>
      </c>
      <c r="E19" s="31">
        <f t="shared" si="1"/>
        <v>38852.34980046262</v>
      </c>
      <c r="F19" s="31">
        <f t="shared" si="1"/>
        <v>62645.13610917786</v>
      </c>
      <c r="G19" s="31">
        <f t="shared" si="1"/>
        <v>82980.53898204792</v>
      </c>
      <c r="H19" s="31">
        <f t="shared" si="1"/>
        <v>101564.06494395198</v>
      </c>
      <c r="I19" s="31">
        <f t="shared" si="1"/>
        <v>96174.58084477246</v>
      </c>
      <c r="J19" s="31">
        <f t="shared" si="1"/>
        <v>8369.424591841278</v>
      </c>
      <c r="K19" s="31">
        <f t="shared" si="1"/>
        <v>4689.083297495973</v>
      </c>
      <c r="L19" s="31">
        <f t="shared" si="1"/>
        <v>2075.2195569868913</v>
      </c>
      <c r="M19" s="31">
        <f t="shared" si="1"/>
        <v>948.8590013055197</v>
      </c>
      <c r="N19" s="32">
        <f t="shared" si="1"/>
        <v>333100.86292006867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ht="20.25" customHeight="1">
      <c r="A20" s="30" t="s">
        <v>18</v>
      </c>
      <c r="B20" s="31">
        <f aca="true" t="shared" si="2" ref="B20:N20">+AVERAGE(B8:B18)</f>
        <v>486.6875967086499</v>
      </c>
      <c r="C20" s="31">
        <f t="shared" si="2"/>
        <v>2426.7645840695664</v>
      </c>
      <c r="D20" s="31">
        <f t="shared" si="2"/>
        <v>4529.462140921617</v>
      </c>
      <c r="E20" s="31">
        <f t="shared" si="2"/>
        <v>13842.484214347893</v>
      </c>
      <c r="F20" s="31">
        <f t="shared" si="2"/>
        <v>31545.84822375971</v>
      </c>
      <c r="G20" s="31">
        <f t="shared" si="2"/>
        <v>31339.73466773127</v>
      </c>
      <c r="H20" s="31">
        <f t="shared" si="2"/>
        <v>33990.55504294011</v>
      </c>
      <c r="I20" s="31">
        <f t="shared" si="2"/>
        <v>20576.284342028237</v>
      </c>
      <c r="J20" s="31">
        <f t="shared" si="2"/>
        <v>3111.362907860874</v>
      </c>
      <c r="K20" s="31">
        <f t="shared" si="2"/>
        <v>1723.9033713233978</v>
      </c>
      <c r="L20" s="31">
        <f t="shared" si="2"/>
        <v>838.0367709773384</v>
      </c>
      <c r="M20" s="31">
        <f t="shared" si="2"/>
        <v>414.9745992234476</v>
      </c>
      <c r="N20" s="32">
        <f t="shared" si="2"/>
        <v>147388.09846189214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25" ht="20.25" customHeight="1">
      <c r="A21" s="30" t="s">
        <v>19</v>
      </c>
      <c r="B21" s="31">
        <f>+MIN(B8:B18)</f>
        <v>70.48901887288457</v>
      </c>
      <c r="C21" s="31">
        <f aca="true" t="shared" si="3" ref="C21:N21">+MIN(C8:C18)</f>
        <v>299.97425355405494</v>
      </c>
      <c r="D21" s="31">
        <f t="shared" si="3"/>
        <v>354.95697749217555</v>
      </c>
      <c r="E21" s="31">
        <f t="shared" si="3"/>
        <v>404.8003135263825</v>
      </c>
      <c r="F21" s="31">
        <f t="shared" si="3"/>
        <v>4380.652034389074</v>
      </c>
      <c r="G21" s="31">
        <f t="shared" si="3"/>
        <v>6184.637368853534</v>
      </c>
      <c r="H21" s="31">
        <f t="shared" si="3"/>
        <v>2616.6040196703743</v>
      </c>
      <c r="I21" s="31">
        <f t="shared" si="3"/>
        <v>1328.0119776061115</v>
      </c>
      <c r="J21" s="31">
        <f t="shared" si="3"/>
        <v>305.63835079529076</v>
      </c>
      <c r="K21" s="31">
        <f t="shared" si="3"/>
        <v>163.87499290261266</v>
      </c>
      <c r="L21" s="31">
        <f t="shared" si="3"/>
        <v>40.37061845298237</v>
      </c>
      <c r="M21" s="31">
        <f t="shared" si="3"/>
        <v>10.093895636203888</v>
      </c>
      <c r="N21" s="32">
        <f t="shared" si="3"/>
        <v>22258.46104515241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5" ht="20.25" customHeight="1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1:25" ht="20.25" customHeight="1">
      <c r="A23" s="36"/>
      <c r="B23" s="37" t="s">
        <v>20</v>
      </c>
      <c r="C23" s="38"/>
      <c r="D23" s="38"/>
      <c r="E23" s="55" t="s">
        <v>21</v>
      </c>
      <c r="F23" s="55"/>
      <c r="G23" s="55"/>
      <c r="H23" s="55"/>
      <c r="I23" s="48" t="s">
        <v>22</v>
      </c>
      <c r="J23" s="56">
        <f>N20</f>
        <v>147388.09846189214</v>
      </c>
      <c r="K23" s="56"/>
      <c r="L23" s="48" t="s">
        <v>22</v>
      </c>
      <c r="M23" s="39">
        <f>J23/J24</f>
        <v>85.54155453388981</v>
      </c>
      <c r="N23" s="40" t="s">
        <v>27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5" ht="20.25" customHeight="1">
      <c r="A24" s="36"/>
      <c r="B24" s="38"/>
      <c r="C24" s="38"/>
      <c r="D24" s="38"/>
      <c r="E24" s="38"/>
      <c r="F24" s="55" t="s">
        <v>23</v>
      </c>
      <c r="G24" s="55"/>
      <c r="H24" s="38"/>
      <c r="I24" s="38"/>
      <c r="J24" s="56">
        <f>Q3</f>
        <v>1723</v>
      </c>
      <c r="K24" s="56"/>
      <c r="L24" s="38"/>
      <c r="M24" s="38"/>
      <c r="N24" s="40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 ht="20.25" customHeight="1">
      <c r="A25" s="33" t="s">
        <v>16</v>
      </c>
      <c r="B25" s="41" t="s">
        <v>16</v>
      </c>
      <c r="C25" s="41" t="s">
        <v>16</v>
      </c>
      <c r="D25" s="41" t="s">
        <v>16</v>
      </c>
      <c r="E25" s="41" t="s">
        <v>16</v>
      </c>
      <c r="F25" s="41" t="s">
        <v>16</v>
      </c>
      <c r="G25" s="41" t="s">
        <v>16</v>
      </c>
      <c r="H25" s="41" t="s">
        <v>16</v>
      </c>
      <c r="I25" s="41" t="s">
        <v>16</v>
      </c>
      <c r="J25" s="41" t="s">
        <v>16</v>
      </c>
      <c r="K25" s="41" t="s">
        <v>16</v>
      </c>
      <c r="L25" s="41" t="s">
        <v>16</v>
      </c>
      <c r="M25" s="41" t="s">
        <v>16</v>
      </c>
      <c r="N25" s="35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1:25" ht="20.25" customHeight="1">
      <c r="A26" s="42"/>
      <c r="B26" s="43"/>
      <c r="C26" s="44" t="s">
        <v>28</v>
      </c>
      <c r="D26" s="45"/>
      <c r="E26" s="43"/>
      <c r="F26" s="43"/>
      <c r="G26" s="43"/>
      <c r="H26" s="43"/>
      <c r="I26" s="43"/>
      <c r="J26" s="43"/>
      <c r="K26" s="43"/>
      <c r="L26" s="43"/>
      <c r="M26" s="43"/>
      <c r="N26" s="4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spans="2:14" ht="18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4" ht="18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31" spans="2:13" ht="18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</sheetData>
  <sheetProtection/>
  <mergeCells count="5">
    <mergeCell ref="E23:H23"/>
    <mergeCell ref="J23:K23"/>
    <mergeCell ref="F24:G24"/>
    <mergeCell ref="J24:K24"/>
    <mergeCell ref="L3:N3"/>
  </mergeCells>
  <printOptions/>
  <pageMargins left="1.062992125984252" right="0" top="0.9055118110236221" bottom="0.1968503937007874" header="0.5118110236220472" footer="0.03937007874015748"/>
  <pageSetup horizontalDpi="300" verticalDpi="300" orientation="portrait" paperSize="9" scale="95" r:id="rId2"/>
  <headerFooter alignWithMargins="0">
    <oddHeader>&amp;R&amp;"Angsana New,ตัวหนา"&amp;16 51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Admin_TK</cp:lastModifiedBy>
  <cp:lastPrinted>2022-06-02T07:49:23Z</cp:lastPrinted>
  <dcterms:created xsi:type="dcterms:W3CDTF">2008-07-24T03:51:59Z</dcterms:created>
  <dcterms:modified xsi:type="dcterms:W3CDTF">2023-06-16T05:48:46Z</dcterms:modified>
  <cp:category/>
  <cp:version/>
  <cp:contentType/>
  <cp:contentStatus/>
</cp:coreProperties>
</file>