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<sst xmlns="http://schemas.openxmlformats.org/spreadsheetml/2006/main" count="29" uniqueCount="24">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</sst>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'P.92-H.05'!$N$7:$N$19</c:f>
              <c:numCache>
                <c:ptCount val="13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319.66</c:v>
                </c:pt>
                <c:pt idx="11">
                  <c:v>359.94542400000023</c:v>
                </c:pt>
                <c:pt idx="12">
                  <c:v>466.828704</c:v>
                </c:pt>
              </c:numCache>
            </c:numRef>
          </c:val>
        </c:ser>
        <c:gapWidth val="100"/>
        <c:axId val="19158484"/>
        <c:axId val="38208629"/>
      </c:barChart>
      <c:lineChart>
        <c:grouping val="standard"/>
        <c:varyColors val="0"/>
        <c:ser>
          <c:idx val="1"/>
          <c:order val="1"/>
          <c:tx>
            <c:v>ค่าเฉลี่ย 552.8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'P.92-H.05'!$P$7:$P$18</c:f>
              <c:numCache>
                <c:ptCount val="12"/>
                <c:pt idx="0">
                  <c:v>552.834028</c:v>
                </c:pt>
                <c:pt idx="1">
                  <c:v>552.834028</c:v>
                </c:pt>
                <c:pt idx="2">
                  <c:v>552.834028</c:v>
                </c:pt>
                <c:pt idx="3">
                  <c:v>552.834028</c:v>
                </c:pt>
                <c:pt idx="4">
                  <c:v>552.834028</c:v>
                </c:pt>
                <c:pt idx="5">
                  <c:v>552.834028</c:v>
                </c:pt>
                <c:pt idx="6">
                  <c:v>552.834028</c:v>
                </c:pt>
                <c:pt idx="7">
                  <c:v>552.834028</c:v>
                </c:pt>
                <c:pt idx="8">
                  <c:v>552.834028</c:v>
                </c:pt>
                <c:pt idx="9">
                  <c:v>552.834028</c:v>
                </c:pt>
                <c:pt idx="10">
                  <c:v>552.834028</c:v>
                </c:pt>
                <c:pt idx="11">
                  <c:v>552.834028</c:v>
                </c:pt>
              </c:numCache>
            </c:numRef>
          </c:val>
          <c:smooth val="0"/>
        </c:ser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208629"/>
        <c:crossesAt val="0"/>
        <c:auto val="1"/>
        <c:lblOffset val="100"/>
        <c:tickLblSkip val="1"/>
        <c:noMultiLvlLbl val="0"/>
      </c:catAx>
      <c:valAx>
        <c:axId val="3820862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58484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5"/>
  <sheetViews>
    <sheetView showGridLines="0" zoomScalePageLayoutView="0" workbookViewId="0" topLeftCell="A7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18">$N$26</f>
        <v>552.834028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8">+N8*1000000/(365*86400)</f>
        <v>39.32865753424656</v>
      </c>
      <c r="P8" s="37">
        <f t="shared" si="1"/>
        <v>552.834028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552.834028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552.834028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552.834028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552.834028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552.834028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 aca="true" t="shared" si="3" ref="N14:N19">SUM(B14:M14)</f>
        <v>766.93</v>
      </c>
      <c r="O14" s="36">
        <f t="shared" si="2"/>
        <v>24.319190766108573</v>
      </c>
      <c r="P14" s="37">
        <f t="shared" si="1"/>
        <v>552.834028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 t="shared" si="3"/>
        <v>617.1899999999999</v>
      </c>
      <c r="O15" s="36">
        <f t="shared" si="2"/>
        <v>19.570966514459666</v>
      </c>
      <c r="P15" s="37">
        <f t="shared" si="1"/>
        <v>552.834028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 t="shared" si="3"/>
        <v>276.63000000000005</v>
      </c>
      <c r="O16" s="36">
        <f t="shared" si="2"/>
        <v>8.771879756468799</v>
      </c>
      <c r="P16" s="37">
        <f t="shared" si="1"/>
        <v>552.834028</v>
      </c>
      <c r="Q16" s="32"/>
    </row>
    <row r="17" spans="1:17" ht="15" customHeight="1">
      <c r="A17" s="31">
        <v>2563</v>
      </c>
      <c r="B17" s="34">
        <v>7.39</v>
      </c>
      <c r="C17" s="34">
        <v>11.54</v>
      </c>
      <c r="D17" s="34">
        <v>16.12</v>
      </c>
      <c r="E17" s="34">
        <v>40.01</v>
      </c>
      <c r="F17" s="34">
        <v>78.11</v>
      </c>
      <c r="G17" s="34">
        <v>51.22</v>
      </c>
      <c r="H17" s="34">
        <v>36.68</v>
      </c>
      <c r="I17" s="34">
        <v>22.79</v>
      </c>
      <c r="J17" s="34">
        <v>12.52</v>
      </c>
      <c r="K17" s="34">
        <v>11.04</v>
      </c>
      <c r="L17" s="34">
        <v>8.3</v>
      </c>
      <c r="M17" s="34">
        <v>23.94</v>
      </c>
      <c r="N17" s="35">
        <f t="shared" si="3"/>
        <v>319.66</v>
      </c>
      <c r="O17" s="36">
        <f t="shared" si="2"/>
        <v>10.136352105530188</v>
      </c>
      <c r="P17" s="37">
        <f t="shared" si="1"/>
        <v>552.834028</v>
      </c>
      <c r="Q17" s="32"/>
    </row>
    <row r="18" spans="1:17" ht="15" customHeight="1">
      <c r="A18" s="31">
        <v>2564</v>
      </c>
      <c r="B18" s="34">
        <v>11.233728000000001</v>
      </c>
      <c r="C18" s="34">
        <v>12.769919999999999</v>
      </c>
      <c r="D18" s="34">
        <v>13.036895999999999</v>
      </c>
      <c r="E18" s="34">
        <v>26.118720000000007</v>
      </c>
      <c r="F18" s="34">
        <v>21.53088</v>
      </c>
      <c r="G18" s="34">
        <v>105.25248000000003</v>
      </c>
      <c r="H18" s="34">
        <v>104.47963200000015</v>
      </c>
      <c r="I18" s="34">
        <v>35.303039999999996</v>
      </c>
      <c r="J18" s="34">
        <v>9.389087999999997</v>
      </c>
      <c r="K18" s="34">
        <v>9.326879999999997</v>
      </c>
      <c r="L18" s="34">
        <v>8.450783999999999</v>
      </c>
      <c r="M18" s="34">
        <v>3.0533760000000005</v>
      </c>
      <c r="N18" s="35">
        <f t="shared" si="3"/>
        <v>359.94542400000023</v>
      </c>
      <c r="O18" s="36">
        <f t="shared" si="2"/>
        <v>11.413794520547953</v>
      </c>
      <c r="P18" s="37">
        <f t="shared" si="1"/>
        <v>552.834028</v>
      </c>
      <c r="Q18" s="32"/>
    </row>
    <row r="19" spans="1:17" ht="15" customHeight="1">
      <c r="A19" s="44">
        <v>2565</v>
      </c>
      <c r="B19" s="45">
        <v>5.6471040000000015</v>
      </c>
      <c r="C19" s="45">
        <v>26.382239999999978</v>
      </c>
      <c r="D19" s="45">
        <v>13.866336000000006</v>
      </c>
      <c r="E19" s="45">
        <v>31.584383999999996</v>
      </c>
      <c r="F19" s="45">
        <v>99.08783999999991</v>
      </c>
      <c r="G19" s="45">
        <v>96.19257599999992</v>
      </c>
      <c r="H19" s="45">
        <v>135.42681600000012</v>
      </c>
      <c r="I19" s="45">
        <v>29.48572800000001</v>
      </c>
      <c r="J19" s="45">
        <v>14.293152000000012</v>
      </c>
      <c r="K19" s="45">
        <v>6.060960000000006</v>
      </c>
      <c r="L19" s="45">
        <v>4.1765760000000025</v>
      </c>
      <c r="M19" s="45">
        <v>4.624992000000004</v>
      </c>
      <c r="N19" s="46">
        <f t="shared" si="3"/>
        <v>466.828704</v>
      </c>
      <c r="O19" s="47">
        <f>+N19*1000000/(365*86400)</f>
        <v>14.80304109589041</v>
      </c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MAX(B7:B18)</f>
        <v>29.00102399999999</v>
      </c>
      <c r="C25" s="38">
        <f aca="true" t="shared" si="4" ref="C25:M25">MAX(C7:C18)</f>
        <v>86.04144</v>
      </c>
      <c r="D25" s="38">
        <f t="shared" si="4"/>
        <v>94.13280000000003</v>
      </c>
      <c r="E25" s="38">
        <f t="shared" si="4"/>
        <v>116.69</v>
      </c>
      <c r="F25" s="38">
        <f t="shared" si="4"/>
        <v>222.94223999999997</v>
      </c>
      <c r="G25" s="38">
        <f t="shared" si="4"/>
        <v>291.47904</v>
      </c>
      <c r="H25" s="38">
        <f t="shared" si="4"/>
        <v>174.41567999999998</v>
      </c>
      <c r="I25" s="38">
        <f t="shared" si="4"/>
        <v>83.18764800000002</v>
      </c>
      <c r="J25" s="38">
        <f t="shared" si="4"/>
        <v>60.42470399999999</v>
      </c>
      <c r="K25" s="38">
        <f t="shared" si="4"/>
        <v>44.16422399999999</v>
      </c>
      <c r="L25" s="38">
        <f t="shared" si="4"/>
        <v>28.343520000000012</v>
      </c>
      <c r="M25" s="38">
        <f t="shared" si="4"/>
        <v>23.94</v>
      </c>
      <c r="N25" s="38">
        <f>MAX(N7:N18)</f>
        <v>1240.2685439999996</v>
      </c>
      <c r="O25" s="36">
        <f>+N25*1000000/(365*86400)</f>
        <v>39.32865753424656</v>
      </c>
      <c r="P25" s="39"/>
      <c r="Q25" s="32"/>
    </row>
    <row r="26" spans="1:17" ht="15" customHeight="1">
      <c r="A26" s="33" t="s">
        <v>16</v>
      </c>
      <c r="B26" s="38">
        <f>AVERAGE(B7:B18)</f>
        <v>10.744266666666666</v>
      </c>
      <c r="C26" s="38">
        <f aca="true" t="shared" si="5" ref="C26:M26">AVERAGE(C7:C18)</f>
        <v>23.837554666666666</v>
      </c>
      <c r="D26" s="38">
        <f t="shared" si="5"/>
        <v>30.877825333333334</v>
      </c>
      <c r="E26" s="38">
        <f t="shared" si="5"/>
        <v>54.35627866666667</v>
      </c>
      <c r="F26" s="38">
        <f t="shared" si="5"/>
        <v>97.68357466666667</v>
      </c>
      <c r="G26" s="38">
        <f t="shared" si="5"/>
        <v>120.57702133333338</v>
      </c>
      <c r="H26" s="38">
        <f t="shared" si="5"/>
        <v>93.81311733333332</v>
      </c>
      <c r="I26" s="38">
        <f t="shared" si="5"/>
        <v>48.63266133333334</v>
      </c>
      <c r="J26" s="38">
        <f t="shared" si="5"/>
        <v>28.412955999999998</v>
      </c>
      <c r="K26" s="38">
        <f t="shared" si="5"/>
        <v>20.893762666666664</v>
      </c>
      <c r="L26" s="38">
        <f t="shared" si="5"/>
        <v>12.254605333333338</v>
      </c>
      <c r="M26" s="38">
        <f t="shared" si="5"/>
        <v>10.750404000000001</v>
      </c>
      <c r="N26" s="38">
        <f>SUM(B26:M26)</f>
        <v>552.834028</v>
      </c>
      <c r="O26" s="36">
        <f>+N26*1000000/(365*86400)</f>
        <v>17.530252029426688</v>
      </c>
      <c r="P26" s="39"/>
      <c r="Q26" s="32"/>
    </row>
    <row r="27" spans="1:17" ht="15" customHeight="1">
      <c r="A27" s="33" t="s">
        <v>20</v>
      </c>
      <c r="B27" s="38">
        <f>MIN(B7:B18)</f>
        <v>2.1</v>
      </c>
      <c r="C27" s="38">
        <f aca="true" t="shared" si="6" ref="C27:M27">MIN(C7:C18)</f>
        <v>8.598528</v>
      </c>
      <c r="D27" s="38">
        <f t="shared" si="6"/>
        <v>7.66</v>
      </c>
      <c r="E27" s="38">
        <f t="shared" si="6"/>
        <v>14.99</v>
      </c>
      <c r="F27" s="38">
        <f t="shared" si="6"/>
        <v>21.53088</v>
      </c>
      <c r="G27" s="38">
        <f t="shared" si="6"/>
        <v>40.51</v>
      </c>
      <c r="H27" s="38">
        <f t="shared" si="6"/>
        <v>30.83</v>
      </c>
      <c r="I27" s="38">
        <f t="shared" si="6"/>
        <v>22.72</v>
      </c>
      <c r="J27" s="38">
        <f t="shared" si="6"/>
        <v>9.389087999999997</v>
      </c>
      <c r="K27" s="38">
        <f t="shared" si="6"/>
        <v>9.05</v>
      </c>
      <c r="L27" s="38">
        <f t="shared" si="6"/>
        <v>6.04</v>
      </c>
      <c r="M27" s="38">
        <f t="shared" si="6"/>
        <v>3.0533760000000005</v>
      </c>
      <c r="N27" s="38">
        <f>MIN(N7:N18)</f>
        <v>256.77</v>
      </c>
      <c r="O27" s="36">
        <f>+N27*1000000/(365*86400)</f>
        <v>8.142123287671232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2023-04-24T08:36:46Z</dcterms:modified>
  <cp:category/>
  <cp:version/>
  <cp:contentType/>
  <cp:contentStatus/>
</cp:coreProperties>
</file>