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7935" activeTab="0"/>
  </bookViews>
  <sheets>
    <sheet name="P92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<sst xmlns="http://schemas.openxmlformats.org/spreadsheetml/2006/main" count="43" uniqueCount="29">
  <si>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ปริมาณตะกอนรายเดือน - ตัน</t>
  </si>
  <si>
    <t>ปริมาณตะกอน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</si>
  <si>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</si>
  <si>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</si>
  <si>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</si>
  <si>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</si>
  <si>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</si>
  <si>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</si>
  <si>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</si>
  <si>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</si>
  <si>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</si>
  <si>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</si>
  <si>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</si>
  <si>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</si>
  <si>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</si>
  <si>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</si>
  <si>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</si>
  <si>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สูงสุด</t>
  </si>
  <si>
    <t>เฉลี่ย</t>
  </si>
  <si>
    <t>ต่ำสุด</t>
  </si>
  <si>
    <t>Sediment  Yield  :</t>
  </si>
  <si>
    <t>ปริมาณตะกอนรายปีเฉลี่ย</t>
  </si>
  <si>
    <t>=</t>
  </si>
  <si>
    <t>D.A.</t>
  </si>
  <si>
    <t>100ตัน/ตร.กม.</t>
  </si>
  <si>
    <t>น้ำแม่แตง สถานี P.92  บ้านเมืองกึ๊ด อ.แม่แตง จ.เชียงใหม่</t>
  </si>
  <si>
    <t>พื้นที่รับน้ำ 1,653 ตร.กม.</t>
  </si>
  <si>
    <t>ตัน</t>
  </si>
  <si>
    <r>
      <t>หมายเหตุ</t>
    </r>
    <r>
      <rPr>
        <sz val="12"/>
        <rFont val="TH SarabunPSK"/>
        <family val="2"/>
      </rPr>
      <t xml:space="preserve"> 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</si>
</sst>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_)"/>
    <numFmt numFmtId="210" formatCode="0_)"/>
    <numFmt numFmtId="211" formatCode="0.000"/>
    <numFmt numFmtId="212" formatCode="0.0"/>
    <numFmt numFmtId="213" formatCode="#,##0.0"/>
    <numFmt numFmtId="214" formatCode="#,##0.000"/>
  </numFmts>
  <fonts count="45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2" fontId="6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10" xfId="0" applyFont="1" applyBorder="1" applyAlignment="1" applyProtection="1">
      <alignment horizontal="left"/>
      <protection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2" fontId="8" fillId="0" borderId="13" xfId="42" applyNumberFormat="1" applyFont="1" applyBorder="1" applyAlignment="1">
      <alignment horizontal="centerContinuous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4" fontId="8" fillId="0" borderId="15" xfId="0" applyNumberFormat="1" applyFont="1" applyBorder="1" applyAlignment="1">
      <alignment horizontal="right"/>
    </xf>
    <xf numFmtId="4" fontId="8" fillId="0" borderId="16" xfId="0" applyNumberFormat="1" applyFont="1" applyBorder="1" applyAlignment="1">
      <alignment horizontal="right"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4" fontId="8" fillId="0" borderId="0" xfId="0" applyNumberFormat="1" applyFont="1" applyBorder="1" applyAlignment="1">
      <alignment/>
    </xf>
    <xf numFmtId="210" fontId="8" fillId="0" borderId="14" xfId="0" applyNumberFormat="1" applyFont="1" applyBorder="1" applyAlignment="1" applyProtection="1">
      <alignment horizontal="center"/>
      <protection/>
    </xf>
    <xf numFmtId="209" fontId="8" fillId="0" borderId="0" xfId="0" applyNumberFormat="1" applyFont="1" applyAlignment="1" applyProtection="1">
      <alignment/>
      <protection/>
    </xf>
    <xf numFmtId="210" fontId="8" fillId="0" borderId="22" xfId="0" applyNumberFormat="1" applyFont="1" applyBorder="1" applyAlignment="1" applyProtection="1">
      <alignment horizontal="center"/>
      <protection/>
    </xf>
    <xf numFmtId="4" fontId="8" fillId="0" borderId="23" xfId="0" applyNumberFormat="1" applyFont="1" applyBorder="1" applyAlignment="1" applyProtection="1">
      <alignment/>
      <protection/>
    </xf>
    <xf numFmtId="4" fontId="8" fillId="0" borderId="24" xfId="0" applyNumberFormat="1" applyFont="1" applyBorder="1" applyAlignment="1" applyProtection="1">
      <alignment/>
      <protection/>
    </xf>
    <xf numFmtId="210" fontId="8" fillId="0" borderId="25" xfId="0" applyNumberFormat="1" applyFont="1" applyBorder="1" applyAlignment="1" applyProtection="1">
      <alignment horizontal="center"/>
      <protection/>
    </xf>
    <xf numFmtId="209" fontId="8" fillId="0" borderId="26" xfId="0" applyNumberFormat="1" applyFont="1" applyBorder="1" applyAlignment="1" applyProtection="1">
      <alignment horizontal="left"/>
      <protection/>
    </xf>
    <xf numFmtId="209" fontId="8" fillId="0" borderId="27" xfId="0" applyNumberFormat="1" applyFont="1" applyBorder="1" applyAlignment="1" applyProtection="1">
      <alignment horizontal="center"/>
      <protection/>
    </xf>
    <xf numFmtId="0" fontId="8" fillId="0" borderId="25" xfId="0" applyFont="1" applyBorder="1" applyAlignment="1">
      <alignment/>
    </xf>
    <xf numFmtId="212" fontId="7" fillId="0" borderId="0" xfId="0" applyNumberFormat="1" applyFont="1" applyBorder="1" applyAlignment="1">
      <alignment horizontal="left"/>
    </xf>
    <xf numFmtId="212" fontId="8" fillId="0" borderId="0" xfId="0" applyNumberFormat="1" applyFont="1" applyBorder="1" applyAlignment="1">
      <alignment horizontal="centerContinuous"/>
    </xf>
    <xf numFmtId="2" fontId="8" fillId="0" borderId="0" xfId="0" applyNumberFormat="1" applyFont="1" applyBorder="1" applyAlignment="1">
      <alignment horizontal="center"/>
    </xf>
    <xf numFmtId="212" fontId="8" fillId="0" borderId="27" xfId="0" applyNumberFormat="1" applyFont="1" applyBorder="1" applyAlignment="1">
      <alignment horizontal="centerContinuous"/>
    </xf>
    <xf numFmtId="209" fontId="8" fillId="0" borderId="0" xfId="0" applyNumberFormat="1" applyFont="1" applyBorder="1" applyAlignment="1" applyProtection="1">
      <alignment horizontal="left"/>
      <protection/>
    </xf>
    <xf numFmtId="210" fontId="8" fillId="0" borderId="28" xfId="0" applyNumberFormat="1" applyFont="1" applyBorder="1" applyAlignment="1" applyProtection="1">
      <alignment horizontal="center"/>
      <protection/>
    </xf>
    <xf numFmtId="209" fontId="8" fillId="0" borderId="10" xfId="0" applyNumberFormat="1" applyFont="1" applyBorder="1" applyAlignment="1" applyProtection="1">
      <alignment horizontal="left"/>
      <protection/>
    </xf>
    <xf numFmtId="212" fontId="9" fillId="0" borderId="10" xfId="0" applyNumberFormat="1" applyFont="1" applyBorder="1" applyAlignment="1">
      <alignment horizontal="left"/>
    </xf>
    <xf numFmtId="209" fontId="9" fillId="0" borderId="10" xfId="0" applyNumberFormat="1" applyFont="1" applyBorder="1" applyAlignment="1" applyProtection="1">
      <alignment horizontal="left"/>
      <protection/>
    </xf>
    <xf numFmtId="209" fontId="8" fillId="0" borderId="29" xfId="0" applyNumberFormat="1" applyFont="1" applyBorder="1" applyAlignment="1" applyProtection="1">
      <alignment horizontal="center"/>
      <protection/>
    </xf>
    <xf numFmtId="1" fontId="8" fillId="0" borderId="0" xfId="0" applyNumberFormat="1" applyFont="1" applyAlignment="1">
      <alignment/>
    </xf>
    <xf numFmtId="212" fontId="10" fillId="0" borderId="0" xfId="0" applyNumberFormat="1" applyFont="1" applyBorder="1" applyAlignment="1">
      <alignment horizontal="center"/>
    </xf>
    <xf numFmtId="0" fontId="8" fillId="0" borderId="0" xfId="43" applyFont="1" applyAlignment="1">
      <alignment/>
      <protection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horizontal="left"/>
      <protection/>
    </xf>
    <xf numFmtId="0" fontId="8" fillId="0" borderId="10" xfId="0" applyFont="1" applyBorder="1" applyAlignment="1">
      <alignment/>
    </xf>
    <xf numFmtId="4" fontId="8" fillId="0" borderId="15" xfId="0" applyNumberFormat="1" applyFont="1" applyBorder="1" applyAlignment="1" applyProtection="1">
      <alignment horizontal="right"/>
      <protection/>
    </xf>
    <xf numFmtId="4" fontId="8" fillId="0" borderId="16" xfId="0" applyNumberFormat="1" applyFont="1" applyBorder="1" applyAlignment="1" applyProtection="1">
      <alignment horizontal="right"/>
      <protection/>
    </xf>
    <xf numFmtId="4" fontId="8" fillId="0" borderId="0" xfId="0" applyNumberFormat="1" applyFont="1" applyAlignment="1" applyProtection="1">
      <alignment horizontal="right"/>
      <protection/>
    </xf>
    <xf numFmtId="212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sed" xfId="42"/>
    <cellStyle name="ปกติ_SEDP77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22</xdr:row>
      <xdr:rowOff>0</xdr:rowOff>
    </xdr:from>
    <xdr:to>
      <xdr:col>7</xdr:col>
      <xdr:colOff>276225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>
          <a:off x="2019300" y="59055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9</xdr:col>
      <xdr:colOff>19050</xdr:colOff>
      <xdr:row>21</xdr:row>
      <xdr:rowOff>247650</xdr:rowOff>
    </xdr:from>
    <xdr:to>
      <xdr:col>10</xdr:col>
      <xdr:colOff>447675</xdr:colOff>
      <xdr:row>21</xdr:row>
      <xdr:rowOff>247650</xdr:rowOff>
    </xdr:to>
    <xdr:sp>
      <xdr:nvSpPr>
        <xdr:cNvPr id="2" name="Line 2"/>
        <xdr:cNvSpPr>
          <a:spLocks/>
        </xdr:cNvSpPr>
      </xdr:nvSpPr>
      <xdr:spPr>
        <a:xfrm>
          <a:off x="4533900" y="58959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tabSelected="1" zoomScalePageLayoutView="0" workbookViewId="0" topLeftCell="A1">
      <selection activeCell="P9" sqref="P9"/>
    </sheetView>
  </sheetViews>
  <sheetFormatPr defaultColWidth="9.00390625" defaultRowHeight="20.25"/>
  <cols>
    <col min="1" max="1" width="4.75390625" style="5" customWidth="1"/>
    <col min="2" max="2" width="6.125" style="6" customWidth="1"/>
    <col min="3" max="3" width="6.75390625" style="6" customWidth="1"/>
    <col min="4" max="4" width="6.875" style="6" customWidth="1"/>
    <col min="5" max="5" width="7.125" style="6" customWidth="1"/>
    <col min="6" max="7" width="6.875" style="6" customWidth="1"/>
    <col min="8" max="8" width="7.00390625" style="6" customWidth="1"/>
    <col min="9" max="9" width="6.875" style="6" customWidth="1"/>
    <col min="10" max="13" width="6.125" style="6" customWidth="1"/>
    <col min="14" max="14" width="9.00390625" style="6" customWidth="1"/>
    <col min="15" max="16384" width="9.00390625" style="5" customWidth="1"/>
  </cols>
  <sheetData>
    <row r="1" spans="1:14" s="3" customFormat="1" ht="21.75">
      <c r="A1" s="4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</row>
    <row r="2" ht="20.25" customHeight="1"/>
    <row r="3" spans="1:17" ht="24.75" customHeight="1">
      <c r="A3" s="45" t="s">
        <v>25</v>
      </c>
      <c r="B3" s="46"/>
      <c r="C3" s="46"/>
      <c r="D3" s="46"/>
      <c r="E3" s="46"/>
      <c r="F3" s="46"/>
      <c r="G3" s="46"/>
      <c r="H3" s="46"/>
      <c r="I3" s="46"/>
      <c r="J3" s="47"/>
      <c r="K3" s="46"/>
      <c r="L3" s="54" t="s">
        <v>26</v>
      </c>
      <c r="M3" s="54"/>
      <c r="N3" s="54"/>
      <c r="Q3" s="7">
        <v>1653</v>
      </c>
    </row>
    <row r="4" spans="2:14" ht="24.75" customHeight="1">
      <c r="B4" s="5"/>
      <c r="C4" s="5"/>
      <c r="D4" s="5"/>
      <c r="E4" s="5"/>
      <c r="F4" s="5"/>
      <c r="G4" s="5"/>
      <c r="H4" s="5"/>
      <c r="I4" s="5"/>
      <c r="J4" s="8"/>
      <c r="K4" s="5"/>
      <c r="L4" s="48"/>
      <c r="M4" s="48"/>
      <c r="N4" s="48"/>
    </row>
    <row r="5" spans="1:14" ht="23.25" customHeight="1">
      <c r="A5" s="9"/>
      <c r="B5" s="10"/>
      <c r="C5" s="10"/>
      <c r="D5" s="10"/>
      <c r="E5" s="10"/>
      <c r="F5" s="10"/>
      <c r="G5" s="10"/>
      <c r="H5" s="10"/>
      <c r="I5" s="10"/>
      <c r="K5" s="10"/>
      <c r="L5" s="10"/>
      <c r="M5" s="10"/>
      <c r="N5" s="11" t="s">
        <v>1</v>
      </c>
    </row>
    <row r="6" spans="1:14" ht="23.2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 t="s">
        <v>15</v>
      </c>
    </row>
    <row r="7" spans="1:14" ht="23.25" customHeight="1">
      <c r="A7" s="15" t="s">
        <v>16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 t="s">
        <v>27</v>
      </c>
    </row>
    <row r="8" spans="1:31" s="22" customFormat="1" ht="20.25" customHeight="1">
      <c r="A8" s="12">
        <v>2557</v>
      </c>
      <c r="B8" s="18">
        <v>136.22629140908776</v>
      </c>
      <c r="C8" s="18">
        <v>2331.2903851646915</v>
      </c>
      <c r="D8" s="18">
        <v>3320.28069922767</v>
      </c>
      <c r="E8" s="18">
        <v>15646.520919997698</v>
      </c>
      <c r="F8" s="18">
        <v>31093.07271569331</v>
      </c>
      <c r="G8" s="18">
        <v>39854.047209900666</v>
      </c>
      <c r="H8" s="18">
        <v>12055.219644480325</v>
      </c>
      <c r="I8" s="18">
        <v>6330.744581670621</v>
      </c>
      <c r="J8" s="18">
        <v>1485.6822068875724</v>
      </c>
      <c r="K8" s="18">
        <v>935.3474468737718</v>
      </c>
      <c r="L8" s="18">
        <v>211.89759690090492</v>
      </c>
      <c r="M8" s="18">
        <v>99.7557099831714</v>
      </c>
      <c r="N8" s="19">
        <f>SUM(A8:M8)</f>
        <v>116057.0854081895</v>
      </c>
      <c r="O8" s="20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</row>
    <row r="9" spans="1:15" s="21" customFormat="1" ht="20.25" customHeight="1">
      <c r="A9" s="12">
        <v>2558</v>
      </c>
      <c r="B9" s="18">
        <v>169.89031303204118</v>
      </c>
      <c r="C9" s="18">
        <v>460.030911936018</v>
      </c>
      <c r="D9" s="18">
        <v>147.4886729926148</v>
      </c>
      <c r="E9" s="18">
        <v>5705.9050152068785</v>
      </c>
      <c r="F9" s="18">
        <v>68396.08767623841</v>
      </c>
      <c r="G9" s="18">
        <v>16497.037232874554</v>
      </c>
      <c r="H9" s="18">
        <v>5312.109813441446</v>
      </c>
      <c r="I9" s="18">
        <v>4619.241431684992</v>
      </c>
      <c r="J9" s="18">
        <v>327.8601882754031</v>
      </c>
      <c r="K9" s="18">
        <v>262.2493102202252</v>
      </c>
      <c r="L9" s="18">
        <v>87.9344737235726</v>
      </c>
      <c r="M9" s="18">
        <v>65.10243137085355</v>
      </c>
      <c r="N9" s="19">
        <f aca="true" t="shared" si="0" ref="N9:N16">SUM(A9:M9)</f>
        <v>104608.93747099701</v>
      </c>
      <c r="O9" s="20"/>
    </row>
    <row r="10" spans="1:15" s="21" customFormat="1" ht="20.25" customHeight="1">
      <c r="A10" s="12">
        <v>2559</v>
      </c>
      <c r="B10" s="18">
        <v>11.322297920080533</v>
      </c>
      <c r="C10" s="18">
        <v>397.97244854198084</v>
      </c>
      <c r="D10" s="18">
        <v>10697.715485527424</v>
      </c>
      <c r="E10" s="18">
        <v>16562.852970708933</v>
      </c>
      <c r="F10" s="18">
        <v>33947.63104207305</v>
      </c>
      <c r="G10" s="18">
        <v>34850.40008680593</v>
      </c>
      <c r="H10" s="18">
        <v>10002.659225069558</v>
      </c>
      <c r="I10" s="18">
        <v>16205.643844307879</v>
      </c>
      <c r="J10" s="18">
        <v>1482.8930517559081</v>
      </c>
      <c r="K10" s="18">
        <v>1183.6684454015829</v>
      </c>
      <c r="L10" s="18">
        <v>338.02497380153716</v>
      </c>
      <c r="M10" s="18">
        <v>224.43210051419328</v>
      </c>
      <c r="N10" s="19">
        <f t="shared" si="0"/>
        <v>128464.21597242806</v>
      </c>
      <c r="O10" s="20"/>
    </row>
    <row r="11" spans="1:15" s="21" customFormat="1" ht="20.25" customHeight="1">
      <c r="A11" s="12">
        <v>2560</v>
      </c>
      <c r="B11" s="18">
        <v>271.26232552426484</v>
      </c>
      <c r="C11" s="18">
        <v>4867.083810334494</v>
      </c>
      <c r="D11" s="18">
        <v>4020.5876972234155</v>
      </c>
      <c r="E11" s="18">
        <v>65229.128586105835</v>
      </c>
      <c r="F11" s="18">
        <v>26829.06060452685</v>
      </c>
      <c r="G11" s="18">
        <v>60504.63377364511</v>
      </c>
      <c r="H11" s="18">
        <v>81716.41435397275</v>
      </c>
      <c r="I11" s="18">
        <v>18853.942863653796</v>
      </c>
      <c r="J11" s="18">
        <v>5458.487337419886</v>
      </c>
      <c r="K11" s="18">
        <v>4444.842555160938</v>
      </c>
      <c r="L11" s="18">
        <v>996.5924387704144</v>
      </c>
      <c r="M11" s="18">
        <v>419.6315590912935</v>
      </c>
      <c r="N11" s="19">
        <f t="shared" si="0"/>
        <v>276171.667905429</v>
      </c>
      <c r="O11" s="23"/>
    </row>
    <row r="12" spans="1:14" s="21" customFormat="1" ht="20.25" customHeight="1">
      <c r="A12" s="12">
        <v>2561</v>
      </c>
      <c r="B12" s="18">
        <v>504.6937518337468</v>
      </c>
      <c r="C12" s="18">
        <v>2697.84838698929</v>
      </c>
      <c r="D12" s="18">
        <v>7210.1119684342375</v>
      </c>
      <c r="E12" s="18">
        <v>7772.156908914932</v>
      </c>
      <c r="F12" s="18">
        <v>36941.71731423539</v>
      </c>
      <c r="G12" s="18">
        <v>13941.927522783084</v>
      </c>
      <c r="H12" s="18">
        <v>51173.621032480034</v>
      </c>
      <c r="I12" s="18">
        <v>6027.038958147853</v>
      </c>
      <c r="J12" s="18">
        <v>2249.800992022705</v>
      </c>
      <c r="K12" s="18">
        <v>1518.153197612332</v>
      </c>
      <c r="L12" s="18">
        <v>450.07796364360746</v>
      </c>
      <c r="M12" s="18">
        <v>125.25502248545365</v>
      </c>
      <c r="N12" s="19">
        <f t="shared" si="0"/>
        <v>133173.40301958265</v>
      </c>
    </row>
    <row r="13" spans="1:14" s="21" customFormat="1" ht="20.25" customHeight="1">
      <c r="A13" s="12">
        <v>2562</v>
      </c>
      <c r="B13" s="18">
        <v>133.11577086339778</v>
      </c>
      <c r="C13" s="18">
        <v>357.55359263119124</v>
      </c>
      <c r="D13" s="18">
        <v>749.5081139129956</v>
      </c>
      <c r="E13" s="18">
        <v>497.89325500090285</v>
      </c>
      <c r="F13" s="18">
        <v>9450.334293791544</v>
      </c>
      <c r="G13" s="18">
        <v>6685.878490777094</v>
      </c>
      <c r="H13" s="18">
        <v>2425.7268259842103</v>
      </c>
      <c r="I13" s="18">
        <v>1606.3690228309238</v>
      </c>
      <c r="J13" s="18">
        <v>640.1384192738433</v>
      </c>
      <c r="K13" s="18">
        <v>396.01568361164186</v>
      </c>
      <c r="L13" s="18">
        <v>175.82654250536407</v>
      </c>
      <c r="M13" s="18">
        <v>109.67242943212011</v>
      </c>
      <c r="N13" s="19">
        <f t="shared" si="0"/>
        <v>25790.03244061523</v>
      </c>
    </row>
    <row r="14" spans="1:14" s="21" customFormat="1" ht="20.25" customHeight="1">
      <c r="A14" s="12">
        <v>2563</v>
      </c>
      <c r="B14" s="18">
        <v>333.3800619097036</v>
      </c>
      <c r="C14" s="18">
        <v>554.7024008930811</v>
      </c>
      <c r="D14" s="18">
        <v>888.2394868623013</v>
      </c>
      <c r="E14" s="18">
        <v>5274.701900818783</v>
      </c>
      <c r="F14" s="18">
        <v>32675.813213906727</v>
      </c>
      <c r="G14" s="18">
        <v>9625.986290268133</v>
      </c>
      <c r="H14" s="18">
        <v>3995.119797588653</v>
      </c>
      <c r="I14" s="18">
        <v>1300.3594449336629</v>
      </c>
      <c r="J14" s="18">
        <v>256.3119442144743</v>
      </c>
      <c r="K14" s="18">
        <v>194.71418234985558</v>
      </c>
      <c r="L14" s="18">
        <v>132.69460275862323</v>
      </c>
      <c r="M14" s="18">
        <v>4617.772506794054</v>
      </c>
      <c r="N14" s="19">
        <f t="shared" si="0"/>
        <v>62412.79583329805</v>
      </c>
    </row>
    <row r="15" spans="1:25" ht="20.25" customHeight="1">
      <c r="A15" s="24">
        <v>2564</v>
      </c>
      <c r="B15" s="49">
        <v>2486.737396254752</v>
      </c>
      <c r="C15" s="49">
        <v>4272.379920768556</v>
      </c>
      <c r="D15" s="49">
        <v>4132.453730264183</v>
      </c>
      <c r="E15" s="49">
        <v>5580.803045894978</v>
      </c>
      <c r="F15" s="49">
        <v>4373.963196480654</v>
      </c>
      <c r="G15" s="49">
        <v>30423.961008865335</v>
      </c>
      <c r="H15" s="49">
        <v>20987.037386889046</v>
      </c>
      <c r="I15" s="49">
        <v>7664.025160435258</v>
      </c>
      <c r="J15" s="49">
        <v>938.2220018131254</v>
      </c>
      <c r="K15" s="49">
        <v>439.400845604347</v>
      </c>
      <c r="L15" s="49">
        <v>193.08512382226218</v>
      </c>
      <c r="M15" s="49">
        <v>56.36512323268075</v>
      </c>
      <c r="N15" s="19">
        <f t="shared" si="0"/>
        <v>84112.43394032518</v>
      </c>
      <c r="O15" s="51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20.25" customHeight="1">
      <c r="A16" s="24">
        <v>2565</v>
      </c>
      <c r="B16" s="49">
        <v>2331.7116010964965</v>
      </c>
      <c r="C16" s="49">
        <v>16453.175599344373</v>
      </c>
      <c r="D16" s="49">
        <v>1532.7337330402493</v>
      </c>
      <c r="E16" s="49">
        <v>16951.519888997846</v>
      </c>
      <c r="F16" s="49">
        <v>76792.77696022997</v>
      </c>
      <c r="G16" s="49">
        <v>72365.52877112731</v>
      </c>
      <c r="H16" s="49">
        <v>97533.07368861763</v>
      </c>
      <c r="I16" s="49">
        <v>3819.4499160182595</v>
      </c>
      <c r="J16" s="49">
        <v>932.2031428526043</v>
      </c>
      <c r="K16" s="49">
        <v>163.43946195556344</v>
      </c>
      <c r="L16" s="49">
        <v>97.42790355773725</v>
      </c>
      <c r="M16" s="49">
        <v>89.07664521170697</v>
      </c>
      <c r="N16" s="19">
        <f t="shared" si="0"/>
        <v>291627.11731204967</v>
      </c>
      <c r="O16" s="51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20.25" customHeight="1">
      <c r="A17" s="24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0"/>
      <c r="O17" s="51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20.25" customHeight="1">
      <c r="A18" s="26" t="s">
        <v>17</v>
      </c>
      <c r="B18" s="27">
        <f>+MAX(B8:B16)</f>
        <v>2486.737396254752</v>
      </c>
      <c r="C18" s="27">
        <f aca="true" t="shared" si="1" ref="C18:M18">+MAX(C8:C16)</f>
        <v>16453.175599344373</v>
      </c>
      <c r="D18" s="27">
        <f t="shared" si="1"/>
        <v>10697.715485527424</v>
      </c>
      <c r="E18" s="27">
        <f t="shared" si="1"/>
        <v>65229.128586105835</v>
      </c>
      <c r="F18" s="27">
        <f t="shared" si="1"/>
        <v>76792.77696022997</v>
      </c>
      <c r="G18" s="27">
        <f t="shared" si="1"/>
        <v>72365.52877112731</v>
      </c>
      <c r="H18" s="27">
        <f t="shared" si="1"/>
        <v>97533.07368861763</v>
      </c>
      <c r="I18" s="27">
        <f t="shared" si="1"/>
        <v>18853.942863653796</v>
      </c>
      <c r="J18" s="27">
        <f t="shared" si="1"/>
        <v>5458.487337419886</v>
      </c>
      <c r="K18" s="27">
        <f t="shared" si="1"/>
        <v>4444.842555160938</v>
      </c>
      <c r="L18" s="27">
        <f t="shared" si="1"/>
        <v>996.5924387704144</v>
      </c>
      <c r="M18" s="27">
        <f t="shared" si="1"/>
        <v>4617.772506794054</v>
      </c>
      <c r="N18" s="28">
        <f>+MAX(N8:N16)</f>
        <v>291627.11731204967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20.25" customHeight="1">
      <c r="A19" s="26" t="s">
        <v>18</v>
      </c>
      <c r="B19" s="27">
        <f>+AVERAGE(B8:B16)</f>
        <v>708.7044233159523</v>
      </c>
      <c r="C19" s="27">
        <f aca="true" t="shared" si="2" ref="C19:M19">+AVERAGE(C8:C16)</f>
        <v>3599.1152729559635</v>
      </c>
      <c r="D19" s="27">
        <f t="shared" si="2"/>
        <v>3633.2355097205655</v>
      </c>
      <c r="E19" s="27">
        <f t="shared" si="2"/>
        <v>15469.053610182975</v>
      </c>
      <c r="F19" s="27">
        <f t="shared" si="2"/>
        <v>35611.161890797324</v>
      </c>
      <c r="G19" s="27">
        <f t="shared" si="2"/>
        <v>31638.822265227467</v>
      </c>
      <c r="H19" s="27">
        <f t="shared" si="2"/>
        <v>31688.997974280403</v>
      </c>
      <c r="I19" s="27">
        <f t="shared" si="2"/>
        <v>7380.757247075915</v>
      </c>
      <c r="J19" s="27">
        <f t="shared" si="2"/>
        <v>1530.1776982795027</v>
      </c>
      <c r="K19" s="27">
        <f t="shared" si="2"/>
        <v>1059.7590143100288</v>
      </c>
      <c r="L19" s="27">
        <f t="shared" si="2"/>
        <v>298.1735132760026</v>
      </c>
      <c r="M19" s="27">
        <f t="shared" si="2"/>
        <v>645.2292809017252</v>
      </c>
      <c r="N19" s="28">
        <f aca="true" t="shared" si="3" ref="B19:N19">+AVERAGE(N8:N15)</f>
        <v>116348.82149885807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20.25" customHeight="1">
      <c r="A20" s="26" t="s">
        <v>19</v>
      </c>
      <c r="B20" s="27">
        <f>+MIN(B8:B16)</f>
        <v>11.322297920080533</v>
      </c>
      <c r="C20" s="27">
        <f aca="true" t="shared" si="4" ref="C20:M20">+MIN(C8:C16)</f>
        <v>357.55359263119124</v>
      </c>
      <c r="D20" s="27">
        <f t="shared" si="4"/>
        <v>147.4886729926148</v>
      </c>
      <c r="E20" s="27">
        <f t="shared" si="4"/>
        <v>497.89325500090285</v>
      </c>
      <c r="F20" s="27">
        <f t="shared" si="4"/>
        <v>4373.963196480654</v>
      </c>
      <c r="G20" s="27">
        <f t="shared" si="4"/>
        <v>6685.878490777094</v>
      </c>
      <c r="H20" s="27">
        <f t="shared" si="4"/>
        <v>2425.7268259842103</v>
      </c>
      <c r="I20" s="27">
        <f t="shared" si="4"/>
        <v>1300.3594449336629</v>
      </c>
      <c r="J20" s="27">
        <f t="shared" si="4"/>
        <v>256.3119442144743</v>
      </c>
      <c r="K20" s="27">
        <f t="shared" si="4"/>
        <v>163.43946195556344</v>
      </c>
      <c r="L20" s="27">
        <f t="shared" si="4"/>
        <v>87.9344737235726</v>
      </c>
      <c r="M20" s="27">
        <f t="shared" si="4"/>
        <v>56.36512323268075</v>
      </c>
      <c r="N20" s="28">
        <f aca="true" t="shared" si="5" ref="B20:N20">+MIN(N8:N15)</f>
        <v>25790.03244061523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20.25" customHeigh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ht="20.25" customHeight="1">
      <c r="A22" s="32"/>
      <c r="B22" s="33" t="s">
        <v>20</v>
      </c>
      <c r="C22" s="34"/>
      <c r="D22" s="34"/>
      <c r="E22" s="52" t="s">
        <v>21</v>
      </c>
      <c r="F22" s="52"/>
      <c r="G22" s="52"/>
      <c r="H22" s="52"/>
      <c r="I22" s="44" t="s">
        <v>22</v>
      </c>
      <c r="J22" s="53">
        <f>N19</f>
        <v>116348.82149885807</v>
      </c>
      <c r="K22" s="53"/>
      <c r="L22" s="44" t="s">
        <v>22</v>
      </c>
      <c r="M22" s="35">
        <f>J22/J23</f>
        <v>70.38646188678649</v>
      </c>
      <c r="N22" s="36" t="s">
        <v>24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20.25" customHeight="1">
      <c r="A23" s="32"/>
      <c r="B23" s="34"/>
      <c r="C23" s="34"/>
      <c r="D23" s="34"/>
      <c r="E23" s="34"/>
      <c r="F23" s="52" t="s">
        <v>23</v>
      </c>
      <c r="G23" s="52"/>
      <c r="H23" s="34"/>
      <c r="I23" s="34"/>
      <c r="J23" s="53">
        <f>Q3</f>
        <v>1653</v>
      </c>
      <c r="K23" s="53"/>
      <c r="L23" s="34"/>
      <c r="M23" s="34"/>
      <c r="N23" s="36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20.25" customHeight="1">
      <c r="A24" s="29" t="s">
        <v>16</v>
      </c>
      <c r="B24" s="37" t="s">
        <v>16</v>
      </c>
      <c r="C24" s="37" t="s">
        <v>16</v>
      </c>
      <c r="D24" s="37" t="s">
        <v>16</v>
      </c>
      <c r="E24" s="37" t="s">
        <v>16</v>
      </c>
      <c r="F24" s="37" t="s">
        <v>16</v>
      </c>
      <c r="G24" s="37" t="s">
        <v>16</v>
      </c>
      <c r="H24" s="37" t="s">
        <v>16</v>
      </c>
      <c r="I24" s="37" t="s">
        <v>16</v>
      </c>
      <c r="J24" s="37" t="s">
        <v>16</v>
      </c>
      <c r="K24" s="37" t="s">
        <v>16</v>
      </c>
      <c r="L24" s="37" t="s">
        <v>16</v>
      </c>
      <c r="M24" s="37" t="s">
        <v>16</v>
      </c>
      <c r="N24" s="31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20.25" customHeight="1">
      <c r="A25" s="38"/>
      <c r="B25" s="39"/>
      <c r="C25" s="40" t="s">
        <v>28</v>
      </c>
      <c r="D25" s="41"/>
      <c r="E25" s="39"/>
      <c r="F25" s="39"/>
      <c r="G25" s="39"/>
      <c r="H25" s="39"/>
      <c r="I25" s="39"/>
      <c r="J25" s="39"/>
      <c r="K25" s="39"/>
      <c r="L25" s="39"/>
      <c r="M25" s="39"/>
      <c r="N25" s="42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2:14" ht="18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2:14" ht="18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30" spans="2:13" ht="18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</sheetData>
  <sheetProtection/>
  <mergeCells count="5">
    <mergeCell ref="E22:H22"/>
    <mergeCell ref="J22:K22"/>
    <mergeCell ref="F23:G23"/>
    <mergeCell ref="J23:K23"/>
    <mergeCell ref="L3:N3"/>
  </mergeCells>
  <printOptions/>
  <pageMargins left="1.062992125984252" right="0" top="0.9055118110236221" bottom="0.1968503937007874" header="0.5118110236220472" footer="0.03937007874015748"/>
  <pageSetup horizontalDpi="300" verticalDpi="300" orientation="portrait" paperSize="9" scale="95" r:id="rId2"/>
  <headerFooter alignWithMargins="0">
    <oddHeader>&amp;R&amp;"Angsana New,ตัวหนา"&amp;16 48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Admin_TK</cp:lastModifiedBy>
  <cp:lastPrinted>2022-06-09T04:14:04Z</cp:lastPrinted>
  <dcterms:created xsi:type="dcterms:W3CDTF">2008-07-24T03:51:59Z</dcterms:created>
  <dcterms:modified xsi:type="dcterms:W3CDTF">2023-06-16T05:36:57Z</dcterms:modified>
  <cp:category/>
  <cp:version/>
  <cp:contentType/>
  <cp:contentStatus/>
</cp:coreProperties>
</file>