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<sst xmlns="http://schemas.openxmlformats.org/spreadsheetml/2006/main" count="54" uniqueCount="27">
  <si>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</si>
  <si>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</si>
  <si>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</si>
  <si>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</si>
  <si>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</si>
  <si>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</si>
  <si>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</si>
  <si>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</si>
  <si>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</si>
  <si>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</si>
  <si>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</si>
  <si>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</si>
  <si>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</si>
  <si>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</si>
  <si>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</si>
  <si>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</si>
  <si>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</si>
  <si>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</si>
  <si>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</si>
  <si>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</si>
  <si>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</si>
  <si>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</si>
  <si>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</si>
  <si>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</si>
  <si>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*</t>
  </si>
  <si>
    <t>จำนวนของข้อมูล     =</t>
  </si>
  <si>
    <t>-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</si>
</sst>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Fill="1" applyBorder="1" applyAlignment="1">
      <alignment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02" fontId="4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-0.008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49733697"/>
        <c:axId val="44950090"/>
      </c:scatterChart>
      <c:valAx>
        <c:axId val="4973369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950090"/>
        <c:crossesAt val="10"/>
        <c:crossBetween val="midCat"/>
        <c:dispUnits/>
        <c:majorUnit val="10"/>
      </c:valAx>
      <c:valAx>
        <c:axId val="4495009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7336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COUNT(J41:J78)</f>
        <v>36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AVERAGE(J41:J78)</f>
        <v>438.1294444444444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(VAR(J41:J78))</f>
        <v>31633.656359682576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2527</v>
      </c>
      <c r="B6" s="76">
        <v>330.8</v>
      </c>
      <c r="C6" s="77">
        <v>2554</v>
      </c>
      <c r="D6" s="78">
        <v>891.4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STDEV(J41:J78)</f>
        <v>177.8585290608313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2528</v>
      </c>
      <c r="B7" s="12">
        <v>434</v>
      </c>
      <c r="C7" s="13">
        <v>2555</v>
      </c>
      <c r="D7" s="14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2529</v>
      </c>
      <c r="B8" s="12">
        <v>590.4</v>
      </c>
      <c r="C8" s="13">
        <v>2556</v>
      </c>
      <c r="D8" s="14">
        <v>384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2530</v>
      </c>
      <c r="B9" s="12">
        <v>877</v>
      </c>
      <c r="C9" s="13">
        <v>2557</v>
      </c>
      <c r="D9" s="14">
        <v>254.6</v>
      </c>
      <c r="E9" s="16"/>
      <c r="F9" s="16"/>
      <c r="U9" s="2" t="s">
        <v>16</v>
      </c>
      <c r="V9" s="17">
        <f>+B80</f>
        <v>0.541053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2531</v>
      </c>
      <c r="B10" s="12">
        <v>216.6</v>
      </c>
      <c r="C10" s="13">
        <v>2558</v>
      </c>
      <c r="D10" s="14">
        <v>475.2</v>
      </c>
      <c r="E10" s="18"/>
      <c r="F10" s="19"/>
      <c r="U10" s="2" t="s">
        <v>17</v>
      </c>
      <c r="V10" s="17">
        <f>+B81</f>
        <v>1.131265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2532</v>
      </c>
      <c r="B11" s="12">
        <v>339.5</v>
      </c>
      <c r="C11" s="13">
        <v>2559</v>
      </c>
      <c r="D11" s="14">
        <v>464.8</v>
      </c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2533</v>
      </c>
      <c r="B12" s="12">
        <v>384.6</v>
      </c>
      <c r="C12" s="13">
        <v>2560</v>
      </c>
      <c r="D12" s="14">
        <v>327.15</v>
      </c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2534</v>
      </c>
      <c r="B13" s="12">
        <v>424</v>
      </c>
      <c r="C13" s="13">
        <v>2561</v>
      </c>
      <c r="D13" s="14">
        <v>495.4</v>
      </c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2535</v>
      </c>
      <c r="B14" s="12">
        <v>410</v>
      </c>
      <c r="C14" s="13">
        <v>2562</v>
      </c>
      <c r="D14" s="14">
        <v>406.45</v>
      </c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2536</v>
      </c>
      <c r="B15" s="12">
        <v>322.4</v>
      </c>
      <c r="C15" s="13">
        <v>2563</v>
      </c>
      <c r="D15" s="14">
        <v>582.9</v>
      </c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2537</v>
      </c>
      <c r="B16" s="12">
        <v>746.8</v>
      </c>
      <c r="C16" s="13">
        <v>2564</v>
      </c>
      <c r="D16" s="14">
        <v>168.8</v>
      </c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2538</v>
      </c>
      <c r="B17" s="12">
        <v>601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2539</v>
      </c>
      <c r="B18" s="12">
        <v>340.6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2540</v>
      </c>
      <c r="B19" s="12">
        <v>415.4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2541</v>
      </c>
      <c r="B20" s="26">
        <v>278.7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2542</v>
      </c>
      <c r="B21" s="26">
        <v>246.1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2543</v>
      </c>
      <c r="B22" s="12">
        <v>366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2544</v>
      </c>
      <c r="B23" s="12">
        <v>499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2545</v>
      </c>
      <c r="B24" s="12">
        <v>618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2546</v>
      </c>
      <c r="B25" s="12">
        <v>340.58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2547</v>
      </c>
      <c r="B26" s="74" t="s">
        <v>26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2548</v>
      </c>
      <c r="B27" s="74" t="s">
        <v>26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2549</v>
      </c>
      <c r="B28" s="26">
        <v>831.88</v>
      </c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2550</v>
      </c>
      <c r="B29" s="31">
        <v>365.1</v>
      </c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2551</v>
      </c>
      <c r="B30" s="32">
        <v>334.7</v>
      </c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2552</v>
      </c>
      <c r="B31" s="26">
        <v>296</v>
      </c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2553</v>
      </c>
      <c r="B32" s="39">
        <v>354</v>
      </c>
      <c r="C32" s="40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4"/>
      <c r="C33" s="45" t="s">
        <v>9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4"/>
      <c r="C34" s="48" t="s">
        <v>2</v>
      </c>
      <c r="D34" s="49">
        <f aca="true" t="shared" si="1" ref="D34:O34">ROUND((((-LN(-LN(1-1/D33)))+$B$83*$B$84)/$B$83),2)</f>
        <v>410.69</v>
      </c>
      <c r="E34" s="48">
        <f t="shared" si="1"/>
        <v>494.99</v>
      </c>
      <c r="F34" s="50">
        <f t="shared" si="1"/>
        <v>548.95</v>
      </c>
      <c r="G34" s="50">
        <f t="shared" si="1"/>
        <v>588.89</v>
      </c>
      <c r="H34" s="50">
        <f t="shared" si="1"/>
        <v>620.65</v>
      </c>
      <c r="I34" s="50">
        <f t="shared" si="1"/>
        <v>706.87</v>
      </c>
      <c r="J34" s="50">
        <f t="shared" si="1"/>
        <v>820.04</v>
      </c>
      <c r="K34" s="50">
        <f t="shared" si="1"/>
        <v>855.94</v>
      </c>
      <c r="L34" s="50">
        <f t="shared" si="1"/>
        <v>966.53</v>
      </c>
      <c r="M34" s="50">
        <f t="shared" si="1"/>
        <v>1076.3</v>
      </c>
      <c r="N34" s="50">
        <f t="shared" si="1"/>
        <v>1185.68</v>
      </c>
      <c r="O34" s="50">
        <f t="shared" si="1"/>
        <v>1329.97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1"/>
      <c r="C35" s="51"/>
      <c r="D35" s="51"/>
      <c r="E35" s="1"/>
      <c r="F35" s="2"/>
      <c r="S35" s="22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4"/>
      <c r="C36" s="53"/>
      <c r="D36" s="54" t="s">
        <v>10</v>
      </c>
      <c r="E36" s="55"/>
      <c r="F36" s="55" t="s">
        <v>18</v>
      </c>
      <c r="G36" s="55"/>
      <c r="H36" s="55"/>
      <c r="I36" s="55"/>
      <c r="J36" s="55"/>
      <c r="K36" s="55"/>
      <c r="L36" s="55"/>
      <c r="M36" s="56"/>
      <c r="N36" s="56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4"/>
      <c r="C37" s="44"/>
      <c r="D37" s="44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18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4"/>
      <c r="C41" s="44"/>
      <c r="D41" s="44"/>
      <c r="E41" s="19"/>
      <c r="G41" s="58" t="s">
        <v>20</v>
      </c>
      <c r="I41" s="22">
        <v>2527</v>
      </c>
      <c r="J41" s="21">
        <v>330.8</v>
      </c>
      <c r="K41" s="22"/>
      <c r="S41" s="22"/>
      <c r="Y41" s="6"/>
      <c r="Z41" s="6"/>
      <c r="AA41" s="6"/>
      <c r="AB41" s="6"/>
    </row>
    <row r="42" spans="1:28" ht="18.75">
      <c r="A42" s="20"/>
      <c r="B42" s="51"/>
      <c r="C42" s="51"/>
      <c r="D42" s="51"/>
      <c r="E42" s="1"/>
      <c r="I42" s="22">
        <v>2528</v>
      </c>
      <c r="J42" s="21">
        <v>434</v>
      </c>
      <c r="K42" s="22"/>
      <c r="S42" s="22"/>
      <c r="Y42" s="6"/>
      <c r="Z42" s="6"/>
      <c r="AA42" s="6"/>
      <c r="AB42" s="6"/>
    </row>
    <row r="43" spans="1:28" ht="18.75">
      <c r="A43" s="20"/>
      <c r="B43" s="59"/>
      <c r="C43" s="59"/>
      <c r="D43" s="59"/>
      <c r="E43" s="1"/>
      <c r="I43" s="22">
        <v>2529</v>
      </c>
      <c r="J43" s="21">
        <v>590.4</v>
      </c>
      <c r="K43" s="22"/>
      <c r="S43" s="22"/>
      <c r="Y43" s="6"/>
      <c r="Z43" s="6"/>
      <c r="AA43" s="6"/>
      <c r="AB43" s="6"/>
    </row>
    <row r="44" spans="1:28" ht="18.75">
      <c r="A44" s="20"/>
      <c r="B44" s="51"/>
      <c r="C44" s="51"/>
      <c r="D44" s="51"/>
      <c r="E44" s="1"/>
      <c r="I44" s="22">
        <v>2530</v>
      </c>
      <c r="J44" s="21">
        <v>877</v>
      </c>
      <c r="K44" s="22"/>
      <c r="S44" s="22"/>
      <c r="Y44" s="6"/>
      <c r="Z44" s="6"/>
      <c r="AA44" s="6"/>
      <c r="AB44" s="6"/>
    </row>
    <row r="45" spans="1:28" ht="18.75">
      <c r="A45" s="20"/>
      <c r="B45" s="51"/>
      <c r="C45" s="51"/>
      <c r="D45" s="51"/>
      <c r="E45" s="60"/>
      <c r="I45" s="22">
        <v>2531</v>
      </c>
      <c r="J45" s="21">
        <v>216.6</v>
      </c>
      <c r="K45" s="22"/>
      <c r="S45" s="22"/>
      <c r="Y45" s="6"/>
      <c r="Z45" s="6"/>
      <c r="AA45" s="6"/>
      <c r="AB45" s="6"/>
    </row>
    <row r="46" spans="1:28" ht="18.75">
      <c r="A46" s="61"/>
      <c r="B46" s="62"/>
      <c r="C46" s="62"/>
      <c r="D46" s="62"/>
      <c r="E46" s="60"/>
      <c r="I46" s="22">
        <v>2532</v>
      </c>
      <c r="J46" s="21">
        <v>339.5</v>
      </c>
      <c r="K46" s="22"/>
      <c r="S46" s="22"/>
      <c r="Y46" s="6"/>
      <c r="Z46" s="6"/>
      <c r="AA46" s="6"/>
      <c r="AB46" s="6"/>
    </row>
    <row r="47" spans="1:28" ht="18.75">
      <c r="A47" s="61"/>
      <c r="B47" s="62"/>
      <c r="C47" s="62"/>
      <c r="D47" s="62"/>
      <c r="E47" s="60"/>
      <c r="I47" s="22">
        <v>2533</v>
      </c>
      <c r="J47" s="21">
        <v>384.6</v>
      </c>
      <c r="K47" s="22"/>
      <c r="S47" s="22"/>
      <c r="Y47" s="6"/>
      <c r="Z47" s="6"/>
      <c r="AA47" s="6"/>
      <c r="AB47" s="6"/>
    </row>
    <row r="48" spans="1:28" ht="18.75">
      <c r="A48" s="61"/>
      <c r="B48" s="62"/>
      <c r="C48" s="62"/>
      <c r="D48" s="62"/>
      <c r="E48" s="60"/>
      <c r="I48" s="22">
        <v>2534</v>
      </c>
      <c r="J48" s="21">
        <v>424</v>
      </c>
      <c r="K48" s="22"/>
      <c r="S48" s="22"/>
      <c r="Y48" s="6"/>
      <c r="Z48" s="6"/>
      <c r="AA48" s="6"/>
      <c r="AB48" s="6"/>
    </row>
    <row r="49" spans="1:28" ht="18.75">
      <c r="A49" s="61"/>
      <c r="B49" s="62"/>
      <c r="C49" s="62"/>
      <c r="D49" s="62"/>
      <c r="E49" s="60"/>
      <c r="I49" s="22">
        <v>2535</v>
      </c>
      <c r="J49" s="21">
        <v>410</v>
      </c>
      <c r="K49" s="22"/>
      <c r="S49" s="22"/>
      <c r="Y49" s="6"/>
      <c r="Z49" s="6"/>
      <c r="AA49" s="6"/>
      <c r="AB49" s="6"/>
    </row>
    <row r="50" spans="1:28" ht="18.75">
      <c r="A50" s="61"/>
      <c r="B50" s="62"/>
      <c r="C50" s="62"/>
      <c r="D50" s="62"/>
      <c r="E50" s="60"/>
      <c r="I50" s="22">
        <v>2536</v>
      </c>
      <c r="J50" s="21">
        <v>322.4</v>
      </c>
      <c r="K50" s="22"/>
      <c r="S50" s="22"/>
      <c r="Y50" s="6"/>
      <c r="Z50" s="6"/>
      <c r="AA50" s="6"/>
      <c r="AB50" s="6"/>
    </row>
    <row r="51" spans="1:28" ht="18.75">
      <c r="A51" s="61"/>
      <c r="B51" s="62"/>
      <c r="C51" s="62"/>
      <c r="D51" s="62"/>
      <c r="E51" s="60"/>
      <c r="I51" s="22">
        <v>2537</v>
      </c>
      <c r="J51" s="21">
        <v>746.8</v>
      </c>
      <c r="K51" s="22"/>
      <c r="S51" s="22"/>
      <c r="Y51" s="6"/>
      <c r="Z51" s="6"/>
      <c r="AA51" s="6"/>
      <c r="AB51" s="6"/>
    </row>
    <row r="52" spans="1:28" ht="18.75">
      <c r="A52" s="61"/>
      <c r="B52" s="62"/>
      <c r="C52" s="62"/>
      <c r="D52" s="62"/>
      <c r="E52" s="60"/>
      <c r="I52" s="22">
        <v>2538</v>
      </c>
      <c r="J52" s="21">
        <v>601</v>
      </c>
      <c r="K52" s="22"/>
      <c r="S52" s="22"/>
      <c r="Y52" s="6"/>
      <c r="Z52" s="6"/>
      <c r="AA52" s="6"/>
      <c r="AB52" s="6"/>
    </row>
    <row r="53" spans="1:28" ht="18.75">
      <c r="A53" s="61"/>
      <c r="B53" s="62"/>
      <c r="C53" s="62"/>
      <c r="D53" s="62"/>
      <c r="E53" s="60"/>
      <c r="I53" s="22">
        <v>2539</v>
      </c>
      <c r="J53" s="21">
        <v>340.6</v>
      </c>
      <c r="K53" s="22"/>
      <c r="S53" s="22"/>
      <c r="Y53" s="6"/>
      <c r="Z53" s="6"/>
      <c r="AA53" s="6"/>
      <c r="AB53" s="6"/>
    </row>
    <row r="54" spans="1:28" ht="18.75">
      <c r="A54" s="61"/>
      <c r="B54" s="60"/>
      <c r="C54" s="60"/>
      <c r="D54" s="60"/>
      <c r="E54" s="60"/>
      <c r="I54" s="22">
        <v>2540</v>
      </c>
      <c r="J54" s="21">
        <v>415.4</v>
      </c>
      <c r="K54" s="22"/>
      <c r="S54" s="22"/>
      <c r="Y54" s="6"/>
      <c r="Z54" s="6"/>
      <c r="AA54" s="6"/>
      <c r="AB54" s="6"/>
    </row>
    <row r="55" spans="1:28" ht="18.75">
      <c r="A55" s="61"/>
      <c r="B55" s="60"/>
      <c r="C55" s="60"/>
      <c r="D55" s="60"/>
      <c r="E55" s="60"/>
      <c r="I55" s="22">
        <v>2541</v>
      </c>
      <c r="J55" s="21">
        <v>278.7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2542</v>
      </c>
      <c r="J56" s="22">
        <v>246.1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2543</v>
      </c>
      <c r="J57" s="22">
        <v>366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2544</v>
      </c>
      <c r="J58" s="22">
        <v>499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2545</v>
      </c>
      <c r="J59" s="22">
        <v>618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2546</v>
      </c>
      <c r="J60" s="22">
        <v>340.58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2547</v>
      </c>
      <c r="J61" s="22" t="s">
        <v>24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2548</v>
      </c>
      <c r="J62" s="22" t="s">
        <v>24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5"/>
      <c r="C63" s="65"/>
      <c r="D63" s="65"/>
      <c r="E63" s="65"/>
      <c r="F63" s="65"/>
      <c r="G63" s="7"/>
      <c r="H63" s="7"/>
      <c r="I63" s="22">
        <v>2549</v>
      </c>
      <c r="J63" s="66">
        <v>831.88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7"/>
      <c r="C64" s="67"/>
      <c r="D64" s="67"/>
      <c r="E64" s="67"/>
      <c r="F64" s="67"/>
      <c r="G64" s="52"/>
      <c r="H64" s="52"/>
      <c r="I64" s="22">
        <v>2550</v>
      </c>
      <c r="J64" s="68">
        <v>365.1</v>
      </c>
      <c r="K64" s="69"/>
      <c r="L64" s="52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2551</v>
      </c>
      <c r="J65" s="22">
        <v>334.7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2552</v>
      </c>
      <c r="J66" s="64">
        <v>296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2553</v>
      </c>
      <c r="J67" s="70">
        <v>354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>
        <v>2554</v>
      </c>
      <c r="J68" s="22">
        <v>891.4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64">
        <v>2555</v>
      </c>
      <c r="J69" s="22">
        <v>358.8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>
        <v>2556</v>
      </c>
      <c r="J70" s="21">
        <v>384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>
        <v>2557</v>
      </c>
      <c r="J71" s="22">
        <v>254.6</v>
      </c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64">
        <v>2558</v>
      </c>
      <c r="J72" s="22">
        <v>475.2</v>
      </c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>
        <v>2559</v>
      </c>
      <c r="J73" s="22">
        <v>464.8</v>
      </c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>
        <v>2560</v>
      </c>
      <c r="J74" s="22">
        <v>327.15</v>
      </c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64">
        <v>2561</v>
      </c>
      <c r="J75" s="22">
        <v>495.4</v>
      </c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>
        <v>2562</v>
      </c>
      <c r="J76" s="22">
        <v>406.45</v>
      </c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64">
        <v>2563</v>
      </c>
      <c r="J77" s="22">
        <v>582.9</v>
      </c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2">
        <v>2564</v>
      </c>
      <c r="J78" s="22">
        <v>168.8</v>
      </c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1">
        <f>IF($A$79&gt;=6,VLOOKUP($F$78,$X$3:$AC$38,$A$79-4),VLOOKUP($A$78,$X$3:$AC$38,$A$79+1))</f>
        <v>0.541053</v>
      </c>
      <c r="C80" s="71"/>
      <c r="D80" s="71"/>
      <c r="E80" s="71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1">
        <f>IF($A$79&gt;=6,VLOOKUP($F$78,$Y$58:$AD$97,$A$79-4),VLOOKUP($A$78,$Y$58:$AD$97,$A$79+1))</f>
        <v>1.131265</v>
      </c>
      <c r="C81" s="71"/>
      <c r="D81" s="71"/>
      <c r="E81" s="71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2">
        <f>B81/V6</f>
        <v>0.006360476531395826</v>
      </c>
      <c r="C83" s="72"/>
      <c r="D83" s="72"/>
      <c r="E83" s="72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3">
        <f>V4-(B80/B83)</f>
        <v>353.0645916257415</v>
      </c>
      <c r="C84" s="72"/>
      <c r="D84" s="72"/>
      <c r="E84" s="72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2022-06-07T06:03:09Z</dcterms:modified>
  <cp:category/>
  <cp:version/>
  <cp:contentType/>
  <cp:contentStatus/>
</cp:coreProperties>
</file>