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<sst xmlns="http://schemas.openxmlformats.org/spreadsheetml/2006/main" count="50" uniqueCount="25">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</sst>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2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25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right"/>
    </xf>
    <xf numFmtId="1" fontId="5" fillId="33" borderId="1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 อ.แจ้ห่ม จ.ลำปาง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8772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37116337"/>
        <c:axId val="53633282"/>
      </c:scatterChart>
      <c:valAx>
        <c:axId val="371163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33282"/>
        <c:crossesAt val="10"/>
        <c:crossBetween val="midCat"/>
        <c:dispUnits/>
        <c:majorUnit val="10"/>
      </c:valAx>
      <c:valAx>
        <c:axId val="5363328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16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85725</xdr:rowOff>
    </xdr:from>
    <xdr:to>
      <xdr:col>15</xdr:col>
      <xdr:colOff>171450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152650" y="8572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COUNT(J41:J83)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148.62093023255818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0" t="s">
        <v>1</v>
      </c>
      <c r="B5" s="71" t="s">
        <v>19</v>
      </c>
      <c r="C5" s="70" t="s">
        <v>1</v>
      </c>
      <c r="D5" s="7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19237.590746733098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8">
        <v>2523</v>
      </c>
      <c r="B6" s="72">
        <v>31.7</v>
      </c>
      <c r="C6" s="69">
        <v>2552</v>
      </c>
      <c r="D6" s="77">
        <v>78.3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138.69964220117188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2524</v>
      </c>
      <c r="B7" s="73">
        <v>91.5</v>
      </c>
      <c r="C7" s="12">
        <v>2553</v>
      </c>
      <c r="D7" s="7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2525</v>
      </c>
      <c r="B8" s="73">
        <v>39.82</v>
      </c>
      <c r="C8" s="12">
        <v>2554</v>
      </c>
      <c r="D8" s="78">
        <v>400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2526</v>
      </c>
      <c r="B9" s="73">
        <v>36.3</v>
      </c>
      <c r="C9" s="12">
        <v>2555</v>
      </c>
      <c r="D9" s="78">
        <v>148.8</v>
      </c>
      <c r="E9" s="15"/>
      <c r="F9" s="15"/>
      <c r="U9" s="2" t="s">
        <v>16</v>
      </c>
      <c r="V9" s="16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2527</v>
      </c>
      <c r="B10" s="73">
        <v>37.5</v>
      </c>
      <c r="C10" s="12">
        <v>2556</v>
      </c>
      <c r="D10" s="78">
        <v>115.6</v>
      </c>
      <c r="E10" s="17"/>
      <c r="F10" s="18"/>
      <c r="U10" s="2" t="s">
        <v>17</v>
      </c>
      <c r="V10" s="16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2528</v>
      </c>
      <c r="B11" s="73">
        <v>73.3</v>
      </c>
      <c r="C11" s="12">
        <v>2557</v>
      </c>
      <c r="D11" s="78">
        <v>69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2529</v>
      </c>
      <c r="B12" s="73">
        <v>313</v>
      </c>
      <c r="C12" s="12">
        <v>2558</v>
      </c>
      <c r="D12" s="78">
        <v>33.22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2530</v>
      </c>
      <c r="B13" s="73">
        <v>212.4</v>
      </c>
      <c r="C13" s="12">
        <v>2559</v>
      </c>
      <c r="D13" s="78">
        <v>209.25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2531</v>
      </c>
      <c r="B14" s="73">
        <v>67.31</v>
      </c>
      <c r="C14" s="12">
        <v>2560</v>
      </c>
      <c r="D14" s="78">
        <v>91.8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2532</v>
      </c>
      <c r="B15" s="73">
        <v>89.8</v>
      </c>
      <c r="C15" s="12">
        <v>2561</v>
      </c>
      <c r="D15" s="78">
        <v>218.64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2533</v>
      </c>
      <c r="B16" s="73">
        <v>33.75</v>
      </c>
      <c r="C16" s="12">
        <v>2562</v>
      </c>
      <c r="D16" s="78">
        <v>50.35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2534</v>
      </c>
      <c r="B17" s="73">
        <v>80.3</v>
      </c>
      <c r="C17" s="12">
        <v>2563</v>
      </c>
      <c r="D17" s="79">
        <v>79.3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2535</v>
      </c>
      <c r="B18" s="73">
        <v>27.5</v>
      </c>
      <c r="C18" s="12">
        <v>2564</v>
      </c>
      <c r="D18" s="79">
        <v>45.11</v>
      </c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2536</v>
      </c>
      <c r="B19" s="73">
        <v>125.05</v>
      </c>
      <c r="C19" s="12">
        <v>2565</v>
      </c>
      <c r="D19" s="78">
        <v>253.57</v>
      </c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2537</v>
      </c>
      <c r="B20" s="74">
        <v>285</v>
      </c>
      <c r="C20" s="12"/>
      <c r="D20" s="13"/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2538</v>
      </c>
      <c r="B21" s="74">
        <v>297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2539</v>
      </c>
      <c r="B22" s="73">
        <v>88.2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2540</v>
      </c>
      <c r="B23" s="73">
        <v>64.2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2541</v>
      </c>
      <c r="B24" s="73">
        <v>58.9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2542</v>
      </c>
      <c r="B25" s="73">
        <v>64.5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2543</v>
      </c>
      <c r="B26" s="73">
        <v>88.5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2544</v>
      </c>
      <c r="B27" s="74">
        <v>285.4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2545</v>
      </c>
      <c r="B28" s="74">
        <v>232.84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2546</v>
      </c>
      <c r="B29" s="75">
        <v>78.9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2547</v>
      </c>
      <c r="B30" s="73">
        <v>157.69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2548</v>
      </c>
      <c r="B31" s="74">
        <v>698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2549</v>
      </c>
      <c r="B32" s="73">
        <v>353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2550</v>
      </c>
      <c r="B33" s="73">
        <v>57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>
        <v>2551</v>
      </c>
      <c r="B34" s="76">
        <v>94.95</v>
      </c>
      <c r="C34" s="35"/>
      <c r="D34" s="36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7"/>
      <c r="C35" s="37"/>
      <c r="D35" s="37"/>
      <c r="E35" s="1"/>
      <c r="F35" s="2"/>
      <c r="S35" s="21"/>
      <c r="T35" s="38"/>
      <c r="U35" s="3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1"/>
      <c r="B36" s="39"/>
      <c r="C36" s="40" t="s">
        <v>9</v>
      </c>
      <c r="D36" s="41">
        <v>2</v>
      </c>
      <c r="E36" s="42">
        <v>3</v>
      </c>
      <c r="F36" s="42">
        <v>4</v>
      </c>
      <c r="G36" s="42">
        <v>5</v>
      </c>
      <c r="H36" s="42">
        <v>6</v>
      </c>
      <c r="I36" s="42">
        <v>10</v>
      </c>
      <c r="J36" s="42">
        <v>20</v>
      </c>
      <c r="K36" s="42">
        <v>25</v>
      </c>
      <c r="L36" s="42">
        <v>50</v>
      </c>
      <c r="M36" s="42">
        <v>100</v>
      </c>
      <c r="N36" s="42">
        <v>200</v>
      </c>
      <c r="O36" s="42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39"/>
      <c r="C37" s="43" t="s">
        <v>2</v>
      </c>
      <c r="D37" s="44">
        <f aca="true" t="shared" si="1" ref="D37:O37">ROUND((((-LN(-LN(1-1/D36)))+$B$83*$B$84)/$B$83),2)</f>
        <v>127.02</v>
      </c>
      <c r="E37" s="43">
        <f t="shared" si="1"/>
        <v>191.81</v>
      </c>
      <c r="F37" s="45">
        <f t="shared" si="1"/>
        <v>233.28</v>
      </c>
      <c r="G37" s="45">
        <f t="shared" si="1"/>
        <v>263.97</v>
      </c>
      <c r="H37" s="45">
        <f t="shared" si="1"/>
        <v>288.39</v>
      </c>
      <c r="I37" s="45">
        <f t="shared" si="1"/>
        <v>354.65</v>
      </c>
      <c r="J37" s="45">
        <f t="shared" si="1"/>
        <v>441.63</v>
      </c>
      <c r="K37" s="45">
        <f t="shared" si="1"/>
        <v>469.22</v>
      </c>
      <c r="L37" s="45">
        <f t="shared" si="1"/>
        <v>554.21</v>
      </c>
      <c r="M37" s="45">
        <f t="shared" si="1"/>
        <v>638.58</v>
      </c>
      <c r="N37" s="45">
        <f t="shared" si="1"/>
        <v>722.64</v>
      </c>
      <c r="O37" s="45">
        <f t="shared" si="1"/>
        <v>833.54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39"/>
      <c r="C38" s="46"/>
      <c r="D38" s="47" t="s">
        <v>10</v>
      </c>
      <c r="E38" s="48"/>
      <c r="F38" s="49" t="s">
        <v>18</v>
      </c>
      <c r="G38" s="49"/>
      <c r="H38" s="49"/>
      <c r="I38" s="49"/>
      <c r="J38" s="49"/>
      <c r="K38" s="49"/>
      <c r="L38" s="49"/>
      <c r="M38" s="50"/>
      <c r="N38" s="50"/>
      <c r="O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18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2523</v>
      </c>
      <c r="J41" s="20">
        <v>31.7</v>
      </c>
      <c r="K41" s="21"/>
      <c r="S41" s="21"/>
      <c r="Y41" s="6"/>
      <c r="Z41" s="6"/>
      <c r="AA41" s="6"/>
      <c r="AB41" s="6"/>
    </row>
    <row r="42" spans="1:28" ht="21.75">
      <c r="A42" s="19"/>
      <c r="B42" s="37"/>
      <c r="C42" s="37"/>
      <c r="D42" s="37"/>
      <c r="E42" s="1"/>
      <c r="I42" s="21">
        <v>2524</v>
      </c>
      <c r="J42" s="20">
        <v>91.5</v>
      </c>
      <c r="K42" s="2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2525</v>
      </c>
      <c r="J43" s="20">
        <v>39.82</v>
      </c>
      <c r="K43" s="21"/>
      <c r="S43" s="21"/>
      <c r="Y43" s="6"/>
      <c r="Z43" s="6"/>
      <c r="AA43" s="6"/>
      <c r="AB43" s="6"/>
    </row>
    <row r="44" spans="1:28" ht="21.75">
      <c r="A44" s="19"/>
      <c r="B44" s="37"/>
      <c r="C44" s="37"/>
      <c r="D44" s="37"/>
      <c r="E44" s="1"/>
      <c r="I44" s="21">
        <v>2526</v>
      </c>
      <c r="J44" s="20">
        <v>36.3</v>
      </c>
      <c r="K44" s="21"/>
      <c r="S44" s="21"/>
      <c r="Y44" s="6"/>
      <c r="Z44" s="6"/>
      <c r="AA44" s="6"/>
      <c r="AB44" s="6"/>
    </row>
    <row r="45" spans="1:28" ht="21.75">
      <c r="A45" s="19"/>
      <c r="B45" s="37"/>
      <c r="C45" s="37"/>
      <c r="D45" s="37"/>
      <c r="E45" s="55"/>
      <c r="I45" s="21">
        <v>2527</v>
      </c>
      <c r="J45" s="20">
        <v>37.5</v>
      </c>
      <c r="K45" s="2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2528</v>
      </c>
      <c r="J46" s="20">
        <v>73.3</v>
      </c>
      <c r="K46" s="2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2529</v>
      </c>
      <c r="J47" s="20">
        <v>313</v>
      </c>
      <c r="K47" s="2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2530</v>
      </c>
      <c r="J48" s="20">
        <v>212.4</v>
      </c>
      <c r="K48" s="2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2531</v>
      </c>
      <c r="J49" s="20">
        <v>67.31</v>
      </c>
      <c r="K49" s="2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2532</v>
      </c>
      <c r="J50" s="20">
        <v>89.8</v>
      </c>
      <c r="K50" s="2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2533</v>
      </c>
      <c r="J51" s="20">
        <v>33.75</v>
      </c>
      <c r="K51" s="2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2534</v>
      </c>
      <c r="J52" s="20">
        <v>80.3</v>
      </c>
      <c r="K52" s="2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2535</v>
      </c>
      <c r="J53" s="20">
        <v>27.5</v>
      </c>
      <c r="K53" s="2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2536</v>
      </c>
      <c r="J54" s="20">
        <v>125.05</v>
      </c>
      <c r="K54" s="2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2537</v>
      </c>
      <c r="J55" s="20">
        <v>285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2538</v>
      </c>
      <c r="J56" s="21">
        <v>297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2539</v>
      </c>
      <c r="J57" s="21">
        <v>88.2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2540</v>
      </c>
      <c r="J58" s="21">
        <v>64.2</v>
      </c>
      <c r="K58" s="2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2541</v>
      </c>
      <c r="J59" s="21">
        <v>58.9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2542</v>
      </c>
      <c r="J60" s="21">
        <v>64.5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2543</v>
      </c>
      <c r="J61" s="21">
        <v>88.5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2544</v>
      </c>
      <c r="J62" s="21">
        <v>285.4</v>
      </c>
      <c r="K62" s="2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2545</v>
      </c>
      <c r="J63" s="61">
        <v>232.84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2"/>
      <c r="C64" s="62"/>
      <c r="D64" s="62"/>
      <c r="E64" s="62"/>
      <c r="F64" s="62"/>
      <c r="G64" s="38"/>
      <c r="H64" s="38"/>
      <c r="I64" s="21">
        <v>2546</v>
      </c>
      <c r="J64" s="63">
        <v>78.9</v>
      </c>
      <c r="K64" s="64"/>
      <c r="L64" s="38"/>
      <c r="M64" s="38"/>
      <c r="N64" s="38"/>
      <c r="O64" s="38"/>
      <c r="P64" s="38"/>
      <c r="Q64" s="38"/>
      <c r="R64" s="3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2547</v>
      </c>
      <c r="J65" s="21">
        <v>157.69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2548</v>
      </c>
      <c r="J66" s="21">
        <v>698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2549</v>
      </c>
      <c r="J67" s="21">
        <v>353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2550</v>
      </c>
      <c r="J68" s="21">
        <v>57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2551</v>
      </c>
      <c r="J69" s="21">
        <v>94.95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2552</v>
      </c>
      <c r="J70" s="59">
        <v>78.3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2553</v>
      </c>
      <c r="J71" s="59">
        <v>434.45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>
        <v>2554</v>
      </c>
      <c r="J72" s="20">
        <v>400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59">
        <v>2555</v>
      </c>
      <c r="J73" s="21">
        <v>148.8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>
        <v>2556</v>
      </c>
      <c r="J74" s="21">
        <v>115.6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>
        <v>2557</v>
      </c>
      <c r="J75" s="20">
        <v>69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59">
        <v>2558</v>
      </c>
      <c r="J76" s="21">
        <v>33.22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>
        <v>2559</v>
      </c>
      <c r="J77" s="21">
        <v>209.25</v>
      </c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1">
        <v>2560</v>
      </c>
      <c r="J78" s="21">
        <v>91.8</v>
      </c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59">
        <v>2561</v>
      </c>
      <c r="J79" s="21">
        <v>218.64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5">
        <f>IF($A$79&gt;=6,VLOOKUP($F$78,$X$3:$AC$38,$A$79-4),VLOOKUP($A$78,$X$3:$AC$38,$A$79+1))</f>
        <v>0.545289</v>
      </c>
      <c r="C80" s="65"/>
      <c r="D80" s="65"/>
      <c r="E80" s="65"/>
      <c r="I80" s="21">
        <v>2562</v>
      </c>
      <c r="J80" s="21">
        <v>50.35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5">
        <f>IF($A$79&gt;=6,VLOOKUP($F$78,$Y$58:$AD$97,$A$79-4),VLOOKUP($A$78,$Y$58:$AD$97,$A$79+1))</f>
        <v>1.147865</v>
      </c>
      <c r="C81" s="65"/>
      <c r="D81" s="65"/>
      <c r="E81" s="65"/>
      <c r="I81" s="21">
        <v>2563</v>
      </c>
      <c r="J81" s="21">
        <v>79.3</v>
      </c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>
        <v>2564</v>
      </c>
      <c r="J82" s="21">
        <v>45.11</v>
      </c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6">
        <f>B81/V6</f>
        <v>0.008275904550172672</v>
      </c>
      <c r="C83" s="66"/>
      <c r="D83" s="66"/>
      <c r="E83" s="66"/>
      <c r="I83" s="21">
        <v>2565</v>
      </c>
      <c r="J83" s="21">
        <v>253.57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7">
        <f>V4-(B80/B83)</f>
        <v>82.73218094911908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1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1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2023-06-08T03:26:22Z</dcterms:modified>
  <cp:category/>
  <cp:version/>
  <cp:contentType/>
  <cp:contentStatus/>
</cp:coreProperties>
</file>