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515" windowHeight="8145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c" sheetId="5" r:id="rId5"/>
  </sheets>
  <definedNames>
    <definedName name="_xlnm.Print_Area" localSheetId="3">'TOTAL-2'!$A$1:$I$34</definedName>
    <definedName name="_xlnm.Print_Area" localSheetId="4">'W1c'!$G$1:$O$34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E12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<sst xmlns="http://schemas.openxmlformats.org/spreadsheetml/2006/main" count="553" uniqueCount="178">
  <si>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</si>
  <si>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</si>
  <si>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</si>
  <si>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</si>
  <si>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</si>
  <si>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</si>
  <si>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</si>
  <si>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</si>
  <si>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</si>
  <si>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</si>
  <si>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</si>
  <si>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</si>
  <si>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</si>
  <si>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</si>
  <si>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</si>
  <si>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</si>
  <si>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</si>
  <si>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</si>
  <si>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</si>
  <si>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</si>
  <si>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</si>
  <si>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</si>
  <si>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</si>
  <si>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</si>
  <si>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</si>
  <si>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</si>
  <si>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</si>
  <si>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</si>
  <si>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</si>
  <si>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</si>
  <si>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</si>
  <si>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</si>
  <si>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</si>
  <si>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</si>
  <si>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</si>
  <si>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</si>
  <si>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</si>
  <si>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</si>
  <si>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</si>
  <si>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</si>
  <si>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</si>
  <si>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</si>
  <si>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</si>
  <si>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</si>
  <si>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</si>
  <si>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</si>
  <si>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</si>
  <si>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</si>
  <si>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</si>
  <si>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</si>
  <si>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</si>
  <si>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</si>
  <si>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</si>
  <si>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</si>
  <si>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</si>
  <si>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</si>
  <si>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</si>
  <si>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</si>
  <si>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</si>
  <si>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</si>
  <si>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</si>
  <si>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</si>
  <si>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</si>
  <si>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</si>
  <si>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</si>
  <si>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</si>
  <si>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</si>
  <si>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</si>
  <si>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</si>
  <si>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</si>
  <si>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</si>
  <si>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</si>
  <si>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</si>
  <si>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</si>
  <si>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</si>
  <si>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</si>
  <si>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</si>
  <si>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</si>
  <si>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</si>
  <si>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13 -15</t>
  </si>
  <si>
    <t>16 -18</t>
  </si>
  <si>
    <t>64-66</t>
  </si>
  <si>
    <t>67-69</t>
  </si>
  <si>
    <t>ธ.ค. ไม่ได้ตักตะกอนเนื่องจากเขื่อนยางปิดทำให้น้ำเท้อ</t>
  </si>
  <si>
    <t>74-75</t>
  </si>
  <si>
    <t>70-72</t>
  </si>
  <si>
    <t>76-78</t>
  </si>
  <si>
    <t>79-81</t>
  </si>
  <si>
    <t>82-84</t>
  </si>
  <si>
    <t>85-87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</si>
  <si>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</si>
  <si>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</si>
  <si>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</si>
  <si>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</si>
  <si>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</si>
  <si>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</si>
  <si>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</si>
  <si>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</si>
  <si>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</si>
  <si>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</si>
  <si>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</si>
  <si>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</si>
  <si>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</si>
  <si>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</si>
  <si>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</si>
  <si>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</si>
  <si>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</si>
  <si>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</si>
  <si>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</si>
  <si>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</si>
  <si>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</si>
  <si>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73-75</t>
  </si>
  <si>
    <t>88-90</t>
  </si>
  <si>
    <t>91-93</t>
  </si>
  <si>
    <t>94-96</t>
  </si>
  <si>
    <t xml:space="preserve"> 1-3</t>
  </si>
  <si>
    <t xml:space="preserve"> 4-6</t>
  </si>
  <si>
    <t xml:space="preserve">  7-9</t>
  </si>
  <si>
    <t xml:space="preserve"> 10-12</t>
  </si>
  <si>
    <t xml:space="preserve"> 13-15</t>
  </si>
  <si>
    <t xml:space="preserve"> 16-18</t>
  </si>
  <si>
    <t>เดือน  ก.พ.  ไม่ได้สำรวจตะกอนเนื่องจากน้ำเท้อ</t>
  </si>
  <si>
    <t>เดือน  ม.ค.  ไม่ได้สำรวจตะกอนเนื่องจากน้ำเท้อ</t>
  </si>
  <si>
    <t xml:space="preserve">  1-3</t>
  </si>
  <si>
    <t xml:space="preserve"> 19-21</t>
  </si>
  <si>
    <t xml:space="preserve"> 22-24</t>
  </si>
  <si>
    <t xml:space="preserve"> 25-27</t>
  </si>
  <si>
    <t>97-99</t>
  </si>
  <si>
    <t>100-102</t>
  </si>
  <si>
    <t>103-105</t>
  </si>
  <si>
    <t>106-108</t>
  </si>
  <si>
    <t>.</t>
  </si>
  <si>
    <t>การคำนวณตะกอน สถานี   W.1C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</si>
  <si>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</si>
  <si>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</si>
  <si>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</si>
  <si>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</si>
  <si>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</si>
  <si>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</si>
  <si>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</si>
  <si>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</si>
  <si>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</si>
  <si>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</si>
  <si>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</si>
  <si>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</si>
  <si>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</si>
  <si>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</si>
  <si>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</si>
  <si>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</si>
  <si>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</si>
  <si>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</si>
  <si>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</si>
  <si>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</si>
  <si>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</si>
  <si>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</si>
  <si>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</si>
  <si>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</si>
  <si>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t>มิ.ยไม่มีการสำรวจตะกอน</t>
  </si>
  <si>
    <t>พ.ยไม่มีการสำรวจตะกอน</t>
  </si>
  <si>
    <t>ธ.คไม่มีการสำรวจตะกอน</t>
  </si>
  <si>
    <t>,ม.คไม่มีการสำรวจตะกอน</t>
  </si>
  <si>
    <t>เม.ยไม่มีการสำรวจตะกอน</t>
  </si>
  <si>
    <t>พ.คไม่มีการสำรวจตะกอน</t>
  </si>
  <si>
    <r>
      <t>Drainage Area 3,478 Km.</t>
    </r>
    <r>
      <rPr>
        <vertAlign val="superscript"/>
        <sz val="14"/>
        <rFont val="DilleniaUPC"/>
        <family val="1"/>
      </rPr>
      <t>2</t>
    </r>
  </si>
  <si>
    <t>Mae Nam Wang</t>
  </si>
  <si>
    <t>A. Mang</t>
  </si>
  <si>
    <t>Zero Gage 229.300 M. m.s.l.</t>
  </si>
  <si>
    <t xml:space="preserve">Station.....W.1C.................... Water year…2007-2015..... </t>
  </si>
  <si>
    <r>
      <t>Drainage Area.............3,478......................Km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</si>
  <si>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ก.ค หยุดสำรวจน้ำ</t>
  </si>
  <si>
    <t>มี.คงดตักตะกอน</t>
  </si>
  <si>
    <t>ก.คงดสำรวจตะกอน</t>
  </si>
  <si>
    <t>349.313.85</t>
  </si>
  <si>
    <t>ธันวาคมน้ำไม่ไหลเนื่องจากเขื่อนยางปิดน้ำทำให้น้ำเท้อ(น้ำไหลช้ามากๆ)</t>
  </si>
  <si>
    <t>มกราคมน้ำไม่ไหลเนื่องจากเขื่อนยางปิดน้ำทำให้น้ำเท้อ(น้ำไหลช้ามากๆ)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</si>
  <si>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</si>
  <si>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</si>
  <si>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Station  W.1C  Water year 2019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</si>
</sst>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8"/>
      <name val="AngsanaUPC"/>
      <family val="1"/>
    </font>
    <font>
      <sz val="20"/>
      <name val="Cordi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8.45"/>
      <color indexed="8"/>
      <name val="DilleniaUPC"/>
      <family val="0"/>
    </font>
    <font>
      <sz val="16"/>
      <color indexed="8"/>
      <name val="AngsanaUPC"/>
      <family val="0"/>
    </font>
    <font>
      <sz val="4.6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2" applyFont="1">
      <alignment/>
      <protection/>
    </xf>
    <xf numFmtId="191" fontId="4" fillId="0" borderId="0" xfId="52" applyNumberFormat="1" applyFont="1" applyBorder="1">
      <alignment/>
      <protection/>
    </xf>
    <xf numFmtId="0" fontId="10" fillId="0" borderId="0" xfId="50" applyFont="1">
      <alignment/>
      <protection/>
    </xf>
    <xf numFmtId="2" fontId="10" fillId="0" borderId="11" xfId="50" applyNumberFormat="1" applyFont="1" applyFill="1" applyBorder="1" applyAlignment="1" applyProtection="1">
      <alignment horizontal="center" vertical="center" shrinkToFit="1"/>
      <protection/>
    </xf>
    <xf numFmtId="196" fontId="10" fillId="0" borderId="11" xfId="50" applyNumberFormat="1" applyFont="1" applyFill="1" applyBorder="1" applyAlignment="1" applyProtection="1">
      <alignment horizontal="center" vertical="center" wrapText="1"/>
      <protection/>
    </xf>
    <xf numFmtId="192" fontId="10" fillId="0" borderId="11" xfId="50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196" fontId="10" fillId="0" borderId="12" xfId="50" applyNumberFormat="1" applyFont="1" applyFill="1" applyBorder="1" applyAlignment="1" applyProtection="1">
      <alignment horizontal="center" vertical="center" wrapText="1"/>
      <protection/>
    </xf>
    <xf numFmtId="192" fontId="10" fillId="0" borderId="12" xfId="50" applyNumberFormat="1" applyFont="1" applyFill="1" applyBorder="1" applyAlignment="1" applyProtection="1">
      <alignment horizontal="center" vertical="center"/>
      <protection/>
    </xf>
    <xf numFmtId="4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7" xfId="50" applyNumberFormat="1" applyFont="1" applyFill="1" applyBorder="1" applyAlignment="1" applyProtection="1">
      <alignment horizontal="center" vertical="center"/>
      <protection/>
    </xf>
    <xf numFmtId="0" fontId="10" fillId="33" borderId="11" xfId="50" applyFont="1" applyFill="1" applyBorder="1" applyAlignment="1" applyProtection="1" quotePrefix="1">
      <alignment horizontal="center" vertical="center"/>
      <protection/>
    </xf>
    <xf numFmtId="2" fontId="10" fillId="33" borderId="11" xfId="50" applyNumberFormat="1" applyFont="1" applyFill="1" applyBorder="1" applyAlignment="1" applyProtection="1" quotePrefix="1">
      <alignment horizontal="center" vertical="center"/>
      <protection/>
    </xf>
    <xf numFmtId="0" fontId="10" fillId="33" borderId="18" xfId="50" applyFont="1" applyFill="1" applyBorder="1" applyAlignment="1" applyProtection="1" quotePrefix="1">
      <alignment horizontal="center" vertical="center"/>
      <protection/>
    </xf>
    <xf numFmtId="0" fontId="10" fillId="33" borderId="19" xfId="50" applyFont="1" applyFill="1" applyBorder="1" applyAlignment="1" applyProtection="1" quotePrefix="1">
      <alignment horizontal="center" vertical="center"/>
      <protection/>
    </xf>
    <xf numFmtId="196" fontId="10" fillId="33" borderId="11" xfId="50" applyNumberFormat="1" applyFont="1" applyFill="1" applyBorder="1" applyAlignment="1" applyProtection="1" quotePrefix="1">
      <alignment horizontal="center" vertical="center"/>
      <protection/>
    </xf>
    <xf numFmtId="192" fontId="10" fillId="33" borderId="11" xfId="50" applyNumberFormat="1" applyFont="1" applyFill="1" applyBorder="1" applyAlignment="1" applyProtection="1" quotePrefix="1">
      <alignment horizontal="center" vertical="center"/>
      <protection/>
    </xf>
    <xf numFmtId="193" fontId="10" fillId="33" borderId="11" xfId="50" applyNumberFormat="1" applyFont="1" applyFill="1" applyBorder="1" applyAlignment="1" applyProtection="1" quotePrefix="1">
      <alignment horizontal="center" vertical="center"/>
      <protection/>
    </xf>
    <xf numFmtId="4" fontId="10" fillId="33" borderId="18" xfId="50" applyNumberFormat="1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center" vertical="center"/>
      <protection/>
    </xf>
    <xf numFmtId="4" fontId="10" fillId="33" borderId="19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0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2" fontId="15" fillId="0" borderId="0" xfId="36" applyNumberFormat="1" applyFont="1">
      <alignment/>
      <protection/>
    </xf>
    <xf numFmtId="0" fontId="0" fillId="0" borderId="0" xfId="36" applyFont="1" applyBorder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2" fontId="0" fillId="0" borderId="0" xfId="36" applyNumberFormat="1" applyFont="1" applyBorder="1" applyAlignment="1">
      <alignment horizont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9" applyNumberFormat="1" applyFont="1" applyBorder="1">
      <alignment/>
      <protection/>
    </xf>
    <xf numFmtId="0" fontId="4" fillId="0" borderId="21" xfId="0" applyFont="1" applyBorder="1" applyAlignment="1" quotePrefix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91" fontId="4" fillId="0" borderId="0" xfId="52" applyNumberFormat="1" applyFont="1" applyFill="1" applyBorder="1">
      <alignment/>
      <protection/>
    </xf>
    <xf numFmtId="191" fontId="4" fillId="0" borderId="0" xfId="52" applyNumberFormat="1" applyFont="1" applyFill="1" applyBorder="1" applyAlignment="1">
      <alignment horizontal="right"/>
      <protection/>
    </xf>
    <xf numFmtId="191" fontId="4" fillId="0" borderId="0" xfId="35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2" applyNumberFormat="1" applyFont="1" applyBorder="1">
      <alignment/>
      <protection/>
    </xf>
    <xf numFmtId="191" fontId="4" fillId="0" borderId="0" xfId="37" applyNumberFormat="1" applyFont="1" applyFill="1" applyBorder="1" applyAlignment="1" quotePrefix="1">
      <alignment horizontal="right"/>
      <protection/>
    </xf>
    <xf numFmtId="191" fontId="4" fillId="0" borderId="0" xfId="37" applyNumberFormat="1" applyFont="1" applyBorder="1" applyAlignment="1">
      <alignment horizontal="right"/>
      <protection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2" xfId="35" applyNumberFormat="1" applyFont="1" applyBorder="1">
      <alignment/>
      <protection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3" xfId="35" applyNumberFormat="1" applyFont="1" applyBorder="1">
      <alignment/>
      <protection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0" fontId="4" fillId="0" borderId="24" xfId="0" applyFont="1" applyBorder="1" applyAlignment="1">
      <alignment horizontal="center"/>
    </xf>
    <xf numFmtId="191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191" fontId="4" fillId="0" borderId="24" xfId="35" applyNumberFormat="1" applyFont="1" applyBorder="1">
      <alignment/>
      <protection/>
    </xf>
    <xf numFmtId="16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197" fontId="4" fillId="0" borderId="0" xfId="52" applyNumberFormat="1" applyFont="1" applyBorder="1" applyAlignment="1" quotePrefix="1">
      <alignment horizontal="center"/>
      <protection/>
    </xf>
    <xf numFmtId="0" fontId="4" fillId="0" borderId="0" xfId="52" applyFont="1" applyBorder="1" applyAlignment="1" quotePrefix="1">
      <alignment horizontal="center"/>
      <protection/>
    </xf>
    <xf numFmtId="16" fontId="4" fillId="0" borderId="0" xfId="0" applyNumberFormat="1" applyFont="1" applyBorder="1" applyAlignment="1" quotePrefix="1">
      <alignment horizontal="center"/>
    </xf>
    <xf numFmtId="16" fontId="4" fillId="0" borderId="23" xfId="0" applyNumberFormat="1" applyFont="1" applyBorder="1" applyAlignment="1" quotePrefix="1">
      <alignment horizontal="center"/>
    </xf>
    <xf numFmtId="2" fontId="19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6" xfId="0" applyNumberFormat="1" applyFont="1" applyBorder="1" applyAlignment="1">
      <alignment horizontal="center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29" xfId="0" applyNumberFormat="1" applyFont="1" applyBorder="1" applyAlignment="1">
      <alignment horizontal="center"/>
    </xf>
    <xf numFmtId="199" fontId="4" fillId="0" borderId="30" xfId="0" applyNumberFormat="1" applyFont="1" applyBorder="1" applyAlignment="1">
      <alignment horizontal="center"/>
    </xf>
    <xf numFmtId="199" fontId="4" fillId="0" borderId="31" xfId="0" applyNumberFormat="1" applyFont="1" applyBorder="1" applyAlignment="1" quotePrefix="1">
      <alignment horizontal="center"/>
    </xf>
    <xf numFmtId="199" fontId="4" fillId="0" borderId="22" xfId="0" applyNumberFormat="1" applyFont="1" applyBorder="1" applyAlignment="1">
      <alignment/>
    </xf>
    <xf numFmtId="199" fontId="4" fillId="0" borderId="25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9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191" fontId="4" fillId="0" borderId="2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1" applyFont="1" applyBorder="1" applyAlignment="1">
      <alignment horizontal="center"/>
      <protection/>
    </xf>
    <xf numFmtId="0" fontId="25" fillId="0" borderId="35" xfId="51" applyFont="1" applyBorder="1" applyAlignment="1">
      <alignment horizontal="center"/>
      <protection/>
    </xf>
    <xf numFmtId="0" fontId="25" fillId="34" borderId="35" xfId="51" applyFont="1" applyFill="1" applyBorder="1" applyAlignment="1">
      <alignment horizontal="center"/>
      <protection/>
    </xf>
    <xf numFmtId="0" fontId="25" fillId="0" borderId="36" xfId="51" applyFont="1" applyBorder="1" applyAlignment="1">
      <alignment horizontal="center"/>
      <protection/>
    </xf>
    <xf numFmtId="0" fontId="25" fillId="0" borderId="0" xfId="51" applyFont="1" applyBorder="1" applyAlignment="1">
      <alignment horizontal="center"/>
      <protection/>
    </xf>
    <xf numFmtId="0" fontId="25" fillId="34" borderId="0" xfId="51" applyFont="1" applyFill="1" applyBorder="1" applyAlignment="1">
      <alignment horizontal="center"/>
      <protection/>
    </xf>
    <xf numFmtId="0" fontId="25" fillId="0" borderId="12" xfId="51" applyFont="1" applyBorder="1" applyAlignment="1">
      <alignment horizontal="center"/>
      <protection/>
    </xf>
    <xf numFmtId="0" fontId="25" fillId="34" borderId="37" xfId="51" applyFont="1" applyFill="1" applyBorder="1">
      <alignment/>
      <protection/>
    </xf>
    <xf numFmtId="199" fontId="0" fillId="0" borderId="38" xfId="51" applyNumberFormat="1" applyFont="1" applyBorder="1" applyAlignment="1">
      <alignment horizontal="center"/>
      <protection/>
    </xf>
    <xf numFmtId="0" fontId="0" fillId="0" borderId="38" xfId="51" applyBorder="1" applyAlignment="1">
      <alignment horizontal="center"/>
      <protection/>
    </xf>
    <xf numFmtId="203" fontId="0" fillId="0" borderId="38" xfId="51" applyNumberFormat="1" applyBorder="1">
      <alignment/>
      <protection/>
    </xf>
    <xf numFmtId="192" fontId="0" fillId="34" borderId="38" xfId="51" applyNumberFormat="1" applyFill="1" applyBorder="1">
      <alignment/>
      <protection/>
    </xf>
    <xf numFmtId="2" fontId="0" fillId="0" borderId="38" xfId="51" applyNumberFormat="1" applyBorder="1">
      <alignment/>
      <protection/>
    </xf>
    <xf numFmtId="2" fontId="0" fillId="0" borderId="39" xfId="51" applyNumberFormat="1" applyBorder="1">
      <alignment/>
      <protection/>
    </xf>
    <xf numFmtId="2" fontId="0" fillId="0" borderId="12" xfId="51" applyNumberFormat="1" applyBorder="1">
      <alignment/>
      <protection/>
    </xf>
    <xf numFmtId="203" fontId="0" fillId="0" borderId="38" xfId="51" applyNumberFormat="1" applyFont="1" applyBorder="1">
      <alignment/>
      <protection/>
    </xf>
    <xf numFmtId="199" fontId="25" fillId="0" borderId="11" xfId="51" applyNumberFormat="1" applyFont="1" applyBorder="1" applyAlignment="1">
      <alignment horizontal="center"/>
      <protection/>
    </xf>
    <xf numFmtId="199" fontId="25" fillId="0" borderId="36" xfId="51" applyNumberFormat="1" applyFont="1" applyBorder="1" applyAlignment="1">
      <alignment horizontal="center"/>
      <protection/>
    </xf>
    <xf numFmtId="199" fontId="25" fillId="0" borderId="36" xfId="51" applyNumberFormat="1" applyFont="1" applyBorder="1">
      <alignment/>
      <protection/>
    </xf>
    <xf numFmtId="199" fontId="25" fillId="0" borderId="12" xfId="51" applyNumberFormat="1" applyFont="1" applyBorder="1">
      <alignment/>
      <protection/>
    </xf>
    <xf numFmtId="199" fontId="0" fillId="0" borderId="38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91" fontId="4" fillId="0" borderId="40" xfId="0" applyNumberFormat="1" applyFont="1" applyBorder="1" applyAlignment="1">
      <alignment horizontal="centerContinuous" vertical="center"/>
    </xf>
    <xf numFmtId="203" fontId="25" fillId="0" borderId="11" xfId="51" applyNumberFormat="1" applyFont="1" applyBorder="1" applyAlignment="1">
      <alignment horizontal="center"/>
      <protection/>
    </xf>
    <xf numFmtId="203" fontId="25" fillId="0" borderId="35" xfId="51" applyNumberFormat="1" applyFont="1" applyBorder="1" applyAlignment="1">
      <alignment horizontal="center"/>
      <protection/>
    </xf>
    <xf numFmtId="203" fontId="25" fillId="0" borderId="36" xfId="51" applyNumberFormat="1" applyFont="1" applyBorder="1" applyAlignment="1">
      <alignment horizontal="center"/>
      <protection/>
    </xf>
    <xf numFmtId="203" fontId="25" fillId="0" borderId="0" xfId="51" applyNumberFormat="1" applyFont="1" applyBorder="1" applyAlignment="1">
      <alignment horizontal="center"/>
      <protection/>
    </xf>
    <xf numFmtId="203" fontId="25" fillId="0" borderId="12" xfId="51" applyNumberFormat="1" applyFont="1" applyBorder="1" applyAlignment="1">
      <alignment horizontal="center"/>
      <protection/>
    </xf>
    <xf numFmtId="203" fontId="25" fillId="0" borderId="37" xfId="51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5" fillId="0" borderId="41" xfId="51" applyNumberFormat="1" applyFont="1" applyBorder="1" applyAlignment="1">
      <alignment horizontal="center"/>
      <protection/>
    </xf>
    <xf numFmtId="2" fontId="25" fillId="0" borderId="11" xfId="51" applyNumberFormat="1" applyFont="1" applyBorder="1" applyAlignment="1">
      <alignment horizontal="center"/>
      <protection/>
    </xf>
    <xf numFmtId="2" fontId="25" fillId="0" borderId="42" xfId="51" applyNumberFormat="1" applyFont="1" applyBorder="1" applyAlignment="1">
      <alignment horizontal="center"/>
      <protection/>
    </xf>
    <xf numFmtId="2" fontId="25" fillId="0" borderId="36" xfId="51" applyNumberFormat="1" applyFont="1" applyBorder="1" applyAlignment="1">
      <alignment horizontal="center"/>
      <protection/>
    </xf>
    <xf numFmtId="2" fontId="25" fillId="0" borderId="42" xfId="51" applyNumberFormat="1" applyFont="1" applyBorder="1">
      <alignment/>
      <protection/>
    </xf>
    <xf numFmtId="2" fontId="25" fillId="0" borderId="36" xfId="51" applyNumberFormat="1" applyFont="1" applyBorder="1">
      <alignment/>
      <protection/>
    </xf>
    <xf numFmtId="2" fontId="25" fillId="0" borderId="43" xfId="51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4" xfId="0" applyFont="1" applyBorder="1" applyAlignment="1">
      <alignment/>
    </xf>
    <xf numFmtId="191" fontId="10" fillId="0" borderId="11" xfId="50" applyNumberFormat="1" applyFont="1" applyFill="1" applyBorder="1" applyAlignment="1">
      <alignment horizontal="right" vertical="center"/>
      <protection/>
    </xf>
    <xf numFmtId="0" fontId="10" fillId="33" borderId="11" xfId="50" applyFont="1" applyFill="1" applyBorder="1" applyAlignment="1">
      <alignment horizontal="center" vertical="center"/>
      <protection/>
    </xf>
    <xf numFmtId="191" fontId="16" fillId="0" borderId="36" xfId="0" applyNumberFormat="1" applyFont="1" applyBorder="1" applyAlignment="1">
      <alignment/>
    </xf>
    <xf numFmtId="191" fontId="10" fillId="0" borderId="36" xfId="50" applyNumberFormat="1" applyFont="1" applyFill="1" applyBorder="1" applyAlignment="1">
      <alignment horizontal="right" vertical="center"/>
      <protection/>
    </xf>
    <xf numFmtId="0" fontId="10" fillId="33" borderId="36" xfId="50" applyFont="1" applyFill="1" applyBorder="1" applyAlignment="1">
      <alignment horizontal="center" vertical="center"/>
      <protection/>
    </xf>
    <xf numFmtId="0" fontId="12" fillId="0" borderId="0" xfId="50" applyFont="1" applyBorder="1">
      <alignment/>
      <protection/>
    </xf>
    <xf numFmtId="49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199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192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199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1" fontId="4" fillId="0" borderId="0" xfId="52" applyNumberFormat="1" applyFont="1" applyBorder="1">
      <alignment/>
      <protection/>
    </xf>
    <xf numFmtId="201" fontId="4" fillId="0" borderId="0" xfId="0" applyNumberFormat="1" applyFont="1" applyBorder="1" applyAlignment="1">
      <alignment/>
    </xf>
    <xf numFmtId="201" fontId="4" fillId="0" borderId="22" xfId="0" applyNumberFormat="1" applyFont="1" applyBorder="1" applyAlignment="1">
      <alignment/>
    </xf>
    <xf numFmtId="201" fontId="4" fillId="0" borderId="23" xfId="0" applyNumberFormat="1" applyFont="1" applyBorder="1" applyAlignment="1">
      <alignment/>
    </xf>
    <xf numFmtId="201" fontId="4" fillId="0" borderId="24" xfId="0" applyNumberFormat="1" applyFont="1" applyBorder="1" applyAlignment="1">
      <alignment/>
    </xf>
    <xf numFmtId="203" fontId="0" fillId="0" borderId="38" xfId="0" applyNumberFormat="1" applyBorder="1" applyAlignment="1">
      <alignment/>
    </xf>
    <xf numFmtId="203" fontId="0" fillId="0" borderId="38" xfId="51" applyNumberFormat="1" applyFont="1" applyBorder="1">
      <alignment/>
      <protection/>
    </xf>
    <xf numFmtId="192" fontId="0" fillId="34" borderId="38" xfId="51" applyNumberFormat="1" applyFont="1" applyFill="1" applyBorder="1">
      <alignment/>
      <protection/>
    </xf>
    <xf numFmtId="2" fontId="0" fillId="0" borderId="38" xfId="51" applyNumberFormat="1" applyFont="1" applyBorder="1">
      <alignment/>
      <protection/>
    </xf>
    <xf numFmtId="0" fontId="0" fillId="0" borderId="38" xfId="51" applyFont="1" applyBorder="1" applyAlignment="1">
      <alignment horizontal="center"/>
      <protection/>
    </xf>
    <xf numFmtId="19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203" fontId="0" fillId="0" borderId="47" xfId="0" applyNumberFormat="1" applyBorder="1" applyAlignment="1">
      <alignment/>
    </xf>
    <xf numFmtId="203" fontId="0" fillId="0" borderId="47" xfId="51" applyNumberFormat="1" applyFont="1" applyBorder="1">
      <alignment/>
      <protection/>
    </xf>
    <xf numFmtId="192" fontId="0" fillId="34" borderId="47" xfId="51" applyNumberFormat="1" applyFont="1" applyFill="1" applyBorder="1">
      <alignment/>
      <protection/>
    </xf>
    <xf numFmtId="2" fontId="0" fillId="0" borderId="47" xfId="51" applyNumberFormat="1" applyFont="1" applyBorder="1">
      <alignment/>
      <protection/>
    </xf>
    <xf numFmtId="0" fontId="0" fillId="0" borderId="47" xfId="51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203" fontId="0" fillId="0" borderId="12" xfId="0" applyNumberFormat="1" applyBorder="1" applyAlignment="1">
      <alignment/>
    </xf>
    <xf numFmtId="203" fontId="0" fillId="0" borderId="12" xfId="0" applyNumberFormat="1" applyBorder="1" applyAlignment="1">
      <alignment/>
    </xf>
    <xf numFmtId="203" fontId="0" fillId="0" borderId="12" xfId="51" applyNumberFormat="1" applyFont="1" applyBorder="1">
      <alignment/>
      <protection/>
    </xf>
    <xf numFmtId="192" fontId="0" fillId="34" borderId="12" xfId="51" applyNumberFormat="1" applyFont="1" applyFill="1" applyBorder="1">
      <alignment/>
      <protection/>
    </xf>
    <xf numFmtId="2" fontId="0" fillId="0" borderId="12" xfId="51" applyNumberFormat="1" applyFont="1" applyBorder="1">
      <alignment/>
      <protection/>
    </xf>
    <xf numFmtId="2" fontId="0" fillId="0" borderId="12" xfId="0" applyNumberFormat="1" applyBorder="1" applyAlignment="1">
      <alignment/>
    </xf>
    <xf numFmtId="19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3" fontId="0" fillId="0" borderId="48" xfId="0" applyNumberFormat="1" applyBorder="1" applyAlignment="1">
      <alignment/>
    </xf>
    <xf numFmtId="203" fontId="0" fillId="0" borderId="48" xfId="0" applyNumberFormat="1" applyBorder="1" applyAlignment="1">
      <alignment/>
    </xf>
    <xf numFmtId="203" fontId="0" fillId="0" borderId="48" xfId="51" applyNumberFormat="1" applyFont="1" applyBorder="1">
      <alignment/>
      <protection/>
    </xf>
    <xf numFmtId="192" fontId="0" fillId="34" borderId="48" xfId="51" applyNumberFormat="1" applyFont="1" applyFill="1" applyBorder="1">
      <alignment/>
      <protection/>
    </xf>
    <xf numFmtId="2" fontId="0" fillId="0" borderId="48" xfId="51" applyNumberFormat="1" applyFont="1" applyBorder="1">
      <alignment/>
      <protection/>
    </xf>
    <xf numFmtId="2" fontId="0" fillId="0" borderId="48" xfId="0" applyNumberFormat="1" applyBorder="1" applyAlignment="1">
      <alignment/>
    </xf>
    <xf numFmtId="199" fontId="26" fillId="0" borderId="11" xfId="0" applyNumberFormat="1" applyFont="1" applyBorder="1" applyAlignment="1">
      <alignment/>
    </xf>
    <xf numFmtId="191" fontId="26" fillId="0" borderId="11" xfId="0" applyNumberFormat="1" applyFont="1" applyBorder="1" applyAlignment="1">
      <alignment/>
    </xf>
    <xf numFmtId="199" fontId="26" fillId="0" borderId="36" xfId="0" applyNumberFormat="1" applyFont="1" applyBorder="1" applyAlignment="1">
      <alignment/>
    </xf>
    <xf numFmtId="191" fontId="26" fillId="0" borderId="36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91" fontId="10" fillId="0" borderId="0" xfId="50" applyNumberFormat="1" applyFont="1" applyFill="1" applyBorder="1" applyAlignment="1">
      <alignment horizontal="right" vertical="center"/>
      <protection/>
    </xf>
    <xf numFmtId="0" fontId="10" fillId="0" borderId="0" xfId="50" applyFont="1" applyBorder="1" applyAlignment="1">
      <alignment horizontal="right"/>
      <protection/>
    </xf>
    <xf numFmtId="199" fontId="16" fillId="0" borderId="0" xfId="0" applyNumberFormat="1" applyFont="1" applyBorder="1" applyAlignment="1">
      <alignment/>
    </xf>
    <xf numFmtId="191" fontId="16" fillId="0" borderId="0" xfId="0" applyNumberFormat="1" applyFont="1" applyBorder="1" applyAlignment="1">
      <alignment/>
    </xf>
    <xf numFmtId="0" fontId="0" fillId="0" borderId="38" xfId="0" applyBorder="1" applyAlignment="1">
      <alignment/>
    </xf>
    <xf numFmtId="0" fontId="27" fillId="0" borderId="38" xfId="0" applyFont="1" applyBorder="1" applyAlignment="1">
      <alignment horizontal="center"/>
    </xf>
    <xf numFmtId="192" fontId="2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37" xfId="51" applyFont="1" applyBorder="1" applyAlignment="1">
      <alignment horizontal="center"/>
      <protection/>
    </xf>
    <xf numFmtId="0" fontId="0" fillId="0" borderId="49" xfId="0" applyFont="1" applyBorder="1" applyAlignment="1">
      <alignment/>
    </xf>
    <xf numFmtId="199" fontId="0" fillId="0" borderId="49" xfId="0" applyNumberFormat="1" applyBorder="1" applyAlignment="1">
      <alignment/>
    </xf>
    <xf numFmtId="0" fontId="0" fillId="0" borderId="0" xfId="0" applyFont="1" applyAlignment="1">
      <alignment/>
    </xf>
    <xf numFmtId="191" fontId="16" fillId="0" borderId="12" xfId="0" applyNumberFormat="1" applyFont="1" applyBorder="1" applyAlignment="1">
      <alignment/>
    </xf>
    <xf numFmtId="191" fontId="10" fillId="0" borderId="12" xfId="50" applyNumberFormat="1" applyFont="1" applyFill="1" applyBorder="1" applyAlignment="1">
      <alignment horizontal="right" vertical="center"/>
      <protection/>
    </xf>
    <xf numFmtId="0" fontId="12" fillId="0" borderId="12" xfId="50" applyFont="1" applyBorder="1">
      <alignment/>
      <protection/>
    </xf>
    <xf numFmtId="199" fontId="26" fillId="0" borderId="12" xfId="0" applyNumberFormat="1" applyFont="1" applyBorder="1" applyAlignment="1">
      <alignment/>
    </xf>
    <xf numFmtId="0" fontId="10" fillId="0" borderId="11" xfId="50" applyFont="1" applyFill="1" applyBorder="1" applyAlignment="1" applyProtection="1" quotePrefix="1">
      <alignment horizontal="center" vertical="center"/>
      <protection/>
    </xf>
    <xf numFmtId="0" fontId="10" fillId="0" borderId="36" xfId="50" applyFont="1" applyFill="1" applyBorder="1" applyAlignment="1" applyProtection="1" quotePrefix="1">
      <alignment horizontal="center" vertical="center"/>
      <protection/>
    </xf>
    <xf numFmtId="0" fontId="10" fillId="0" borderId="12" xfId="50" applyFont="1" applyBorder="1" applyAlignment="1">
      <alignment horizontal="center"/>
      <protection/>
    </xf>
    <xf numFmtId="0" fontId="0" fillId="0" borderId="12" xfId="0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4" borderId="50" xfId="51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4" fontId="0" fillId="0" borderId="0" xfId="0" applyNumberFormat="1" applyAlignment="1">
      <alignment/>
    </xf>
    <xf numFmtId="191" fontId="4" fillId="0" borderId="27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192" fontId="0" fillId="34" borderId="11" xfId="51" applyNumberFormat="1" applyFont="1" applyFill="1" applyBorder="1">
      <alignment/>
      <protection/>
    </xf>
    <xf numFmtId="0" fontId="4" fillId="0" borderId="53" xfId="0" applyFont="1" applyBorder="1" applyAlignment="1">
      <alignment horizontal="center"/>
    </xf>
    <xf numFmtId="19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5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23" fillId="35" borderId="39" xfId="51" applyFont="1" applyFill="1" applyBorder="1" applyAlignment="1">
      <alignment horizontal="center"/>
      <protection/>
    </xf>
    <xf numFmtId="0" fontId="23" fillId="35" borderId="55" xfId="51" applyFont="1" applyFill="1" applyBorder="1" applyAlignment="1">
      <alignment horizontal="center"/>
      <protection/>
    </xf>
    <xf numFmtId="0" fontId="23" fillId="35" borderId="49" xfId="5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" fontId="9" fillId="0" borderId="39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9" fillId="0" borderId="49" xfId="50" applyNumberFormat="1" applyFont="1" applyFill="1" applyBorder="1" applyAlignment="1" applyProtection="1">
      <alignment horizontal="center"/>
      <protection/>
    </xf>
    <xf numFmtId="2" fontId="10" fillId="0" borderId="38" xfId="50" applyNumberFormat="1" applyFont="1" applyFill="1" applyBorder="1" applyAlignment="1" applyProtection="1">
      <alignment horizontal="center"/>
      <protection/>
    </xf>
    <xf numFmtId="192" fontId="10" fillId="0" borderId="38" xfId="50" applyNumberFormat="1" applyFont="1" applyFill="1" applyBorder="1" applyAlignment="1" applyProtection="1">
      <alignment horizontal="center"/>
      <protection/>
    </xf>
    <xf numFmtId="193" fontId="10" fillId="0" borderId="38" xfId="50" applyNumberFormat="1" applyFont="1" applyFill="1" applyBorder="1" applyAlignment="1" applyProtection="1">
      <alignment horizontal="center"/>
      <protection/>
    </xf>
    <xf numFmtId="0" fontId="10" fillId="0" borderId="38" xfId="50" applyFont="1" applyFill="1" applyBorder="1" applyAlignment="1" applyProtection="1">
      <alignment horizontal="center"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10" fillId="0" borderId="38" xfId="50" applyFont="1" applyFill="1" applyBorder="1" applyAlignment="1" applyProtection="1">
      <alignment horizontal="center" vertical="center" textRotation="90"/>
      <protection/>
    </xf>
    <xf numFmtId="2" fontId="10" fillId="0" borderId="38" xfId="50" applyNumberFormat="1" applyFont="1" applyFill="1" applyBorder="1" applyAlignment="1" applyProtection="1">
      <alignment horizontal="left"/>
      <protection/>
    </xf>
    <xf numFmtId="192" fontId="10" fillId="0" borderId="38" xfId="50" applyNumberFormat="1" applyFont="1" applyFill="1" applyBorder="1" applyAlignment="1" applyProtection="1">
      <alignment/>
      <protection/>
    </xf>
    <xf numFmtId="192" fontId="10" fillId="0" borderId="38" xfId="50" applyNumberFormat="1" applyFont="1" applyFill="1" applyBorder="1" applyProtection="1">
      <alignment/>
      <protection/>
    </xf>
    <xf numFmtId="193" fontId="10" fillId="0" borderId="11" xfId="50" applyNumberFormat="1" applyFont="1" applyFill="1" applyBorder="1" applyAlignment="1" applyProtection="1">
      <alignment horizontal="center" vertical="center" textRotation="90"/>
      <protection/>
    </xf>
    <xf numFmtId="193" fontId="10" fillId="0" borderId="12" xfId="50" applyNumberFormat="1" applyFont="1" applyFill="1" applyBorder="1" applyAlignment="1" applyProtection="1">
      <alignment horizontal="center" vertical="center" textRotation="90"/>
      <protection/>
    </xf>
    <xf numFmtId="4" fontId="10" fillId="0" borderId="38" xfId="50" applyNumberFormat="1" applyFont="1" applyFill="1" applyBorder="1" applyAlignment="1" applyProtection="1">
      <alignment horizontal="center" vertical="center"/>
      <protection/>
    </xf>
    <xf numFmtId="4" fontId="10" fillId="0" borderId="38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 vertical="center" textRotation="90"/>
      <protection/>
    </xf>
    <xf numFmtId="0" fontId="10" fillId="0" borderId="12" xfId="50" applyFont="1" applyFill="1" applyBorder="1" applyAlignment="1" applyProtection="1">
      <alignment horizontal="center" vertical="center" textRotation="90"/>
      <protection/>
    </xf>
    <xf numFmtId="0" fontId="13" fillId="0" borderId="0" xfId="49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Normal_ข้อมู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กติ_W17" xfId="52"/>
    <cellStyle name="ป้อนค่า" xfId="53"/>
    <cellStyle name="ปานกลาง" xfId="54"/>
    <cellStyle name="Percent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775"/>
          <c:w val="0.7692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DATA!$D$381:$D$400</c:f>
              <c:numCache>
                <c:ptCount val="20"/>
                <c:pt idx="0">
                  <c:v>2.776</c:v>
                </c:pt>
                <c:pt idx="1">
                  <c:v>5.483</c:v>
                </c:pt>
                <c:pt idx="2">
                  <c:v>2.754</c:v>
                </c:pt>
                <c:pt idx="3">
                  <c:v>0.901</c:v>
                </c:pt>
                <c:pt idx="4">
                  <c:v>5.171</c:v>
                </c:pt>
                <c:pt idx="5">
                  <c:v>4.266</c:v>
                </c:pt>
                <c:pt idx="6">
                  <c:v>4.074</c:v>
                </c:pt>
                <c:pt idx="7">
                  <c:v>6.652</c:v>
                </c:pt>
                <c:pt idx="8">
                  <c:v>13.539</c:v>
                </c:pt>
                <c:pt idx="9">
                  <c:v>13.376</c:v>
                </c:pt>
                <c:pt idx="10">
                  <c:v>57.777</c:v>
                </c:pt>
                <c:pt idx="11">
                  <c:v>46.298</c:v>
                </c:pt>
                <c:pt idx="12">
                  <c:v>83.145</c:v>
                </c:pt>
                <c:pt idx="13">
                  <c:v>140.537</c:v>
                </c:pt>
                <c:pt idx="14">
                  <c:v>14.09</c:v>
                </c:pt>
                <c:pt idx="15">
                  <c:v>6.088</c:v>
                </c:pt>
                <c:pt idx="16">
                  <c:v>8.833</c:v>
                </c:pt>
                <c:pt idx="17">
                  <c:v>8.124</c:v>
                </c:pt>
                <c:pt idx="18">
                  <c:v>4.618</c:v>
                </c:pt>
                <c:pt idx="19">
                  <c:v>0.693</c:v>
                </c:pt>
              </c:numCache>
            </c:numRef>
          </c:xVal>
          <c:yVal>
            <c:numRef>
              <c:f>DATA!$G$381:$G$400</c:f>
              <c:numCache>
                <c:ptCount val="20"/>
                <c:pt idx="0">
                  <c:v>4.2950142305279995</c:v>
                </c:pt>
                <c:pt idx="1">
                  <c:v>5.895761643648001</c:v>
                </c:pt>
                <c:pt idx="2">
                  <c:v>6.3351421764480005</c:v>
                </c:pt>
                <c:pt idx="3">
                  <c:v>2.8987025627520002</c:v>
                </c:pt>
                <c:pt idx="4">
                  <c:v>19.645249685472</c:v>
                </c:pt>
                <c:pt idx="5">
                  <c:v>24.272906720832005</c:v>
                </c:pt>
                <c:pt idx="6">
                  <c:v>20.789377951104</c:v>
                </c:pt>
                <c:pt idx="7">
                  <c:v>50.656301459712004</c:v>
                </c:pt>
                <c:pt idx="8">
                  <c:v>181.767191595264</c:v>
                </c:pt>
                <c:pt idx="9">
                  <c:v>99.740486191104</c:v>
                </c:pt>
                <c:pt idx="10">
                  <c:v>3248.7752252586242</c:v>
                </c:pt>
                <c:pt idx="11">
                  <c:v>652.0639684043522</c:v>
                </c:pt>
                <c:pt idx="12">
                  <c:v>1370.91611961792</c:v>
                </c:pt>
                <c:pt idx="13">
                  <c:v>3415.3603905792966</c:v>
                </c:pt>
                <c:pt idx="14">
                  <c:v>29.087377513919996</c:v>
                </c:pt>
                <c:pt idx="15">
                  <c:v>9.710296100352</c:v>
                </c:pt>
                <c:pt idx="16">
                  <c:v>20.042796359520004</c:v>
                </c:pt>
                <c:pt idx="17">
                  <c:v>16.793907583104</c:v>
                </c:pt>
                <c:pt idx="18">
                  <c:v>6.2419380981120005</c:v>
                </c:pt>
                <c:pt idx="19">
                  <c:v>0.613122048</c:v>
                </c:pt>
              </c:numCache>
            </c:numRef>
          </c:yVal>
          <c:smooth val="0"/>
        </c:ser>
        <c:axId val="43202645"/>
        <c:axId val="53279486"/>
      </c:scatterChart>
      <c:valAx>
        <c:axId val="4320264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279486"/>
        <c:crossesAt val="0.1"/>
        <c:crossBetween val="midCat"/>
        <c:dispUnits/>
      </c:valAx>
      <c:valAx>
        <c:axId val="5327948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20264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1875"/>
          <c:w val="0.147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075"/>
          <c:w val="0.756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1994-2019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DATA!$D$9:$D$400</c:f>
              <c:numCache>
                <c:ptCount val="392"/>
                <c:pt idx="0">
                  <c:v>1.381</c:v>
                </c:pt>
                <c:pt idx="1">
                  <c:v>1.471</c:v>
                </c:pt>
                <c:pt idx="2">
                  <c:v>37.833</c:v>
                </c:pt>
                <c:pt idx="3">
                  <c:v>9.861</c:v>
                </c:pt>
                <c:pt idx="4">
                  <c:v>3.354</c:v>
                </c:pt>
                <c:pt idx="5">
                  <c:v>36.748</c:v>
                </c:pt>
                <c:pt idx="6">
                  <c:v>16.045</c:v>
                </c:pt>
                <c:pt idx="7">
                  <c:v>16.084</c:v>
                </c:pt>
                <c:pt idx="8">
                  <c:v>10.001</c:v>
                </c:pt>
                <c:pt idx="9">
                  <c:v>42.88</c:v>
                </c:pt>
                <c:pt idx="10">
                  <c:v>11.359</c:v>
                </c:pt>
                <c:pt idx="11">
                  <c:v>26.259</c:v>
                </c:pt>
                <c:pt idx="12">
                  <c:v>102.824</c:v>
                </c:pt>
                <c:pt idx="13">
                  <c:v>40.323</c:v>
                </c:pt>
                <c:pt idx="14">
                  <c:v>31.541</c:v>
                </c:pt>
                <c:pt idx="15">
                  <c:v>95.639</c:v>
                </c:pt>
                <c:pt idx="16">
                  <c:v>67.224</c:v>
                </c:pt>
                <c:pt idx="17">
                  <c:v>20.259</c:v>
                </c:pt>
                <c:pt idx="18">
                  <c:v>12.215</c:v>
                </c:pt>
                <c:pt idx="19">
                  <c:v>14.466</c:v>
                </c:pt>
                <c:pt idx="20">
                  <c:v>12.761</c:v>
                </c:pt>
                <c:pt idx="21">
                  <c:v>2.257</c:v>
                </c:pt>
                <c:pt idx="22">
                  <c:v>0.799</c:v>
                </c:pt>
                <c:pt idx="23">
                  <c:v>2.187</c:v>
                </c:pt>
                <c:pt idx="24">
                  <c:v>3.111</c:v>
                </c:pt>
                <c:pt idx="25">
                  <c:v>0.98</c:v>
                </c:pt>
                <c:pt idx="26">
                  <c:v>1.763</c:v>
                </c:pt>
                <c:pt idx="27">
                  <c:v>2.541</c:v>
                </c:pt>
                <c:pt idx="28">
                  <c:v>1.591</c:v>
                </c:pt>
                <c:pt idx="29">
                  <c:v>2.801</c:v>
                </c:pt>
                <c:pt idx="30">
                  <c:v>1.468</c:v>
                </c:pt>
                <c:pt idx="31">
                  <c:v>1.514</c:v>
                </c:pt>
                <c:pt idx="32">
                  <c:v>1.691</c:v>
                </c:pt>
                <c:pt idx="33">
                  <c:v>5.348</c:v>
                </c:pt>
                <c:pt idx="34">
                  <c:v>1.439</c:v>
                </c:pt>
                <c:pt idx="35">
                  <c:v>0.795</c:v>
                </c:pt>
                <c:pt idx="36">
                  <c:v>0.497</c:v>
                </c:pt>
                <c:pt idx="37">
                  <c:v>0.911</c:v>
                </c:pt>
                <c:pt idx="38">
                  <c:v>0.909</c:v>
                </c:pt>
                <c:pt idx="39">
                  <c:v>0.463</c:v>
                </c:pt>
                <c:pt idx="40">
                  <c:v>0.88</c:v>
                </c:pt>
                <c:pt idx="41">
                  <c:v>0.511</c:v>
                </c:pt>
                <c:pt idx="42">
                  <c:v>2.196</c:v>
                </c:pt>
                <c:pt idx="43">
                  <c:v>2.86</c:v>
                </c:pt>
                <c:pt idx="44">
                  <c:v>8.231</c:v>
                </c:pt>
                <c:pt idx="45">
                  <c:v>2.834</c:v>
                </c:pt>
                <c:pt idx="46">
                  <c:v>4.31</c:v>
                </c:pt>
                <c:pt idx="47">
                  <c:v>7.763</c:v>
                </c:pt>
                <c:pt idx="48">
                  <c:v>3.55</c:v>
                </c:pt>
                <c:pt idx="49">
                  <c:v>62.225</c:v>
                </c:pt>
                <c:pt idx="50">
                  <c:v>72.188</c:v>
                </c:pt>
                <c:pt idx="51">
                  <c:v>123.672</c:v>
                </c:pt>
                <c:pt idx="52">
                  <c:v>90.226</c:v>
                </c:pt>
                <c:pt idx="53">
                  <c:v>22.508</c:v>
                </c:pt>
                <c:pt idx="54">
                  <c:v>30.436</c:v>
                </c:pt>
                <c:pt idx="55">
                  <c:v>97.532</c:v>
                </c:pt>
                <c:pt idx="56">
                  <c:v>19.634</c:v>
                </c:pt>
                <c:pt idx="58">
                  <c:v>20.542</c:v>
                </c:pt>
                <c:pt idx="59">
                  <c:v>7.468</c:v>
                </c:pt>
                <c:pt idx="60">
                  <c:v>4.227</c:v>
                </c:pt>
                <c:pt idx="61">
                  <c:v>4.359</c:v>
                </c:pt>
                <c:pt idx="62">
                  <c:v>8.839</c:v>
                </c:pt>
                <c:pt idx="63">
                  <c:v>9.546</c:v>
                </c:pt>
                <c:pt idx="64">
                  <c:v>6.176</c:v>
                </c:pt>
                <c:pt idx="65">
                  <c:v>3.204</c:v>
                </c:pt>
                <c:pt idx="66">
                  <c:v>4.413</c:v>
                </c:pt>
                <c:pt idx="67">
                  <c:v>2.16</c:v>
                </c:pt>
                <c:pt idx="68">
                  <c:v>6.847</c:v>
                </c:pt>
                <c:pt idx="69">
                  <c:v>5.868</c:v>
                </c:pt>
                <c:pt idx="70">
                  <c:v>55.647</c:v>
                </c:pt>
                <c:pt idx="71">
                  <c:v>19.244</c:v>
                </c:pt>
                <c:pt idx="72">
                  <c:v>18.442</c:v>
                </c:pt>
                <c:pt idx="73">
                  <c:v>20.132</c:v>
                </c:pt>
                <c:pt idx="74">
                  <c:v>6.616</c:v>
                </c:pt>
                <c:pt idx="75">
                  <c:v>16.546</c:v>
                </c:pt>
                <c:pt idx="76">
                  <c:v>6.389</c:v>
                </c:pt>
                <c:pt idx="77">
                  <c:v>15.029</c:v>
                </c:pt>
                <c:pt idx="78">
                  <c:v>13.575</c:v>
                </c:pt>
                <c:pt idx="79">
                  <c:v>9.503</c:v>
                </c:pt>
                <c:pt idx="80">
                  <c:v>26.06</c:v>
                </c:pt>
                <c:pt idx="81">
                  <c:v>37.788</c:v>
                </c:pt>
                <c:pt idx="82">
                  <c:v>12.907</c:v>
                </c:pt>
                <c:pt idx="83">
                  <c:v>7.451</c:v>
                </c:pt>
                <c:pt idx="84">
                  <c:v>9.005</c:v>
                </c:pt>
                <c:pt idx="85">
                  <c:v>4.987</c:v>
                </c:pt>
                <c:pt idx="86">
                  <c:v>3.676</c:v>
                </c:pt>
                <c:pt idx="87">
                  <c:v>4.056</c:v>
                </c:pt>
                <c:pt idx="88">
                  <c:v>4.587</c:v>
                </c:pt>
                <c:pt idx="89">
                  <c:v>4.079</c:v>
                </c:pt>
                <c:pt idx="90">
                  <c:v>1.76</c:v>
                </c:pt>
                <c:pt idx="91">
                  <c:v>2.503</c:v>
                </c:pt>
                <c:pt idx="92">
                  <c:v>1.159</c:v>
                </c:pt>
                <c:pt idx="93">
                  <c:v>6.482</c:v>
                </c:pt>
                <c:pt idx="94">
                  <c:v>1.959</c:v>
                </c:pt>
                <c:pt idx="95">
                  <c:v>2.048</c:v>
                </c:pt>
                <c:pt idx="96">
                  <c:v>4.162</c:v>
                </c:pt>
                <c:pt idx="97">
                  <c:v>4.446</c:v>
                </c:pt>
                <c:pt idx="98">
                  <c:v>0.981</c:v>
                </c:pt>
                <c:pt idx="99">
                  <c:v>8.597</c:v>
                </c:pt>
                <c:pt idx="100">
                  <c:v>14.095</c:v>
                </c:pt>
                <c:pt idx="101">
                  <c:v>14.18</c:v>
                </c:pt>
                <c:pt idx="102">
                  <c:v>9.413</c:v>
                </c:pt>
                <c:pt idx="103">
                  <c:v>9.262</c:v>
                </c:pt>
                <c:pt idx="104">
                  <c:v>5.901</c:v>
                </c:pt>
                <c:pt idx="105">
                  <c:v>274.242</c:v>
                </c:pt>
                <c:pt idx="106">
                  <c:v>178.738</c:v>
                </c:pt>
                <c:pt idx="107">
                  <c:v>233.029</c:v>
                </c:pt>
                <c:pt idx="108">
                  <c:v>164.074</c:v>
                </c:pt>
                <c:pt idx="109">
                  <c:v>17.621</c:v>
                </c:pt>
                <c:pt idx="110">
                  <c:v>124.813</c:v>
                </c:pt>
                <c:pt idx="111">
                  <c:v>8.599</c:v>
                </c:pt>
                <c:pt idx="112">
                  <c:v>13.813</c:v>
                </c:pt>
                <c:pt idx="113">
                  <c:v>83.08</c:v>
                </c:pt>
                <c:pt idx="114">
                  <c:v>24.534</c:v>
                </c:pt>
                <c:pt idx="115">
                  <c:v>3.382</c:v>
                </c:pt>
                <c:pt idx="116">
                  <c:v>12.465</c:v>
                </c:pt>
                <c:pt idx="117">
                  <c:v>22.925</c:v>
                </c:pt>
                <c:pt idx="118">
                  <c:v>4.46</c:v>
                </c:pt>
                <c:pt idx="121">
                  <c:v>2.978</c:v>
                </c:pt>
                <c:pt idx="122">
                  <c:v>5.855</c:v>
                </c:pt>
                <c:pt idx="123">
                  <c:v>7.441</c:v>
                </c:pt>
                <c:pt idx="124">
                  <c:v>21.205</c:v>
                </c:pt>
                <c:pt idx="125">
                  <c:v>38.822</c:v>
                </c:pt>
                <c:pt idx="126">
                  <c:v>12.992</c:v>
                </c:pt>
                <c:pt idx="127">
                  <c:v>57.539</c:v>
                </c:pt>
                <c:pt idx="128">
                  <c:v>191.135</c:v>
                </c:pt>
                <c:pt idx="129">
                  <c:v>54.069</c:v>
                </c:pt>
                <c:pt idx="130">
                  <c:v>38.199</c:v>
                </c:pt>
                <c:pt idx="131">
                  <c:v>8.544</c:v>
                </c:pt>
                <c:pt idx="132">
                  <c:v>103.279</c:v>
                </c:pt>
                <c:pt idx="133">
                  <c:v>60.712</c:v>
                </c:pt>
                <c:pt idx="134">
                  <c:v>65.18</c:v>
                </c:pt>
                <c:pt idx="135">
                  <c:v>72.108</c:v>
                </c:pt>
                <c:pt idx="136">
                  <c:v>366.632</c:v>
                </c:pt>
                <c:pt idx="137">
                  <c:v>468.747</c:v>
                </c:pt>
                <c:pt idx="138">
                  <c:v>511.437</c:v>
                </c:pt>
                <c:pt idx="139">
                  <c:v>174.658</c:v>
                </c:pt>
                <c:pt idx="140">
                  <c:v>203.644</c:v>
                </c:pt>
                <c:pt idx="141">
                  <c:v>184.927</c:v>
                </c:pt>
                <c:pt idx="142">
                  <c:v>286.853</c:v>
                </c:pt>
                <c:pt idx="143">
                  <c:v>346.171</c:v>
                </c:pt>
                <c:pt idx="144">
                  <c:v>55.337</c:v>
                </c:pt>
                <c:pt idx="145">
                  <c:v>45.247</c:v>
                </c:pt>
                <c:pt idx="146">
                  <c:v>31.396</c:v>
                </c:pt>
                <c:pt idx="147">
                  <c:v>22.237</c:v>
                </c:pt>
                <c:pt idx="148">
                  <c:v>20.124</c:v>
                </c:pt>
                <c:pt idx="149">
                  <c:v>3.173</c:v>
                </c:pt>
                <c:pt idx="150">
                  <c:v>1.129</c:v>
                </c:pt>
                <c:pt idx="151">
                  <c:v>2.77</c:v>
                </c:pt>
                <c:pt idx="152">
                  <c:v>4.699</c:v>
                </c:pt>
                <c:pt idx="153">
                  <c:v>1.299</c:v>
                </c:pt>
                <c:pt idx="154">
                  <c:v>27.825</c:v>
                </c:pt>
                <c:pt idx="155">
                  <c:v>3.577</c:v>
                </c:pt>
                <c:pt idx="156">
                  <c:v>6.147</c:v>
                </c:pt>
                <c:pt idx="157">
                  <c:v>14.887</c:v>
                </c:pt>
                <c:pt idx="158">
                  <c:v>18.523</c:v>
                </c:pt>
                <c:pt idx="159">
                  <c:v>6.54</c:v>
                </c:pt>
                <c:pt idx="160">
                  <c:v>15.356</c:v>
                </c:pt>
                <c:pt idx="161">
                  <c:v>5.419</c:v>
                </c:pt>
                <c:pt idx="162">
                  <c:v>0.593</c:v>
                </c:pt>
                <c:pt idx="163">
                  <c:v>4.927</c:v>
                </c:pt>
                <c:pt idx="164">
                  <c:v>5.926</c:v>
                </c:pt>
                <c:pt idx="165">
                  <c:v>15.337</c:v>
                </c:pt>
                <c:pt idx="166">
                  <c:v>15.964</c:v>
                </c:pt>
                <c:pt idx="167">
                  <c:v>30.798</c:v>
                </c:pt>
                <c:pt idx="168">
                  <c:v>12.461</c:v>
                </c:pt>
                <c:pt idx="169">
                  <c:v>6.439</c:v>
                </c:pt>
                <c:pt idx="170">
                  <c:v>12.641</c:v>
                </c:pt>
                <c:pt idx="171">
                  <c:v>16.646</c:v>
                </c:pt>
                <c:pt idx="172">
                  <c:v>19.609</c:v>
                </c:pt>
                <c:pt idx="173">
                  <c:v>25.237</c:v>
                </c:pt>
                <c:pt idx="174">
                  <c:v>17.897</c:v>
                </c:pt>
                <c:pt idx="175">
                  <c:v>161.482</c:v>
                </c:pt>
                <c:pt idx="176">
                  <c:v>177.313</c:v>
                </c:pt>
                <c:pt idx="177">
                  <c:v>214.68</c:v>
                </c:pt>
                <c:pt idx="178">
                  <c:v>62.846</c:v>
                </c:pt>
                <c:pt idx="179">
                  <c:v>142.663</c:v>
                </c:pt>
                <c:pt idx="180">
                  <c:v>23.243</c:v>
                </c:pt>
                <c:pt idx="181">
                  <c:v>8.409</c:v>
                </c:pt>
                <c:pt idx="182">
                  <c:v>2.066</c:v>
                </c:pt>
                <c:pt idx="183">
                  <c:v>1.899</c:v>
                </c:pt>
                <c:pt idx="184">
                  <c:v>5.074</c:v>
                </c:pt>
                <c:pt idx="185">
                  <c:v>1.503</c:v>
                </c:pt>
                <c:pt idx="186">
                  <c:v>1.078</c:v>
                </c:pt>
                <c:pt idx="187">
                  <c:v>3.522</c:v>
                </c:pt>
                <c:pt idx="188">
                  <c:v>4.606</c:v>
                </c:pt>
                <c:pt idx="189">
                  <c:v>5.72</c:v>
                </c:pt>
                <c:pt idx="190">
                  <c:v>6.364</c:v>
                </c:pt>
                <c:pt idx="191">
                  <c:v>4.975</c:v>
                </c:pt>
                <c:pt idx="192">
                  <c:v>2.372</c:v>
                </c:pt>
                <c:pt idx="193">
                  <c:v>5.281</c:v>
                </c:pt>
                <c:pt idx="194">
                  <c:v>4.753</c:v>
                </c:pt>
                <c:pt idx="195">
                  <c:v>4.327</c:v>
                </c:pt>
                <c:pt idx="196">
                  <c:v>1.991</c:v>
                </c:pt>
                <c:pt idx="197">
                  <c:v>2.723</c:v>
                </c:pt>
                <c:pt idx="198">
                  <c:v>1.653</c:v>
                </c:pt>
                <c:pt idx="199">
                  <c:v>1.157</c:v>
                </c:pt>
                <c:pt idx="200">
                  <c:v>2.331</c:v>
                </c:pt>
                <c:pt idx="201">
                  <c:v>0.723</c:v>
                </c:pt>
                <c:pt idx="202">
                  <c:v>0.631</c:v>
                </c:pt>
                <c:pt idx="203">
                  <c:v>11.088</c:v>
                </c:pt>
                <c:pt idx="204">
                  <c:v>4.345</c:v>
                </c:pt>
                <c:pt idx="205">
                  <c:v>11.431</c:v>
                </c:pt>
                <c:pt idx="206">
                  <c:v>11.459</c:v>
                </c:pt>
                <c:pt idx="207">
                  <c:v>8.837</c:v>
                </c:pt>
                <c:pt idx="208">
                  <c:v>33.617</c:v>
                </c:pt>
                <c:pt idx="209">
                  <c:v>7.961</c:v>
                </c:pt>
                <c:pt idx="210">
                  <c:v>41.249</c:v>
                </c:pt>
                <c:pt idx="211">
                  <c:v>85.691</c:v>
                </c:pt>
                <c:pt idx="212">
                  <c:v>92.476</c:v>
                </c:pt>
                <c:pt idx="213">
                  <c:v>31.453</c:v>
                </c:pt>
                <c:pt idx="214">
                  <c:v>47.455</c:v>
                </c:pt>
                <c:pt idx="215">
                  <c:v>161.054</c:v>
                </c:pt>
                <c:pt idx="216">
                  <c:v>11.485</c:v>
                </c:pt>
                <c:pt idx="217">
                  <c:v>13.915</c:v>
                </c:pt>
                <c:pt idx="218">
                  <c:v>6.458</c:v>
                </c:pt>
                <c:pt idx="219">
                  <c:v>13.849</c:v>
                </c:pt>
                <c:pt idx="220">
                  <c:v>5.44</c:v>
                </c:pt>
                <c:pt idx="221">
                  <c:v>19.084</c:v>
                </c:pt>
                <c:pt idx="222">
                  <c:v>5.281</c:v>
                </c:pt>
                <c:pt idx="223">
                  <c:v>2.772</c:v>
                </c:pt>
                <c:pt idx="224">
                  <c:v>2.667</c:v>
                </c:pt>
                <c:pt idx="225">
                  <c:v>12.803</c:v>
                </c:pt>
                <c:pt idx="226">
                  <c:v>9.841</c:v>
                </c:pt>
                <c:pt idx="227">
                  <c:v>3.244</c:v>
                </c:pt>
                <c:pt idx="228">
                  <c:v>2.411</c:v>
                </c:pt>
                <c:pt idx="229">
                  <c:v>3.862</c:v>
                </c:pt>
                <c:pt idx="230">
                  <c:v>82.898</c:v>
                </c:pt>
                <c:pt idx="231">
                  <c:v>12.181</c:v>
                </c:pt>
                <c:pt idx="232">
                  <c:v>23.61</c:v>
                </c:pt>
                <c:pt idx="233">
                  <c:v>56.269</c:v>
                </c:pt>
                <c:pt idx="234">
                  <c:v>13.897</c:v>
                </c:pt>
                <c:pt idx="235">
                  <c:v>13.594</c:v>
                </c:pt>
                <c:pt idx="236">
                  <c:v>1.509</c:v>
                </c:pt>
                <c:pt idx="237">
                  <c:v>3.173</c:v>
                </c:pt>
                <c:pt idx="238">
                  <c:v>13.945</c:v>
                </c:pt>
                <c:pt idx="239">
                  <c:v>13.355</c:v>
                </c:pt>
                <c:pt idx="240">
                  <c:v>32.601</c:v>
                </c:pt>
                <c:pt idx="241">
                  <c:v>37.777</c:v>
                </c:pt>
                <c:pt idx="242">
                  <c:v>73.422</c:v>
                </c:pt>
                <c:pt idx="243">
                  <c:v>103.053</c:v>
                </c:pt>
                <c:pt idx="244">
                  <c:v>141.718</c:v>
                </c:pt>
                <c:pt idx="245">
                  <c:v>122.483</c:v>
                </c:pt>
                <c:pt idx="246">
                  <c:v>90.326</c:v>
                </c:pt>
                <c:pt idx="247">
                  <c:v>15.422</c:v>
                </c:pt>
                <c:pt idx="248">
                  <c:v>13.546</c:v>
                </c:pt>
                <c:pt idx="249">
                  <c:v>12</c:v>
                </c:pt>
                <c:pt idx="250">
                  <c:v>4.756</c:v>
                </c:pt>
                <c:pt idx="251">
                  <c:v>3.153</c:v>
                </c:pt>
                <c:pt idx="252">
                  <c:v>1.615</c:v>
                </c:pt>
                <c:pt idx="253">
                  <c:v>0.838</c:v>
                </c:pt>
                <c:pt idx="254">
                  <c:v>0.612</c:v>
                </c:pt>
                <c:pt idx="255">
                  <c:v>0.36</c:v>
                </c:pt>
                <c:pt idx="256">
                  <c:v>3.374</c:v>
                </c:pt>
                <c:pt idx="257">
                  <c:v>5.241</c:v>
                </c:pt>
                <c:pt idx="258">
                  <c:v>8.919</c:v>
                </c:pt>
                <c:pt idx="259">
                  <c:v>2.409</c:v>
                </c:pt>
                <c:pt idx="260">
                  <c:v>2.801</c:v>
                </c:pt>
                <c:pt idx="261">
                  <c:v>4.122</c:v>
                </c:pt>
                <c:pt idx="262">
                  <c:v>2.988</c:v>
                </c:pt>
                <c:pt idx="263">
                  <c:v>5.386</c:v>
                </c:pt>
                <c:pt idx="264">
                  <c:v>1.896</c:v>
                </c:pt>
                <c:pt idx="265">
                  <c:v>1.624</c:v>
                </c:pt>
                <c:pt idx="266">
                  <c:v>3.448</c:v>
                </c:pt>
                <c:pt idx="267">
                  <c:v>0.621</c:v>
                </c:pt>
                <c:pt idx="268">
                  <c:v>1.052</c:v>
                </c:pt>
                <c:pt idx="269">
                  <c:v>3.871</c:v>
                </c:pt>
                <c:pt idx="270">
                  <c:v>9.32</c:v>
                </c:pt>
                <c:pt idx="271">
                  <c:v>7.396</c:v>
                </c:pt>
                <c:pt idx="272">
                  <c:v>11.365</c:v>
                </c:pt>
                <c:pt idx="273">
                  <c:v>9.389</c:v>
                </c:pt>
                <c:pt idx="274">
                  <c:v>13.032</c:v>
                </c:pt>
                <c:pt idx="275">
                  <c:v>8.337</c:v>
                </c:pt>
                <c:pt idx="276">
                  <c:v>15.416</c:v>
                </c:pt>
                <c:pt idx="277">
                  <c:v>10.11</c:v>
                </c:pt>
                <c:pt idx="278">
                  <c:v>6.556</c:v>
                </c:pt>
                <c:pt idx="279">
                  <c:v>9.726</c:v>
                </c:pt>
                <c:pt idx="280">
                  <c:v>3.248</c:v>
                </c:pt>
                <c:pt idx="281">
                  <c:v>10.358</c:v>
                </c:pt>
                <c:pt idx="282">
                  <c:v>7.635</c:v>
                </c:pt>
                <c:pt idx="283">
                  <c:v>4.326</c:v>
                </c:pt>
                <c:pt idx="284">
                  <c:v>23.385</c:v>
                </c:pt>
                <c:pt idx="285">
                  <c:v>15.225</c:v>
                </c:pt>
                <c:pt idx="286">
                  <c:v>10.486</c:v>
                </c:pt>
                <c:pt idx="287">
                  <c:v>64.303</c:v>
                </c:pt>
                <c:pt idx="288">
                  <c:v>76.163</c:v>
                </c:pt>
                <c:pt idx="289">
                  <c:v>117.49</c:v>
                </c:pt>
                <c:pt idx="290">
                  <c:v>23.781</c:v>
                </c:pt>
                <c:pt idx="291">
                  <c:v>67.722</c:v>
                </c:pt>
                <c:pt idx="292">
                  <c:v>111.99</c:v>
                </c:pt>
                <c:pt idx="293">
                  <c:v>21.935</c:v>
                </c:pt>
                <c:pt idx="294">
                  <c:v>90.643</c:v>
                </c:pt>
                <c:pt idx="295">
                  <c:v>42.398</c:v>
                </c:pt>
                <c:pt idx="296">
                  <c:v>2.646</c:v>
                </c:pt>
                <c:pt idx="297">
                  <c:v>13.289</c:v>
                </c:pt>
                <c:pt idx="298">
                  <c:v>3.058</c:v>
                </c:pt>
                <c:pt idx="299">
                  <c:v>4.16</c:v>
                </c:pt>
                <c:pt idx="300">
                  <c:v>1.327</c:v>
                </c:pt>
                <c:pt idx="301">
                  <c:v>3.249</c:v>
                </c:pt>
                <c:pt idx="302">
                  <c:v>9.652</c:v>
                </c:pt>
                <c:pt idx="303">
                  <c:v>8.822</c:v>
                </c:pt>
                <c:pt idx="304">
                  <c:v>5.679</c:v>
                </c:pt>
                <c:pt idx="305">
                  <c:v>0.863</c:v>
                </c:pt>
                <c:pt idx="306">
                  <c:v>12.272</c:v>
                </c:pt>
                <c:pt idx="308">
                  <c:v>0.641</c:v>
                </c:pt>
                <c:pt idx="309">
                  <c:v>26.665</c:v>
                </c:pt>
                <c:pt idx="310">
                  <c:v>16.458</c:v>
                </c:pt>
                <c:pt idx="311">
                  <c:v>88.702</c:v>
                </c:pt>
                <c:pt idx="312">
                  <c:v>149.134</c:v>
                </c:pt>
                <c:pt idx="313">
                  <c:v>74.194</c:v>
                </c:pt>
                <c:pt idx="314">
                  <c:v>104.34</c:v>
                </c:pt>
                <c:pt idx="315">
                  <c:v>59.012</c:v>
                </c:pt>
                <c:pt idx="316">
                  <c:v>120.388</c:v>
                </c:pt>
                <c:pt idx="317">
                  <c:v>128.159</c:v>
                </c:pt>
                <c:pt idx="318">
                  <c:v>173.09</c:v>
                </c:pt>
                <c:pt idx="319">
                  <c:v>44.94</c:v>
                </c:pt>
                <c:pt idx="320">
                  <c:v>7.163</c:v>
                </c:pt>
                <c:pt idx="321">
                  <c:v>4.015</c:v>
                </c:pt>
                <c:pt idx="322">
                  <c:v>1.992</c:v>
                </c:pt>
                <c:pt idx="323">
                  <c:v>3.296</c:v>
                </c:pt>
                <c:pt idx="324">
                  <c:v>1.646</c:v>
                </c:pt>
                <c:pt idx="325">
                  <c:v>4.38</c:v>
                </c:pt>
                <c:pt idx="326">
                  <c:v>3.412</c:v>
                </c:pt>
                <c:pt idx="327">
                  <c:v>1.566</c:v>
                </c:pt>
                <c:pt idx="328">
                  <c:v>6.477</c:v>
                </c:pt>
                <c:pt idx="329">
                  <c:v>8.14</c:v>
                </c:pt>
                <c:pt idx="330">
                  <c:v>5.072</c:v>
                </c:pt>
                <c:pt idx="331">
                  <c:v>6.477</c:v>
                </c:pt>
                <c:pt idx="332">
                  <c:v>8.14</c:v>
                </c:pt>
                <c:pt idx="333">
                  <c:v>5.072</c:v>
                </c:pt>
                <c:pt idx="334">
                  <c:v>2.435</c:v>
                </c:pt>
                <c:pt idx="335">
                  <c:v>5.636</c:v>
                </c:pt>
                <c:pt idx="336">
                  <c:v>6.924</c:v>
                </c:pt>
                <c:pt idx="337">
                  <c:v>25.491</c:v>
                </c:pt>
                <c:pt idx="338">
                  <c:v>20.863</c:v>
                </c:pt>
                <c:pt idx="339">
                  <c:v>44.322</c:v>
                </c:pt>
                <c:pt idx="340">
                  <c:v>83.173</c:v>
                </c:pt>
                <c:pt idx="341">
                  <c:v>39.519</c:v>
                </c:pt>
                <c:pt idx="342">
                  <c:v>3.096</c:v>
                </c:pt>
                <c:pt idx="343">
                  <c:v>8.124</c:v>
                </c:pt>
                <c:pt idx="344">
                  <c:v>67.498</c:v>
                </c:pt>
                <c:pt idx="345">
                  <c:v>38.987</c:v>
                </c:pt>
                <c:pt idx="346">
                  <c:v>85.938</c:v>
                </c:pt>
                <c:pt idx="347">
                  <c:v>76.042</c:v>
                </c:pt>
                <c:pt idx="348">
                  <c:v>12.893</c:v>
                </c:pt>
                <c:pt idx="349">
                  <c:v>62.666</c:v>
                </c:pt>
                <c:pt idx="350">
                  <c:v>52.048</c:v>
                </c:pt>
                <c:pt idx="351">
                  <c:v>13.677</c:v>
                </c:pt>
                <c:pt idx="352">
                  <c:v>11.213</c:v>
                </c:pt>
                <c:pt idx="353">
                  <c:v>12.752</c:v>
                </c:pt>
                <c:pt idx="354">
                  <c:v>50.248</c:v>
                </c:pt>
                <c:pt idx="355">
                  <c:v>15.619</c:v>
                </c:pt>
                <c:pt idx="356">
                  <c:v>13.018</c:v>
                </c:pt>
                <c:pt idx="357">
                  <c:v>10.649</c:v>
                </c:pt>
                <c:pt idx="358">
                  <c:v>6.884</c:v>
                </c:pt>
                <c:pt idx="359">
                  <c:v>4.467</c:v>
                </c:pt>
                <c:pt idx="360">
                  <c:v>5.299</c:v>
                </c:pt>
                <c:pt idx="361">
                  <c:v>5.683</c:v>
                </c:pt>
                <c:pt idx="362">
                  <c:v>3.278</c:v>
                </c:pt>
                <c:pt idx="363">
                  <c:v>36.9</c:v>
                </c:pt>
                <c:pt idx="364">
                  <c:v>39.466</c:v>
                </c:pt>
                <c:pt idx="365">
                  <c:v>39.466</c:v>
                </c:pt>
                <c:pt idx="366">
                  <c:v>2.479</c:v>
                </c:pt>
                <c:pt idx="367">
                  <c:v>3.038</c:v>
                </c:pt>
                <c:pt idx="368">
                  <c:v>1.317</c:v>
                </c:pt>
                <c:pt idx="369">
                  <c:v>0.3</c:v>
                </c:pt>
                <c:pt idx="370">
                  <c:v>1.717</c:v>
                </c:pt>
                <c:pt idx="371">
                  <c:v>2.752</c:v>
                </c:pt>
                <c:pt idx="372">
                  <c:v>2.776</c:v>
                </c:pt>
                <c:pt idx="373">
                  <c:v>5.483</c:v>
                </c:pt>
                <c:pt idx="374">
                  <c:v>2.754</c:v>
                </c:pt>
                <c:pt idx="375">
                  <c:v>0.901</c:v>
                </c:pt>
                <c:pt idx="376">
                  <c:v>5.171</c:v>
                </c:pt>
                <c:pt idx="377">
                  <c:v>4.266</c:v>
                </c:pt>
                <c:pt idx="378">
                  <c:v>4.074</c:v>
                </c:pt>
                <c:pt idx="379">
                  <c:v>6.652</c:v>
                </c:pt>
                <c:pt idx="380">
                  <c:v>13.539</c:v>
                </c:pt>
                <c:pt idx="381">
                  <c:v>13.376</c:v>
                </c:pt>
                <c:pt idx="382">
                  <c:v>57.777</c:v>
                </c:pt>
                <c:pt idx="383">
                  <c:v>46.298</c:v>
                </c:pt>
                <c:pt idx="384">
                  <c:v>83.145</c:v>
                </c:pt>
                <c:pt idx="385">
                  <c:v>140.537</c:v>
                </c:pt>
                <c:pt idx="386">
                  <c:v>14.09</c:v>
                </c:pt>
                <c:pt idx="387">
                  <c:v>6.088</c:v>
                </c:pt>
                <c:pt idx="388">
                  <c:v>8.833</c:v>
                </c:pt>
                <c:pt idx="389">
                  <c:v>8.124</c:v>
                </c:pt>
                <c:pt idx="390">
                  <c:v>4.618</c:v>
                </c:pt>
                <c:pt idx="391">
                  <c:v>0.693</c:v>
                </c:pt>
              </c:numCache>
            </c:numRef>
          </c:xVal>
          <c:yVal>
            <c:numRef>
              <c:f>DATA!$G$9:$G$400</c:f>
              <c:numCache>
                <c:ptCount val="392"/>
                <c:pt idx="0">
                  <c:v>0.3693202776</c:v>
                </c:pt>
                <c:pt idx="1">
                  <c:v>1.4519687904000005</c:v>
                </c:pt>
                <c:pt idx="2">
                  <c:v>711.5755337568</c:v>
                </c:pt>
                <c:pt idx="3">
                  <c:v>41.07786514560001</c:v>
                </c:pt>
                <c:pt idx="4">
                  <c:v>17.342315827200004</c:v>
                </c:pt>
                <c:pt idx="5">
                  <c:v>507.2402287872</c:v>
                </c:pt>
                <c:pt idx="6">
                  <c:v>172.61087774400002</c:v>
                </c:pt>
                <c:pt idx="7">
                  <c:v>70.402370112</c:v>
                </c:pt>
                <c:pt idx="8">
                  <c:v>28.993555065600003</c:v>
                </c:pt>
                <c:pt idx="9">
                  <c:v>1317.4271447040003</c:v>
                </c:pt>
                <c:pt idx="10">
                  <c:v>28.223607340799997</c:v>
                </c:pt>
                <c:pt idx="11">
                  <c:v>199.1979170208</c:v>
                </c:pt>
                <c:pt idx="12">
                  <c:v>2805.4437643007996</c:v>
                </c:pt>
                <c:pt idx="13">
                  <c:v>405.1516974048</c:v>
                </c:pt>
                <c:pt idx="14">
                  <c:v>494.1382624416</c:v>
                </c:pt>
                <c:pt idx="15">
                  <c:v>9978.9053180544</c:v>
                </c:pt>
                <c:pt idx="16">
                  <c:v>1463.2055433216003</c:v>
                </c:pt>
                <c:pt idx="17">
                  <c:v>146.55619915200003</c:v>
                </c:pt>
                <c:pt idx="18">
                  <c:v>46.69300036800001</c:v>
                </c:pt>
                <c:pt idx="19">
                  <c:v>41.887055231999994</c:v>
                </c:pt>
                <c:pt idx="20">
                  <c:v>24.230382624</c:v>
                </c:pt>
                <c:pt idx="21">
                  <c:v>5.321420985600001</c:v>
                </c:pt>
                <c:pt idx="22">
                  <c:v>2.2932501696</c:v>
                </c:pt>
                <c:pt idx="23">
                  <c:v>2.0783988288</c:v>
                </c:pt>
                <c:pt idx="24">
                  <c:v>0.5335489440000001</c:v>
                </c:pt>
                <c:pt idx="25">
                  <c:v>4.475225664</c:v>
                </c:pt>
                <c:pt idx="26">
                  <c:v>8.5308100416</c:v>
                </c:pt>
                <c:pt idx="27">
                  <c:v>14.034613824000001</c:v>
                </c:pt>
                <c:pt idx="28">
                  <c:v>5.2090001856</c:v>
                </c:pt>
                <c:pt idx="29">
                  <c:v>8.87155128</c:v>
                </c:pt>
                <c:pt idx="30">
                  <c:v>4.084177996800001</c:v>
                </c:pt>
                <c:pt idx="31">
                  <c:v>1.6681712256</c:v>
                </c:pt>
                <c:pt idx="32">
                  <c:v>2.5705743264000005</c:v>
                </c:pt>
                <c:pt idx="33">
                  <c:v>4.0879085184</c:v>
                </c:pt>
                <c:pt idx="34">
                  <c:v>1.4758752384</c:v>
                </c:pt>
                <c:pt idx="35">
                  <c:v>1.2462979680000001</c:v>
                </c:pt>
                <c:pt idx="36">
                  <c:v>0.8562968063999999</c:v>
                </c:pt>
                <c:pt idx="37">
                  <c:v>2.2423018752000003</c:v>
                </c:pt>
                <c:pt idx="38">
                  <c:v>1.4006395584000002</c:v>
                </c:pt>
                <c:pt idx="39">
                  <c:v>1.2151105344000002</c:v>
                </c:pt>
                <c:pt idx="40">
                  <c:v>1.2356720639999998</c:v>
                </c:pt>
                <c:pt idx="41">
                  <c:v>0.7269804864</c:v>
                </c:pt>
                <c:pt idx="42">
                  <c:v>5.9311605888</c:v>
                </c:pt>
                <c:pt idx="43">
                  <c:v>21.251191103999997</c:v>
                </c:pt>
                <c:pt idx="44">
                  <c:v>119.4115551552</c:v>
                </c:pt>
                <c:pt idx="45">
                  <c:v>13.5118953216</c:v>
                </c:pt>
                <c:pt idx="46">
                  <c:v>5.4296069760000005</c:v>
                </c:pt>
                <c:pt idx="47">
                  <c:v>23.9486190048</c:v>
                </c:pt>
                <c:pt idx="48">
                  <c:v>7.647347519999999</c:v>
                </c:pt>
                <c:pt idx="49">
                  <c:v>2332.6053775200003</c:v>
                </c:pt>
                <c:pt idx="50">
                  <c:v>4219.663260902401</c:v>
                </c:pt>
                <c:pt idx="51">
                  <c:v>3165.6581056511995</c:v>
                </c:pt>
                <c:pt idx="52">
                  <c:v>1016.9719707392638</c:v>
                </c:pt>
                <c:pt idx="53">
                  <c:v>41.621467324032</c:v>
                </c:pt>
                <c:pt idx="54">
                  <c:v>240.54709252492802</c:v>
                </c:pt>
                <c:pt idx="55">
                  <c:v>4069.005992629632</c:v>
                </c:pt>
                <c:pt idx="56">
                  <c:v>28.917837944640006</c:v>
                </c:pt>
                <c:pt idx="58">
                  <c:v>188.05931554694405</c:v>
                </c:pt>
                <c:pt idx="59">
                  <c:v>9.039377367936</c:v>
                </c:pt>
                <c:pt idx="60">
                  <c:v>6.701803399872001</c:v>
                </c:pt>
                <c:pt idx="61">
                  <c:v>15.695881202015999</c:v>
                </c:pt>
                <c:pt idx="62">
                  <c:v>10.820585569536</c:v>
                </c:pt>
                <c:pt idx="63">
                  <c:v>9.4919161824</c:v>
                </c:pt>
                <c:pt idx="64">
                  <c:v>13.119874827264002</c:v>
                </c:pt>
                <c:pt idx="65">
                  <c:v>1.852515069696</c:v>
                </c:pt>
                <c:pt idx="66">
                  <c:v>6.596345518560001</c:v>
                </c:pt>
                <c:pt idx="67">
                  <c:v>4.955636090880001</c:v>
                </c:pt>
                <c:pt idx="68">
                  <c:v>15.477845952095997</c:v>
                </c:pt>
                <c:pt idx="69">
                  <c:v>21.392572894847998</c:v>
                </c:pt>
                <c:pt idx="70">
                  <c:v>1209.97771048656</c:v>
                </c:pt>
                <c:pt idx="71">
                  <c:v>93.497591039616</c:v>
                </c:pt>
                <c:pt idx="72">
                  <c:v>132.732505685376</c:v>
                </c:pt>
                <c:pt idx="73">
                  <c:v>263.51753698368003</c:v>
                </c:pt>
                <c:pt idx="74">
                  <c:v>31.2725564352</c:v>
                </c:pt>
                <c:pt idx="75">
                  <c:v>40.282294885056</c:v>
                </c:pt>
                <c:pt idx="76">
                  <c:v>7.724147050656001</c:v>
                </c:pt>
                <c:pt idx="77">
                  <c:v>48.694899252384005</c:v>
                </c:pt>
                <c:pt idx="78">
                  <c:v>10.898893569599998</c:v>
                </c:pt>
                <c:pt idx="79">
                  <c:v>9.520490689632002</c:v>
                </c:pt>
                <c:pt idx="80">
                  <c:v>40.00710518784</c:v>
                </c:pt>
                <c:pt idx="81">
                  <c:v>65.012106432384</c:v>
                </c:pt>
                <c:pt idx="82">
                  <c:v>32.103832631616</c:v>
                </c:pt>
                <c:pt idx="83">
                  <c:v>18.015214730687998</c:v>
                </c:pt>
                <c:pt idx="84">
                  <c:v>6.72006207888</c:v>
                </c:pt>
                <c:pt idx="85">
                  <c:v>12.884339472192</c:v>
                </c:pt>
                <c:pt idx="86">
                  <c:v>7.181474535936</c:v>
                </c:pt>
                <c:pt idx="87">
                  <c:v>11.689378631424002</c:v>
                </c:pt>
                <c:pt idx="88">
                  <c:v>19.20711060576</c:v>
                </c:pt>
                <c:pt idx="89">
                  <c:v>11.070995594975999</c:v>
                </c:pt>
                <c:pt idx="90">
                  <c:v>2.040686208</c:v>
                </c:pt>
                <c:pt idx="91">
                  <c:v>2.0596165776000004</c:v>
                </c:pt>
                <c:pt idx="92">
                  <c:v>2.000089007424</c:v>
                </c:pt>
                <c:pt idx="93">
                  <c:v>44.508076361280004</c:v>
                </c:pt>
                <c:pt idx="94">
                  <c:v>13.87004252976</c:v>
                </c:pt>
                <c:pt idx="95">
                  <c:v>10.389674852352002</c:v>
                </c:pt>
                <c:pt idx="96">
                  <c:v>4.3771872533759995</c:v>
                </c:pt>
                <c:pt idx="97">
                  <c:v>8.170556614272</c:v>
                </c:pt>
                <c:pt idx="98">
                  <c:v>0.5573607848639999</c:v>
                </c:pt>
                <c:pt idx="99">
                  <c:v>91.064019887424</c:v>
                </c:pt>
                <c:pt idx="100">
                  <c:v>202.33991958336006</c:v>
                </c:pt>
                <c:pt idx="101">
                  <c:v>116.94611639808</c:v>
                </c:pt>
                <c:pt idx="102">
                  <c:v>17.109957688416</c:v>
                </c:pt>
                <c:pt idx="103">
                  <c:v>31.678664776704004</c:v>
                </c:pt>
                <c:pt idx="104">
                  <c:v>16.595286184512002</c:v>
                </c:pt>
                <c:pt idx="105">
                  <c:v>15951.35910215347</c:v>
                </c:pt>
                <c:pt idx="106">
                  <c:v>39773.09315491949</c:v>
                </c:pt>
                <c:pt idx="107">
                  <c:v>43494.588375394174</c:v>
                </c:pt>
                <c:pt idx="108">
                  <c:v>2634.243567738048</c:v>
                </c:pt>
                <c:pt idx="109">
                  <c:v>383.46195993696</c:v>
                </c:pt>
                <c:pt idx="110">
                  <c:v>4404.261285541728</c:v>
                </c:pt>
                <c:pt idx="111">
                  <c:v>1.101455953632</c:v>
                </c:pt>
                <c:pt idx="112">
                  <c:v>59.650184732544</c:v>
                </c:pt>
                <c:pt idx="113">
                  <c:v>675.7913219443201</c:v>
                </c:pt>
                <c:pt idx="114">
                  <c:v>70.932899427264</c:v>
                </c:pt>
                <c:pt idx="115">
                  <c:v>4.072042392768</c:v>
                </c:pt>
                <c:pt idx="116">
                  <c:v>34.820346471840004</c:v>
                </c:pt>
                <c:pt idx="117">
                  <c:v>76.65515807040002</c:v>
                </c:pt>
                <c:pt idx="118">
                  <c:v>3.4426671494400005</c:v>
                </c:pt>
                <c:pt idx="121">
                  <c:v>0.44371504339199996</c:v>
                </c:pt>
                <c:pt idx="122">
                  <c:v>3.4839674438400006</c:v>
                </c:pt>
                <c:pt idx="123">
                  <c:v>15.225979690655999</c:v>
                </c:pt>
                <c:pt idx="124">
                  <c:v>26.1150160536</c:v>
                </c:pt>
                <c:pt idx="125">
                  <c:v>112.924606225536</c:v>
                </c:pt>
                <c:pt idx="126">
                  <c:v>16.390955814912004</c:v>
                </c:pt>
                <c:pt idx="127">
                  <c:v>672.064177548096</c:v>
                </c:pt>
                <c:pt idx="128">
                  <c:v>5154.346480943521</c:v>
                </c:pt>
                <c:pt idx="129">
                  <c:v>340.19378244431994</c:v>
                </c:pt>
                <c:pt idx="130">
                  <c:v>19.722470072255998</c:v>
                </c:pt>
                <c:pt idx="131">
                  <c:v>12.189920560128002</c:v>
                </c:pt>
                <c:pt idx="132">
                  <c:v>1604.4720069216962</c:v>
                </c:pt>
                <c:pt idx="133">
                  <c:v>1992.4380775710722</c:v>
                </c:pt>
                <c:pt idx="134">
                  <c:v>522.68797486656</c:v>
                </c:pt>
                <c:pt idx="135">
                  <c:v>936.50553432</c:v>
                </c:pt>
                <c:pt idx="136">
                  <c:v>26080.88610721306</c:v>
                </c:pt>
                <c:pt idx="137">
                  <c:v>69302.79857425048</c:v>
                </c:pt>
                <c:pt idx="138">
                  <c:v>75709.27190970923</c:v>
                </c:pt>
                <c:pt idx="139">
                  <c:v>2453.3783429823366</c:v>
                </c:pt>
                <c:pt idx="140">
                  <c:v>6505.744996929025</c:v>
                </c:pt>
                <c:pt idx="141">
                  <c:v>2866.1755190592958</c:v>
                </c:pt>
                <c:pt idx="142">
                  <c:v>24766.377412480706</c:v>
                </c:pt>
                <c:pt idx="143">
                  <c:v>29827.200531171457</c:v>
                </c:pt>
                <c:pt idx="144">
                  <c:v>538.361353655712</c:v>
                </c:pt>
                <c:pt idx="145">
                  <c:v>253.41837827558402</c:v>
                </c:pt>
                <c:pt idx="146">
                  <c:v>152.86495390848</c:v>
                </c:pt>
                <c:pt idx="147">
                  <c:v>41.92021681833601</c:v>
                </c:pt>
                <c:pt idx="148">
                  <c:v>66.71656785830402</c:v>
                </c:pt>
                <c:pt idx="149">
                  <c:v>2.642355907488</c:v>
                </c:pt>
                <c:pt idx="150">
                  <c:v>8.008590655296</c:v>
                </c:pt>
                <c:pt idx="151">
                  <c:v>109.31557056192</c:v>
                </c:pt>
                <c:pt idx="152">
                  <c:v>33.454489750271996</c:v>
                </c:pt>
                <c:pt idx="153">
                  <c:v>4.5416646855359994</c:v>
                </c:pt>
                <c:pt idx="154">
                  <c:v>140.2847112744</c:v>
                </c:pt>
                <c:pt idx="155">
                  <c:v>2.4758312523840003</c:v>
                </c:pt>
                <c:pt idx="156">
                  <c:v>13.814485923168</c:v>
                </c:pt>
                <c:pt idx="157">
                  <c:v>34.735176355392</c:v>
                </c:pt>
                <c:pt idx="158">
                  <c:v>157.917124031328</c:v>
                </c:pt>
                <c:pt idx="159">
                  <c:v>17.59069994688</c:v>
                </c:pt>
                <c:pt idx="160">
                  <c:v>12.748118283648</c:v>
                </c:pt>
                <c:pt idx="163">
                  <c:v>17.891820138816</c:v>
                </c:pt>
                <c:pt idx="164">
                  <c:v>32.259430864512005</c:v>
                </c:pt>
                <c:pt idx="165">
                  <c:v>78.80097693484801</c:v>
                </c:pt>
                <c:pt idx="166">
                  <c:v>21.842439300864005</c:v>
                </c:pt>
                <c:pt idx="167">
                  <c:v>141.36583574016</c:v>
                </c:pt>
                <c:pt idx="168">
                  <c:v>4.465446602111999</c:v>
                </c:pt>
                <c:pt idx="169">
                  <c:v>5.947586234495999</c:v>
                </c:pt>
                <c:pt idx="170">
                  <c:v>26.887084199424</c:v>
                </c:pt>
                <c:pt idx="171">
                  <c:v>154.530758358144</c:v>
                </c:pt>
                <c:pt idx="172">
                  <c:v>138.49434856684803</c:v>
                </c:pt>
                <c:pt idx="173">
                  <c:v>628.588455169248</c:v>
                </c:pt>
                <c:pt idx="174">
                  <c:v>120.775715625312</c:v>
                </c:pt>
                <c:pt idx="175">
                  <c:v>15552.51027487949</c:v>
                </c:pt>
                <c:pt idx="176">
                  <c:v>17772.109855092574</c:v>
                </c:pt>
                <c:pt idx="177">
                  <c:v>14393.581310488318</c:v>
                </c:pt>
                <c:pt idx="178">
                  <c:v>889.777302007104</c:v>
                </c:pt>
                <c:pt idx="179">
                  <c:v>2578.1219186342396</c:v>
                </c:pt>
                <c:pt idx="180">
                  <c:v>132.29767737331196</c:v>
                </c:pt>
                <c:pt idx="181">
                  <c:v>18.78510189744</c:v>
                </c:pt>
                <c:pt idx="182">
                  <c:v>0.953832334464</c:v>
                </c:pt>
                <c:pt idx="183">
                  <c:v>2.2954246663680005</c:v>
                </c:pt>
                <c:pt idx="184">
                  <c:v>41.510350160639994</c:v>
                </c:pt>
                <c:pt idx="185">
                  <c:v>0.378029221344</c:v>
                </c:pt>
                <c:pt idx="186">
                  <c:v>0.8395076954880001</c:v>
                </c:pt>
                <c:pt idx="187">
                  <c:v>28.442897385408</c:v>
                </c:pt>
                <c:pt idx="188">
                  <c:v>33.16281530688</c:v>
                </c:pt>
                <c:pt idx="189">
                  <c:v>33.4938517056</c:v>
                </c:pt>
                <c:pt idx="190">
                  <c:v>21.070753530624003</c:v>
                </c:pt>
                <c:pt idx="191">
                  <c:v>18.814505148</c:v>
                </c:pt>
                <c:pt idx="192">
                  <c:v>7.54994051136</c:v>
                </c:pt>
                <c:pt idx="193">
                  <c:v>11.736799092576002</c:v>
                </c:pt>
                <c:pt idx="194">
                  <c:v>7.8227607165120014</c:v>
                </c:pt>
                <c:pt idx="195">
                  <c:v>2.295204464448</c:v>
                </c:pt>
                <c:pt idx="196">
                  <c:v>0.9826819738560001</c:v>
                </c:pt>
                <c:pt idx="197">
                  <c:v>2.9872143020160005</c:v>
                </c:pt>
                <c:pt idx="198">
                  <c:v>2.331953801856</c:v>
                </c:pt>
                <c:pt idx="199">
                  <c:v>0.8083793502720001</c:v>
                </c:pt>
                <c:pt idx="200">
                  <c:v>6.172820008992</c:v>
                </c:pt>
                <c:pt idx="201">
                  <c:v>1.083158968032</c:v>
                </c:pt>
                <c:pt idx="202">
                  <c:v>1.4195544606719999</c:v>
                </c:pt>
                <c:pt idx="203">
                  <c:v>168.90820424755196</c:v>
                </c:pt>
                <c:pt idx="204">
                  <c:v>12.874911429600001</c:v>
                </c:pt>
                <c:pt idx="205">
                  <c:v>87.64309087430402</c:v>
                </c:pt>
                <c:pt idx="206">
                  <c:v>56.826603382752</c:v>
                </c:pt>
                <c:pt idx="207">
                  <c:v>21.231050576256003</c:v>
                </c:pt>
                <c:pt idx="208">
                  <c:v>485.31853852128006</c:v>
                </c:pt>
                <c:pt idx="209">
                  <c:v>37.088553439296</c:v>
                </c:pt>
                <c:pt idx="210">
                  <c:v>598.0478675184</c:v>
                </c:pt>
                <c:pt idx="211">
                  <c:v>6213.685027103424</c:v>
                </c:pt>
                <c:pt idx="212">
                  <c:v>5510.073474444673</c:v>
                </c:pt>
                <c:pt idx="213">
                  <c:v>235.171231609824</c:v>
                </c:pt>
                <c:pt idx="214">
                  <c:v>246.358304604</c:v>
                </c:pt>
                <c:pt idx="215">
                  <c:v>3347.384107672512</c:v>
                </c:pt>
                <c:pt idx="216">
                  <c:v>24.984455034240003</c:v>
                </c:pt>
                <c:pt idx="217">
                  <c:v>43.43006731536</c:v>
                </c:pt>
                <c:pt idx="218">
                  <c:v>6.9583900187520005</c:v>
                </c:pt>
                <c:pt idx="219">
                  <c:v>8.78926452624</c:v>
                </c:pt>
                <c:pt idx="220">
                  <c:v>7.08434592768</c:v>
                </c:pt>
                <c:pt idx="221">
                  <c:v>30.611167756416002</c:v>
                </c:pt>
                <c:pt idx="222">
                  <c:v>38.827874335104</c:v>
                </c:pt>
                <c:pt idx="223">
                  <c:v>11.708409347711997</c:v>
                </c:pt>
                <c:pt idx="224">
                  <c:v>16.432443046656</c:v>
                </c:pt>
                <c:pt idx="225">
                  <c:v>38.381630668416</c:v>
                </c:pt>
                <c:pt idx="226">
                  <c:v>30.779175780287996</c:v>
                </c:pt>
                <c:pt idx="227">
                  <c:v>13.675418545536001</c:v>
                </c:pt>
                <c:pt idx="228">
                  <c:v>1.928693221632</c:v>
                </c:pt>
                <c:pt idx="229">
                  <c:v>0.9052362397440001</c:v>
                </c:pt>
                <c:pt idx="230">
                  <c:v>480.23696100188454</c:v>
                </c:pt>
                <c:pt idx="232">
                  <c:v>166.8335810818668</c:v>
                </c:pt>
                <c:pt idx="233">
                  <c:v>2013.0545913109302</c:v>
                </c:pt>
                <c:pt idx="234">
                  <c:v>27.189507171313366</c:v>
                </c:pt>
                <c:pt idx="235">
                  <c:v>116.5276067581871</c:v>
                </c:pt>
                <c:pt idx="236">
                  <c:v>3.2527248023290545</c:v>
                </c:pt>
                <c:pt idx="237">
                  <c:v>9.231764398040777</c:v>
                </c:pt>
                <c:pt idx="238">
                  <c:v>124.3631789138553</c:v>
                </c:pt>
                <c:pt idx="239">
                  <c:v>199.05409657358877</c:v>
                </c:pt>
                <c:pt idx="240">
                  <c:v>531.5611647010768</c:v>
                </c:pt>
                <c:pt idx="241">
                  <c:v>469.27435026057657</c:v>
                </c:pt>
                <c:pt idx="242">
                  <c:v>2677.1194523028084</c:v>
                </c:pt>
                <c:pt idx="243">
                  <c:v>3655.193573918851</c:v>
                </c:pt>
                <c:pt idx="244">
                  <c:v>6579.9770316923</c:v>
                </c:pt>
                <c:pt idx="245">
                  <c:v>4876.112691330465</c:v>
                </c:pt>
                <c:pt idx="246">
                  <c:v>1114.4449853608703</c:v>
                </c:pt>
                <c:pt idx="247">
                  <c:v>36.08000305679434</c:v>
                </c:pt>
                <c:pt idx="248">
                  <c:v>19.12454298333563</c:v>
                </c:pt>
                <c:pt idx="249">
                  <c:v>22.026706703765612</c:v>
                </c:pt>
                <c:pt idx="250">
                  <c:v>9.68902827292518</c:v>
                </c:pt>
                <c:pt idx="251">
                  <c:v>7.079413197168211</c:v>
                </c:pt>
                <c:pt idx="252">
                  <c:v>4.108177523459343</c:v>
                </c:pt>
                <c:pt idx="253">
                  <c:v>1.7884051367040001</c:v>
                </c:pt>
                <c:pt idx="254">
                  <c:v>2.2530265136640004</c:v>
                </c:pt>
                <c:pt idx="255">
                  <c:v>0.92541574656</c:v>
                </c:pt>
                <c:pt idx="256">
                  <c:v>0.250992237888</c:v>
                </c:pt>
                <c:pt idx="257">
                  <c:v>3.9940852628160006</c:v>
                </c:pt>
                <c:pt idx="258">
                  <c:v>6.040116617760001</c:v>
                </c:pt>
                <c:pt idx="259">
                  <c:v>5.569440950304001</c:v>
                </c:pt>
                <c:pt idx="260">
                  <c:v>3.902358846816001</c:v>
                </c:pt>
                <c:pt idx="261">
                  <c:v>10.708322860800001</c:v>
                </c:pt>
                <c:pt idx="262">
                  <c:v>6.454946567808</c:v>
                </c:pt>
                <c:pt idx="263">
                  <c:v>1.0635319693440002</c:v>
                </c:pt>
                <c:pt idx="264">
                  <c:v>1.036597748594134</c:v>
                </c:pt>
                <c:pt idx="265">
                  <c:v>3.496678988544</c:v>
                </c:pt>
                <c:pt idx="266">
                  <c:v>7.874064645120002</c:v>
                </c:pt>
                <c:pt idx="267">
                  <c:v>2.136128677056</c:v>
                </c:pt>
                <c:pt idx="268">
                  <c:v>0.7243665338880001</c:v>
                </c:pt>
                <c:pt idx="269">
                  <c:v>4.368043584576</c:v>
                </c:pt>
                <c:pt idx="270">
                  <c:v>68.71813303680001</c:v>
                </c:pt>
                <c:pt idx="271">
                  <c:v>18.835799329152</c:v>
                </c:pt>
                <c:pt idx="272">
                  <c:v>99.39588571152</c:v>
                </c:pt>
                <c:pt idx="273">
                  <c:v>35.0391170592</c:v>
                </c:pt>
                <c:pt idx="274">
                  <c:v>52.038242256384</c:v>
                </c:pt>
                <c:pt idx="275">
                  <c:v>7.306927233983999</c:v>
                </c:pt>
                <c:pt idx="276">
                  <c:v>40.362037019136004</c:v>
                </c:pt>
                <c:pt idx="277">
                  <c:v>3.05936623296</c:v>
                </c:pt>
                <c:pt idx="278">
                  <c:v>4.1150767933440004</c:v>
                </c:pt>
                <c:pt idx="279">
                  <c:v>12.616159174848002</c:v>
                </c:pt>
                <c:pt idx="280">
                  <c:v>3.1706570649599994</c:v>
                </c:pt>
                <c:pt idx="281">
                  <c:v>26.348442083136003</c:v>
                </c:pt>
                <c:pt idx="282">
                  <c:v>10.86263651376</c:v>
                </c:pt>
                <c:pt idx="283">
                  <c:v>10.566060918336001</c:v>
                </c:pt>
                <c:pt idx="284">
                  <c:v>129.50824026240002</c:v>
                </c:pt>
                <c:pt idx="285">
                  <c:v>71.8396248528</c:v>
                </c:pt>
                <c:pt idx="286">
                  <c:v>9.686903716224</c:v>
                </c:pt>
                <c:pt idx="287">
                  <c:v>232.61975285270398</c:v>
                </c:pt>
                <c:pt idx="288">
                  <c:v>387.5479944284159</c:v>
                </c:pt>
                <c:pt idx="289">
                  <c:v>2945.8004184028796</c:v>
                </c:pt>
                <c:pt idx="290">
                  <c:v>40.579953191423996</c:v>
                </c:pt>
                <c:pt idx="291">
                  <c:v>2172.3914953785597</c:v>
                </c:pt>
                <c:pt idx="292">
                  <c:v>1761.6427082035204</c:v>
                </c:pt>
                <c:pt idx="293">
                  <c:v>89.34780531743999</c:v>
                </c:pt>
                <c:pt idx="294">
                  <c:v>820.802275739712</c:v>
                </c:pt>
                <c:pt idx="295">
                  <c:v>177.91851133670403</c:v>
                </c:pt>
                <c:pt idx="296">
                  <c:v>7.480411005312</c:v>
                </c:pt>
                <c:pt idx="297">
                  <c:v>514.7607100121281</c:v>
                </c:pt>
                <c:pt idx="298">
                  <c:v>8.459816283072001</c:v>
                </c:pt>
                <c:pt idx="299">
                  <c:v>5.01351312384</c:v>
                </c:pt>
                <c:pt idx="300">
                  <c:v>1.89674139888</c:v>
                </c:pt>
                <c:pt idx="301">
                  <c:v>3.1697505999360005</c:v>
                </c:pt>
                <c:pt idx="302">
                  <c:v>8.542663054848</c:v>
                </c:pt>
                <c:pt idx="303">
                  <c:v>2.217259655424</c:v>
                </c:pt>
                <c:pt idx="304">
                  <c:v>5.481348084</c:v>
                </c:pt>
                <c:pt idx="305">
                  <c:v>1.153500408864</c:v>
                </c:pt>
                <c:pt idx="306">
                  <c:v>61.170951508992</c:v>
                </c:pt>
                <c:pt idx="308">
                  <c:v>1.310759444448</c:v>
                </c:pt>
                <c:pt idx="309">
                  <c:v>195.91704977903998</c:v>
                </c:pt>
                <c:pt idx="310">
                  <c:v>38.307472796736</c:v>
                </c:pt>
                <c:pt idx="311">
                  <c:v>553.7558991830399</c:v>
                </c:pt>
                <c:pt idx="312">
                  <c:v>1876.217539480128</c:v>
                </c:pt>
                <c:pt idx="313">
                  <c:v>798.3013688219522</c:v>
                </c:pt>
                <c:pt idx="314">
                  <c:v>1076.1881521824002</c:v>
                </c:pt>
                <c:pt idx="315">
                  <c:v>856.5558904350721</c:v>
                </c:pt>
                <c:pt idx="316">
                  <c:v>1106.8648813935363</c:v>
                </c:pt>
                <c:pt idx="317">
                  <c:v>2704.4467498264316</c:v>
                </c:pt>
                <c:pt idx="318">
                  <c:v>7252.6780710288</c:v>
                </c:pt>
                <c:pt idx="319">
                  <c:v>110.61692377344</c:v>
                </c:pt>
                <c:pt idx="320">
                  <c:v>37.97077418784</c:v>
                </c:pt>
                <c:pt idx="321">
                  <c:v>10.66249263024</c:v>
                </c:pt>
                <c:pt idx="322">
                  <c:v>4.776393823488</c:v>
                </c:pt>
                <c:pt idx="323">
                  <c:v>8.049235746815999</c:v>
                </c:pt>
                <c:pt idx="324">
                  <c:v>3.96848809152</c:v>
                </c:pt>
                <c:pt idx="325">
                  <c:v>14.486168822400002</c:v>
                </c:pt>
                <c:pt idx="326">
                  <c:v>8.458694004096001</c:v>
                </c:pt>
                <c:pt idx="327">
                  <c:v>2.593598626368</c:v>
                </c:pt>
                <c:pt idx="328">
                  <c:v>22.088303348832</c:v>
                </c:pt>
                <c:pt idx="329">
                  <c:v>10.85787514944</c:v>
                </c:pt>
                <c:pt idx="330">
                  <c:v>7.032197832192</c:v>
                </c:pt>
                <c:pt idx="331">
                  <c:v>22.088303348832</c:v>
                </c:pt>
                <c:pt idx="332">
                  <c:v>10.85787514944</c:v>
                </c:pt>
                <c:pt idx="333">
                  <c:v>7.032197832192</c:v>
                </c:pt>
                <c:pt idx="334">
                  <c:v>4.967598228480001</c:v>
                </c:pt>
                <c:pt idx="335">
                  <c:v>6.895227403008</c:v>
                </c:pt>
                <c:pt idx="336">
                  <c:v>11.356100923391999</c:v>
                </c:pt>
                <c:pt idx="337">
                  <c:v>515.21439726288</c:v>
                </c:pt>
                <c:pt idx="338">
                  <c:v>129.771860355072</c:v>
                </c:pt>
                <c:pt idx="339">
                  <c:v>1007.876850732288</c:v>
                </c:pt>
                <c:pt idx="340">
                  <c:v>1801.1635769208963</c:v>
                </c:pt>
                <c:pt idx="341">
                  <c:v>1337.763383131248</c:v>
                </c:pt>
                <c:pt idx="342">
                  <c:v>10.982289318912002</c:v>
                </c:pt>
                <c:pt idx="343">
                  <c:v>16.037333631360003</c:v>
                </c:pt>
                <c:pt idx="344">
                  <c:v>932.9192828081282</c:v>
                </c:pt>
                <c:pt idx="345">
                  <c:v>1092.065366014272</c:v>
                </c:pt>
                <c:pt idx="346">
                  <c:v>2107.665189207936</c:v>
                </c:pt>
                <c:pt idx="347">
                  <c:v>1156.69726093152</c:v>
                </c:pt>
                <c:pt idx="348">
                  <c:v>56.266601222880006</c:v>
                </c:pt>
                <c:pt idx="349">
                  <c:v>353.418384701952</c:v>
                </c:pt>
                <c:pt idx="350">
                  <c:v>194.0272490571264</c:v>
                </c:pt>
                <c:pt idx="351">
                  <c:v>39.257540392608</c:v>
                </c:pt>
                <c:pt idx="352">
                  <c:v>24.402680027135997</c:v>
                </c:pt>
                <c:pt idx="353">
                  <c:v>34.488085151232006</c:v>
                </c:pt>
                <c:pt idx="354">
                  <c:v>1156.74368337792</c:v>
                </c:pt>
                <c:pt idx="355">
                  <c:v>68.003036302752</c:v>
                </c:pt>
                <c:pt idx="356">
                  <c:v>61.34643561024001</c:v>
                </c:pt>
                <c:pt idx="357">
                  <c:v>17.30273544144</c:v>
                </c:pt>
                <c:pt idx="358">
                  <c:v>12.183410480256</c:v>
                </c:pt>
                <c:pt idx="359">
                  <c:v>7.3245530508479995</c:v>
                </c:pt>
                <c:pt idx="360">
                  <c:v>1.153787981472</c:v>
                </c:pt>
                <c:pt idx="362">
                  <c:v>2.290911017472</c:v>
                </c:pt>
                <c:pt idx="363">
                  <c:v>193.9742645184</c:v>
                </c:pt>
                <c:pt idx="364">
                  <c:v>166.09138545888</c:v>
                </c:pt>
                <c:pt idx="365">
                  <c:v>87.79548897504</c:v>
                </c:pt>
                <c:pt idx="366">
                  <c:v>5.923274923872</c:v>
                </c:pt>
                <c:pt idx="367">
                  <c:v>5.051639674367999</c:v>
                </c:pt>
                <c:pt idx="368">
                  <c:v>2.548466686944</c:v>
                </c:pt>
                <c:pt idx="369">
                  <c:v>1.110897504</c:v>
                </c:pt>
                <c:pt idx="370">
                  <c:v>3.495434479776</c:v>
                </c:pt>
                <c:pt idx="371">
                  <c:v>5.650851299328</c:v>
                </c:pt>
                <c:pt idx="372">
                  <c:v>4.2950142305279995</c:v>
                </c:pt>
                <c:pt idx="373">
                  <c:v>5.895761643648001</c:v>
                </c:pt>
                <c:pt idx="374">
                  <c:v>6.3351421764480005</c:v>
                </c:pt>
                <c:pt idx="375">
                  <c:v>2.8987025627520002</c:v>
                </c:pt>
                <c:pt idx="376">
                  <c:v>19.645249685472</c:v>
                </c:pt>
                <c:pt idx="377">
                  <c:v>24.272906720832005</c:v>
                </c:pt>
                <c:pt idx="378">
                  <c:v>20.789377951104</c:v>
                </c:pt>
                <c:pt idx="379">
                  <c:v>50.656301459712004</c:v>
                </c:pt>
                <c:pt idx="380">
                  <c:v>181.767191595264</c:v>
                </c:pt>
                <c:pt idx="381">
                  <c:v>99.740486191104</c:v>
                </c:pt>
                <c:pt idx="382">
                  <c:v>3248.7752252586242</c:v>
                </c:pt>
                <c:pt idx="383">
                  <c:v>652.0639684043522</c:v>
                </c:pt>
                <c:pt idx="384">
                  <c:v>1370.91611961792</c:v>
                </c:pt>
                <c:pt idx="385">
                  <c:v>3415.3603905792966</c:v>
                </c:pt>
                <c:pt idx="386">
                  <c:v>29.087377513919996</c:v>
                </c:pt>
                <c:pt idx="387">
                  <c:v>9.710296100352</c:v>
                </c:pt>
                <c:pt idx="388">
                  <c:v>20.042796359520004</c:v>
                </c:pt>
                <c:pt idx="389">
                  <c:v>16.793907583104</c:v>
                </c:pt>
                <c:pt idx="390">
                  <c:v>6.2419380981120005</c:v>
                </c:pt>
                <c:pt idx="391">
                  <c:v>0.613122048</c:v>
                </c:pt>
              </c:numCache>
            </c:numRef>
          </c:yVal>
          <c:smooth val="0"/>
        </c:ser>
        <c:axId val="9753327"/>
        <c:axId val="20671080"/>
      </c:scatterChart>
      <c:valAx>
        <c:axId val="975332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671080"/>
        <c:crossesAt val="0.1"/>
        <c:crossBetween val="midCat"/>
        <c:dispUnits/>
      </c:valAx>
      <c:valAx>
        <c:axId val="20671080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75332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3935"/>
          <c:w val="0.155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W.1C Mae Nam  Wang  A.Muang  Lampang   Year.2020</a:t>
            </a:r>
          </a:p>
        </c:rich>
      </c:tx>
      <c:layout>
        <c:manualLayout>
          <c:xMode val="factor"/>
          <c:yMode val="factor"/>
          <c:x val="0.01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0575"/>
          <c:w val="0.9595"/>
          <c:h val="0.678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'W1c'!$B$1:$B$365</c:f>
              <c:strCache/>
            </c:strRef>
          </c:cat>
          <c:val>
            <c:numRef>
              <c:f>'W1c'!$D$1:$D$365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'W1c'!$B$1:$B$365</c:f>
              <c:strCache/>
            </c:strRef>
          </c:cat>
          <c:val>
            <c:numRef>
              <c:f>'W1c'!$E$1:$E$365</c:f>
              <c:numCache/>
            </c:numRef>
          </c:val>
          <c:smooth val="0"/>
        </c:ser>
        <c:marker val="1"/>
        <c:axId val="51821993"/>
        <c:axId val="63744754"/>
      </c:lineChart>
      <c:dateAx>
        <c:axId val="51821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At val="22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744754"/>
        <c:scaling>
          <c:orientation val="minMax"/>
          <c:max val="233"/>
          <c:min val="2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15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W.1C Mae Nam Wang D.A.3,478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3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9775"/>
          <c:w val="0.7887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DATA!$D$346:$D$380</c:f>
              <c:numCache>
                <c:ptCount val="35"/>
                <c:pt idx="0">
                  <c:v>25.491</c:v>
                </c:pt>
                <c:pt idx="1">
                  <c:v>20.863</c:v>
                </c:pt>
                <c:pt idx="2">
                  <c:v>44.322</c:v>
                </c:pt>
                <c:pt idx="3">
                  <c:v>83.173</c:v>
                </c:pt>
                <c:pt idx="4">
                  <c:v>39.519</c:v>
                </c:pt>
                <c:pt idx="5">
                  <c:v>3.096</c:v>
                </c:pt>
                <c:pt idx="6">
                  <c:v>8.124</c:v>
                </c:pt>
                <c:pt idx="7">
                  <c:v>67.498</c:v>
                </c:pt>
                <c:pt idx="8">
                  <c:v>38.987</c:v>
                </c:pt>
                <c:pt idx="9">
                  <c:v>85.938</c:v>
                </c:pt>
                <c:pt idx="10">
                  <c:v>76.042</c:v>
                </c:pt>
                <c:pt idx="11">
                  <c:v>12.893</c:v>
                </c:pt>
                <c:pt idx="12">
                  <c:v>62.666</c:v>
                </c:pt>
                <c:pt idx="13">
                  <c:v>52.048</c:v>
                </c:pt>
                <c:pt idx="14">
                  <c:v>13.677</c:v>
                </c:pt>
                <c:pt idx="15">
                  <c:v>11.213</c:v>
                </c:pt>
                <c:pt idx="16">
                  <c:v>12.752</c:v>
                </c:pt>
                <c:pt idx="17">
                  <c:v>50.248</c:v>
                </c:pt>
                <c:pt idx="18">
                  <c:v>15.619</c:v>
                </c:pt>
                <c:pt idx="19">
                  <c:v>13.018</c:v>
                </c:pt>
                <c:pt idx="20">
                  <c:v>10.649</c:v>
                </c:pt>
                <c:pt idx="21">
                  <c:v>6.884</c:v>
                </c:pt>
                <c:pt idx="22">
                  <c:v>4.467</c:v>
                </c:pt>
                <c:pt idx="23">
                  <c:v>5.299</c:v>
                </c:pt>
                <c:pt idx="24">
                  <c:v>5.683</c:v>
                </c:pt>
                <c:pt idx="25">
                  <c:v>3.278</c:v>
                </c:pt>
                <c:pt idx="26">
                  <c:v>36.9</c:v>
                </c:pt>
                <c:pt idx="27">
                  <c:v>39.466</c:v>
                </c:pt>
                <c:pt idx="28">
                  <c:v>39.466</c:v>
                </c:pt>
                <c:pt idx="29">
                  <c:v>2.479</c:v>
                </c:pt>
                <c:pt idx="30">
                  <c:v>3.038</c:v>
                </c:pt>
                <c:pt idx="31">
                  <c:v>1.317</c:v>
                </c:pt>
                <c:pt idx="32">
                  <c:v>0.3</c:v>
                </c:pt>
                <c:pt idx="33">
                  <c:v>1.717</c:v>
                </c:pt>
                <c:pt idx="34">
                  <c:v>2.752</c:v>
                </c:pt>
              </c:numCache>
            </c:numRef>
          </c:xVal>
          <c:yVal>
            <c:numRef>
              <c:f>DATA!$G$346:$G$380</c:f>
              <c:numCache>
                <c:ptCount val="35"/>
                <c:pt idx="0">
                  <c:v>515.21439726288</c:v>
                </c:pt>
                <c:pt idx="1">
                  <c:v>129.771860355072</c:v>
                </c:pt>
                <c:pt idx="2">
                  <c:v>1007.876850732288</c:v>
                </c:pt>
                <c:pt idx="3">
                  <c:v>1801.1635769208963</c:v>
                </c:pt>
                <c:pt idx="4">
                  <c:v>1337.763383131248</c:v>
                </c:pt>
                <c:pt idx="5">
                  <c:v>10.982289318912002</c:v>
                </c:pt>
                <c:pt idx="6">
                  <c:v>16.037333631360003</c:v>
                </c:pt>
                <c:pt idx="7">
                  <c:v>932.9192828081282</c:v>
                </c:pt>
                <c:pt idx="8">
                  <c:v>1092.065366014272</c:v>
                </c:pt>
                <c:pt idx="9">
                  <c:v>2107.665189207936</c:v>
                </c:pt>
                <c:pt idx="10">
                  <c:v>1156.69726093152</c:v>
                </c:pt>
                <c:pt idx="11">
                  <c:v>56.266601222880006</c:v>
                </c:pt>
                <c:pt idx="12">
                  <c:v>353.418384701952</c:v>
                </c:pt>
                <c:pt idx="13">
                  <c:v>194.0272490571264</c:v>
                </c:pt>
                <c:pt idx="14">
                  <c:v>39.257540392608</c:v>
                </c:pt>
                <c:pt idx="15">
                  <c:v>24.402680027135997</c:v>
                </c:pt>
                <c:pt idx="16">
                  <c:v>34.488085151232006</c:v>
                </c:pt>
                <c:pt idx="17">
                  <c:v>1156.74368337792</c:v>
                </c:pt>
                <c:pt idx="18">
                  <c:v>68.003036302752</c:v>
                </c:pt>
                <c:pt idx="19">
                  <c:v>61.34643561024001</c:v>
                </c:pt>
                <c:pt idx="20">
                  <c:v>17.30273544144</c:v>
                </c:pt>
                <c:pt idx="21">
                  <c:v>12.183410480256</c:v>
                </c:pt>
                <c:pt idx="22">
                  <c:v>7.3245530508479995</c:v>
                </c:pt>
                <c:pt idx="23">
                  <c:v>1.153787981472</c:v>
                </c:pt>
                <c:pt idx="25">
                  <c:v>2.290911017472</c:v>
                </c:pt>
                <c:pt idx="26">
                  <c:v>193.9742645184</c:v>
                </c:pt>
                <c:pt idx="27">
                  <c:v>166.09138545888</c:v>
                </c:pt>
                <c:pt idx="28">
                  <c:v>87.79548897504</c:v>
                </c:pt>
                <c:pt idx="29">
                  <c:v>5.923274923872</c:v>
                </c:pt>
                <c:pt idx="30">
                  <c:v>5.051639674367999</c:v>
                </c:pt>
                <c:pt idx="31">
                  <c:v>2.548466686944</c:v>
                </c:pt>
                <c:pt idx="32">
                  <c:v>1.110897504</c:v>
                </c:pt>
                <c:pt idx="33">
                  <c:v>3.495434479776</c:v>
                </c:pt>
                <c:pt idx="34">
                  <c:v>5.650851299328</c:v>
                </c:pt>
              </c:numCache>
            </c:numRef>
          </c:yVal>
          <c:smooth val="0"/>
        </c:ser>
        <c:axId val="36831875"/>
        <c:axId val="63051420"/>
      </c:scatterChart>
      <c:valAx>
        <c:axId val="3683187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051420"/>
        <c:crossesAt val="0.1"/>
        <c:crossBetween val="midCat"/>
        <c:dispUnits/>
      </c:valAx>
      <c:valAx>
        <c:axId val="63051420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83187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18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619125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76200" y="0"/>
        <a:ext cx="57245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533400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150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956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257175</xdr:rowOff>
    </xdr:from>
    <xdr:to>
      <xdr:col>14</xdr:col>
      <xdr:colOff>638175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867025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521"/>
  <sheetViews>
    <sheetView zoomScalePageLayoutView="0" workbookViewId="0" topLeftCell="A470">
      <selection activeCell="K485" sqref="K485"/>
    </sheetView>
  </sheetViews>
  <sheetFormatPr defaultColWidth="9.140625" defaultRowHeight="23.25"/>
  <cols>
    <col min="1" max="1" width="9.421875" style="136" bestFit="1" customWidth="1"/>
    <col min="2" max="2" width="9.140625" style="224" customWidth="1"/>
    <col min="3" max="4" width="9.140625" style="146" customWidth="1"/>
    <col min="6" max="6" width="11.00390625" style="0" customWidth="1"/>
    <col min="8" max="8" width="9.140625" style="224" customWidth="1"/>
    <col min="9" max="10" width="9.140625" style="155" customWidth="1"/>
  </cols>
  <sheetData>
    <row r="1" spans="1:10" s="114" customFormat="1" ht="21">
      <c r="A1" s="260" t="s">
        <v>132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114" customFormat="1" ht="21">
      <c r="A2" s="131" t="s">
        <v>133</v>
      </c>
      <c r="B2" s="116" t="s">
        <v>134</v>
      </c>
      <c r="C2" s="139" t="s">
        <v>135</v>
      </c>
      <c r="D2" s="140" t="s">
        <v>135</v>
      </c>
      <c r="E2" s="115" t="s">
        <v>136</v>
      </c>
      <c r="F2" s="117" t="s">
        <v>136</v>
      </c>
      <c r="G2" s="115" t="s">
        <v>136</v>
      </c>
      <c r="H2" s="116" t="s">
        <v>137</v>
      </c>
      <c r="I2" s="147" t="s">
        <v>136</v>
      </c>
      <c r="J2" s="148" t="s">
        <v>136</v>
      </c>
    </row>
    <row r="3" spans="1:10" s="114" customFormat="1" ht="21">
      <c r="A3" s="132" t="s">
        <v>138</v>
      </c>
      <c r="B3" s="119" t="s">
        <v>139</v>
      </c>
      <c r="C3" s="141" t="s">
        <v>140</v>
      </c>
      <c r="D3" s="142" t="s">
        <v>140</v>
      </c>
      <c r="E3" s="118" t="s">
        <v>141</v>
      </c>
      <c r="F3" s="120" t="s">
        <v>141</v>
      </c>
      <c r="G3" s="118" t="s">
        <v>142</v>
      </c>
      <c r="H3" s="119" t="s">
        <v>143</v>
      </c>
      <c r="I3" s="149" t="s">
        <v>144</v>
      </c>
      <c r="J3" s="150" t="s">
        <v>145</v>
      </c>
    </row>
    <row r="4" spans="1:10" s="114" customFormat="1" ht="18.75" customHeight="1">
      <c r="A4" s="133"/>
      <c r="B4" s="119" t="s">
        <v>146</v>
      </c>
      <c r="C4" s="141" t="s">
        <v>147</v>
      </c>
      <c r="D4" s="142" t="s">
        <v>148</v>
      </c>
      <c r="E4" s="118" t="s">
        <v>149</v>
      </c>
      <c r="F4" s="120" t="s">
        <v>150</v>
      </c>
      <c r="G4" s="118" t="s">
        <v>151</v>
      </c>
      <c r="H4" s="119" t="s">
        <v>152</v>
      </c>
      <c r="I4" s="151"/>
      <c r="J4" s="152"/>
    </row>
    <row r="5" spans="1:10" s="114" customFormat="1" ht="18.75" customHeight="1">
      <c r="A5" s="134"/>
      <c r="B5" s="225"/>
      <c r="C5" s="143" t="s">
        <v>38</v>
      </c>
      <c r="D5" s="144" t="s">
        <v>37</v>
      </c>
      <c r="E5" s="121" t="s">
        <v>39</v>
      </c>
      <c r="F5" s="122"/>
      <c r="G5" s="121" t="s">
        <v>153</v>
      </c>
      <c r="H5" s="225"/>
      <c r="I5" s="153" t="s">
        <v>154</v>
      </c>
      <c r="J5" s="150" t="s">
        <v>155</v>
      </c>
    </row>
    <row r="6" spans="1:10" s="114" customFormat="1" ht="18.75" customHeight="1">
      <c r="A6" s="123">
        <v>20911</v>
      </c>
      <c r="B6" s="124">
        <v>1</v>
      </c>
      <c r="C6" s="125">
        <v>85.3671</v>
      </c>
      <c r="D6" s="125">
        <v>85.3982</v>
      </c>
      <c r="E6" s="125">
        <f aca="true" t="shared" si="0" ref="E6:E47">D6-C6</f>
        <v>0.03110000000000923</v>
      </c>
      <c r="F6" s="126">
        <f aca="true" t="shared" si="1" ref="F6:F47">((10^6)*E6/G6)</f>
        <v>108.42281411242934</v>
      </c>
      <c r="G6" s="127">
        <f aca="true" t="shared" si="2" ref="G6:G47">I6-J6</f>
        <v>286.84000000000003</v>
      </c>
      <c r="H6" s="124">
        <v>1</v>
      </c>
      <c r="I6" s="128">
        <v>869.97</v>
      </c>
      <c r="J6" s="127">
        <v>583.13</v>
      </c>
    </row>
    <row r="7" spans="1:10" s="114" customFormat="1" ht="18.75" customHeight="1">
      <c r="A7" s="123"/>
      <c r="B7" s="124">
        <v>2</v>
      </c>
      <c r="C7" s="125">
        <v>87.4445</v>
      </c>
      <c r="D7" s="125">
        <v>87.4604</v>
      </c>
      <c r="E7" s="125">
        <f t="shared" si="0"/>
        <v>0.015900000000002024</v>
      </c>
      <c r="F7" s="126">
        <f t="shared" si="1"/>
        <v>51.248992747790574</v>
      </c>
      <c r="G7" s="127">
        <f t="shared" si="2"/>
        <v>310.24999999999994</v>
      </c>
      <c r="H7" s="124">
        <v>2</v>
      </c>
      <c r="I7" s="128">
        <v>726.81</v>
      </c>
      <c r="J7" s="127">
        <v>416.56</v>
      </c>
    </row>
    <row r="8" spans="1:10" s="114" customFormat="1" ht="18.75" customHeight="1">
      <c r="A8" s="123"/>
      <c r="B8" s="124">
        <v>3</v>
      </c>
      <c r="C8" s="125">
        <v>85.8479</v>
      </c>
      <c r="D8" s="125">
        <v>85.8597</v>
      </c>
      <c r="E8" s="125">
        <f t="shared" si="0"/>
        <v>0.011800000000008026</v>
      </c>
      <c r="F8" s="126">
        <f t="shared" si="1"/>
        <v>41.477732081999456</v>
      </c>
      <c r="G8" s="127">
        <f t="shared" si="2"/>
        <v>284.49</v>
      </c>
      <c r="H8" s="124">
        <v>3</v>
      </c>
      <c r="I8" s="128">
        <v>677.5</v>
      </c>
      <c r="J8" s="129">
        <v>393.01</v>
      </c>
    </row>
    <row r="9" spans="1:10" s="114" customFormat="1" ht="18.75" customHeight="1">
      <c r="A9" s="123">
        <v>20932</v>
      </c>
      <c r="B9" s="124">
        <v>4</v>
      </c>
      <c r="C9" s="125">
        <v>85.0207</v>
      </c>
      <c r="D9" s="125">
        <v>85.0207</v>
      </c>
      <c r="E9" s="125">
        <f t="shared" si="0"/>
        <v>0</v>
      </c>
      <c r="F9" s="126">
        <f t="shared" si="1"/>
        <v>0</v>
      </c>
      <c r="G9" s="127">
        <f t="shared" si="2"/>
        <v>348.40000000000003</v>
      </c>
      <c r="H9" s="124">
        <v>4</v>
      </c>
      <c r="I9" s="128">
        <v>687.94</v>
      </c>
      <c r="J9" s="127">
        <v>339.54</v>
      </c>
    </row>
    <row r="10" spans="1:10" s="114" customFormat="1" ht="18.75" customHeight="1">
      <c r="A10" s="123"/>
      <c r="B10" s="124">
        <v>5</v>
      </c>
      <c r="C10" s="125">
        <v>85.016</v>
      </c>
      <c r="D10" s="125">
        <v>85.016</v>
      </c>
      <c r="E10" s="125">
        <f t="shared" si="0"/>
        <v>0</v>
      </c>
      <c r="F10" s="126">
        <f t="shared" si="1"/>
        <v>0</v>
      </c>
      <c r="G10" s="127">
        <f t="shared" si="2"/>
        <v>332.15</v>
      </c>
      <c r="H10" s="124">
        <v>5</v>
      </c>
      <c r="I10" s="128">
        <v>701.51</v>
      </c>
      <c r="J10" s="127">
        <v>369.36</v>
      </c>
    </row>
    <row r="11" spans="1:10" s="114" customFormat="1" ht="18.75" customHeight="1">
      <c r="A11" s="123"/>
      <c r="B11" s="124">
        <v>6</v>
      </c>
      <c r="C11" s="125">
        <v>87.4018</v>
      </c>
      <c r="D11" s="125">
        <v>87.4018</v>
      </c>
      <c r="E11" s="125">
        <f t="shared" si="0"/>
        <v>0</v>
      </c>
      <c r="F11" s="126">
        <f t="shared" si="1"/>
        <v>0</v>
      </c>
      <c r="G11" s="127">
        <f t="shared" si="2"/>
        <v>330.03</v>
      </c>
      <c r="H11" s="124">
        <v>6</v>
      </c>
      <c r="I11" s="128">
        <v>750.06</v>
      </c>
      <c r="J11" s="129">
        <v>420.03</v>
      </c>
    </row>
    <row r="12" spans="1:10" s="114" customFormat="1" ht="18.75" customHeight="1">
      <c r="A12" s="123">
        <v>20946</v>
      </c>
      <c r="B12" s="124">
        <v>1</v>
      </c>
      <c r="C12" s="125">
        <v>85.418</v>
      </c>
      <c r="D12" s="125">
        <v>85.4396</v>
      </c>
      <c r="E12" s="125">
        <f t="shared" si="0"/>
        <v>0.021599999999992292</v>
      </c>
      <c r="F12" s="126">
        <f t="shared" si="1"/>
        <v>72.69789983842317</v>
      </c>
      <c r="G12" s="127">
        <f t="shared" si="2"/>
        <v>297.12</v>
      </c>
      <c r="H12" s="124">
        <v>7</v>
      </c>
      <c r="I12" s="128">
        <v>816.76</v>
      </c>
      <c r="J12" s="127">
        <v>519.64</v>
      </c>
    </row>
    <row r="13" spans="1:10" s="114" customFormat="1" ht="18.75" customHeight="1">
      <c r="A13" s="123"/>
      <c r="B13" s="124">
        <v>2</v>
      </c>
      <c r="C13" s="125">
        <v>87.4705</v>
      </c>
      <c r="D13" s="125">
        <v>87.4936</v>
      </c>
      <c r="E13" s="125">
        <f t="shared" si="0"/>
        <v>0.023099999999999454</v>
      </c>
      <c r="F13" s="126">
        <f t="shared" si="1"/>
        <v>83.36039839774621</v>
      </c>
      <c r="G13" s="127">
        <f t="shared" si="2"/>
        <v>277.11</v>
      </c>
      <c r="H13" s="124">
        <v>8</v>
      </c>
      <c r="I13" s="128">
        <v>832.46</v>
      </c>
      <c r="J13" s="127">
        <v>555.35</v>
      </c>
    </row>
    <row r="14" spans="1:10" s="114" customFormat="1" ht="18.75" customHeight="1">
      <c r="A14" s="123"/>
      <c r="B14" s="124">
        <v>3</v>
      </c>
      <c r="C14" s="125">
        <v>85.8533</v>
      </c>
      <c r="D14" s="125">
        <v>85.8822</v>
      </c>
      <c r="E14" s="125">
        <f t="shared" si="0"/>
        <v>0.028899999999993042</v>
      </c>
      <c r="F14" s="126">
        <f t="shared" si="1"/>
        <v>89.2967494747035</v>
      </c>
      <c r="G14" s="127">
        <f t="shared" si="2"/>
        <v>323.64000000000004</v>
      </c>
      <c r="H14" s="124">
        <v>9</v>
      </c>
      <c r="I14" s="128">
        <v>725.7</v>
      </c>
      <c r="J14" s="129">
        <v>402.06</v>
      </c>
    </row>
    <row r="15" spans="1:10" s="114" customFormat="1" ht="18.75" customHeight="1">
      <c r="A15" s="123">
        <v>20947</v>
      </c>
      <c r="B15" s="124">
        <v>4</v>
      </c>
      <c r="C15" s="125">
        <v>85.0251</v>
      </c>
      <c r="D15" s="125">
        <v>85.1635</v>
      </c>
      <c r="E15" s="125">
        <f t="shared" si="0"/>
        <v>0.1384000000000043</v>
      </c>
      <c r="F15" s="126">
        <f t="shared" si="1"/>
        <v>390.0129628586043</v>
      </c>
      <c r="G15" s="127">
        <f t="shared" si="2"/>
        <v>354.85999999999996</v>
      </c>
      <c r="H15" s="124">
        <v>10</v>
      </c>
      <c r="I15" s="128">
        <v>722.78</v>
      </c>
      <c r="J15" s="127">
        <v>367.92</v>
      </c>
    </row>
    <row r="16" spans="1:10" s="114" customFormat="1" ht="18.75" customHeight="1">
      <c r="A16" s="123"/>
      <c r="B16" s="124">
        <v>5</v>
      </c>
      <c r="C16" s="125">
        <v>85.0307</v>
      </c>
      <c r="D16" s="125">
        <v>85.14</v>
      </c>
      <c r="E16" s="125">
        <f t="shared" si="0"/>
        <v>0.10930000000000462</v>
      </c>
      <c r="F16" s="126">
        <f t="shared" si="1"/>
        <v>405.9575100282447</v>
      </c>
      <c r="G16" s="127">
        <f t="shared" si="2"/>
        <v>269.24</v>
      </c>
      <c r="H16" s="124">
        <v>11</v>
      </c>
      <c r="I16" s="128">
        <v>844.86</v>
      </c>
      <c r="J16" s="127">
        <v>575.62</v>
      </c>
    </row>
    <row r="17" spans="1:10" s="114" customFormat="1" ht="18.75" customHeight="1">
      <c r="A17" s="123"/>
      <c r="B17" s="124">
        <v>6</v>
      </c>
      <c r="C17" s="125">
        <v>87.4082</v>
      </c>
      <c r="D17" s="125">
        <v>87.5532</v>
      </c>
      <c r="E17" s="125">
        <f t="shared" si="0"/>
        <v>0.14500000000001023</v>
      </c>
      <c r="F17" s="126">
        <f t="shared" si="1"/>
        <v>446.2362282267812</v>
      </c>
      <c r="G17" s="127">
        <f t="shared" si="2"/>
        <v>324.93999999999994</v>
      </c>
      <c r="H17" s="124">
        <v>12</v>
      </c>
      <c r="I17" s="128">
        <v>632.8</v>
      </c>
      <c r="J17" s="129">
        <v>307.86</v>
      </c>
    </row>
    <row r="18" spans="1:10" s="114" customFormat="1" ht="18.75" customHeight="1">
      <c r="A18" s="123">
        <v>20959</v>
      </c>
      <c r="B18" s="124">
        <v>7</v>
      </c>
      <c r="C18" s="125">
        <v>86.4566</v>
      </c>
      <c r="D18" s="125">
        <v>86.4622</v>
      </c>
      <c r="E18" s="125">
        <f t="shared" si="0"/>
        <v>0.00560000000000116</v>
      </c>
      <c r="F18" s="126">
        <f t="shared" si="1"/>
        <v>18.230353538645613</v>
      </c>
      <c r="G18" s="127">
        <f t="shared" si="2"/>
        <v>307.18</v>
      </c>
      <c r="H18" s="124">
        <v>13</v>
      </c>
      <c r="I18" s="128">
        <v>666.64</v>
      </c>
      <c r="J18" s="127">
        <v>359.46</v>
      </c>
    </row>
    <row r="19" spans="1:10" s="114" customFormat="1" ht="18.75" customHeight="1">
      <c r="A19" s="123"/>
      <c r="B19" s="124">
        <v>8</v>
      </c>
      <c r="C19" s="130">
        <v>84.8106</v>
      </c>
      <c r="D19" s="125">
        <v>84.8172</v>
      </c>
      <c r="E19" s="125">
        <f t="shared" si="0"/>
        <v>0.0066000000000059345</v>
      </c>
      <c r="F19" s="126">
        <f t="shared" si="1"/>
        <v>22.26795775837894</v>
      </c>
      <c r="G19" s="127">
        <f t="shared" si="2"/>
        <v>296.39</v>
      </c>
      <c r="H19" s="124">
        <v>14</v>
      </c>
      <c r="I19" s="128">
        <v>831.87</v>
      </c>
      <c r="J19" s="127">
        <v>535.48</v>
      </c>
    </row>
    <row r="20" spans="1:10" s="114" customFormat="1" ht="18.75" customHeight="1">
      <c r="A20" s="123"/>
      <c r="B20" s="124">
        <v>9</v>
      </c>
      <c r="C20" s="125">
        <v>87.6367</v>
      </c>
      <c r="D20" s="125">
        <v>87.6447</v>
      </c>
      <c r="E20" s="125">
        <f t="shared" si="0"/>
        <v>0.007999999999995566</v>
      </c>
      <c r="F20" s="126">
        <f t="shared" si="1"/>
        <v>27.435783120119236</v>
      </c>
      <c r="G20" s="127">
        <f t="shared" si="2"/>
        <v>291.5899999999999</v>
      </c>
      <c r="H20" s="124">
        <v>15</v>
      </c>
      <c r="I20" s="128">
        <v>837.06</v>
      </c>
      <c r="J20" s="129">
        <v>545.47</v>
      </c>
    </row>
    <row r="21" spans="1:10" s="114" customFormat="1" ht="18.75" customHeight="1">
      <c r="A21" s="123">
        <v>20973</v>
      </c>
      <c r="B21" s="124">
        <v>10</v>
      </c>
      <c r="C21" s="125">
        <v>85.0896</v>
      </c>
      <c r="D21" s="125">
        <v>85.1189</v>
      </c>
      <c r="E21" s="125">
        <f t="shared" si="0"/>
        <v>0.02929999999999211</v>
      </c>
      <c r="F21" s="126">
        <f t="shared" si="1"/>
        <v>102.5515382730465</v>
      </c>
      <c r="G21" s="127">
        <f t="shared" si="2"/>
        <v>285.7099999999999</v>
      </c>
      <c r="H21" s="124">
        <v>16</v>
      </c>
      <c r="I21" s="128">
        <v>826.16</v>
      </c>
      <c r="J21" s="127">
        <v>540.45</v>
      </c>
    </row>
    <row r="22" spans="1:10" s="114" customFormat="1" ht="18.75" customHeight="1">
      <c r="A22" s="123"/>
      <c r="B22" s="124">
        <v>11</v>
      </c>
      <c r="C22" s="125">
        <v>86.084</v>
      </c>
      <c r="D22" s="125">
        <v>86.1154</v>
      </c>
      <c r="E22" s="125">
        <f t="shared" si="0"/>
        <v>0.03139999999999077</v>
      </c>
      <c r="F22" s="126">
        <f t="shared" si="1"/>
        <v>97.94747021021516</v>
      </c>
      <c r="G22" s="127">
        <f t="shared" si="2"/>
        <v>320.5799999999999</v>
      </c>
      <c r="H22" s="124">
        <v>17</v>
      </c>
      <c r="I22" s="128">
        <v>833.02</v>
      </c>
      <c r="J22" s="127">
        <v>512.44</v>
      </c>
    </row>
    <row r="23" spans="1:10" s="114" customFormat="1" ht="18.75" customHeight="1">
      <c r="A23" s="123"/>
      <c r="B23" s="124">
        <v>12</v>
      </c>
      <c r="C23" s="125">
        <v>84.855</v>
      </c>
      <c r="D23" s="125">
        <v>84.8894</v>
      </c>
      <c r="E23" s="125">
        <f t="shared" si="0"/>
        <v>0.03439999999999088</v>
      </c>
      <c r="F23" s="126">
        <f t="shared" si="1"/>
        <v>97.13946855671895</v>
      </c>
      <c r="G23" s="127">
        <f t="shared" si="2"/>
        <v>354.13</v>
      </c>
      <c r="H23" s="124">
        <v>18</v>
      </c>
      <c r="I23" s="128">
        <v>721.51</v>
      </c>
      <c r="J23" s="129">
        <v>367.38</v>
      </c>
    </row>
    <row r="24" spans="1:10" s="114" customFormat="1" ht="18.75" customHeight="1">
      <c r="A24" s="123">
        <v>20983</v>
      </c>
      <c r="B24" s="124">
        <v>13</v>
      </c>
      <c r="C24" s="125">
        <v>86.7476</v>
      </c>
      <c r="D24" s="125">
        <v>86.7558</v>
      </c>
      <c r="E24" s="125">
        <f t="shared" si="0"/>
        <v>0.008199999999987995</v>
      </c>
      <c r="F24" s="126">
        <f t="shared" si="1"/>
        <v>25.278214494861114</v>
      </c>
      <c r="G24" s="127">
        <f t="shared" si="2"/>
        <v>324.38999999999993</v>
      </c>
      <c r="H24" s="124">
        <v>19</v>
      </c>
      <c r="I24" s="128">
        <v>700.56</v>
      </c>
      <c r="J24" s="127">
        <v>376.17</v>
      </c>
    </row>
    <row r="25" spans="1:10" s="114" customFormat="1" ht="18.75" customHeight="1">
      <c r="A25" s="123"/>
      <c r="B25" s="124">
        <v>14</v>
      </c>
      <c r="C25" s="125">
        <v>85.934</v>
      </c>
      <c r="D25" s="125">
        <v>85.943</v>
      </c>
      <c r="E25" s="125">
        <f t="shared" si="0"/>
        <v>0.009000000000000341</v>
      </c>
      <c r="F25" s="126">
        <f t="shared" si="1"/>
        <v>29.147909447162423</v>
      </c>
      <c r="G25" s="127">
        <f t="shared" si="2"/>
        <v>308.77000000000004</v>
      </c>
      <c r="H25" s="124">
        <v>20</v>
      </c>
      <c r="I25" s="128">
        <v>701.86</v>
      </c>
      <c r="J25" s="127">
        <v>393.09</v>
      </c>
    </row>
    <row r="26" spans="1:10" s="114" customFormat="1" ht="18.75" customHeight="1">
      <c r="A26" s="123"/>
      <c r="B26" s="124">
        <v>15</v>
      </c>
      <c r="C26" s="125">
        <v>86.965</v>
      </c>
      <c r="D26" s="125">
        <v>86.9717</v>
      </c>
      <c r="E26" s="125">
        <f t="shared" si="0"/>
        <v>0.006699999999995043</v>
      </c>
      <c r="F26" s="126">
        <f t="shared" si="1"/>
        <v>20.419358771166166</v>
      </c>
      <c r="G26" s="127">
        <f t="shared" si="2"/>
        <v>328.12000000000006</v>
      </c>
      <c r="H26" s="124">
        <v>21</v>
      </c>
      <c r="I26" s="128">
        <v>744.71</v>
      </c>
      <c r="J26" s="129">
        <v>416.59</v>
      </c>
    </row>
    <row r="27" spans="1:10" s="114" customFormat="1" ht="18.75" customHeight="1">
      <c r="A27" s="123">
        <v>20987</v>
      </c>
      <c r="B27" s="124">
        <v>16</v>
      </c>
      <c r="C27" s="125">
        <v>86.1538</v>
      </c>
      <c r="D27" s="125">
        <v>86.163</v>
      </c>
      <c r="E27" s="125">
        <f t="shared" si="0"/>
        <v>0.00919999999999277</v>
      </c>
      <c r="F27" s="126">
        <f t="shared" si="1"/>
        <v>27.137842541496628</v>
      </c>
      <c r="G27" s="127">
        <f t="shared" si="2"/>
        <v>339.00999999999993</v>
      </c>
      <c r="H27" s="124">
        <v>22</v>
      </c>
      <c r="I27" s="128">
        <v>678.56</v>
      </c>
      <c r="J27" s="127">
        <v>339.55</v>
      </c>
    </row>
    <row r="28" spans="1:10" s="114" customFormat="1" ht="18.75" customHeight="1">
      <c r="A28" s="123"/>
      <c r="B28" s="124">
        <v>17</v>
      </c>
      <c r="C28" s="130">
        <v>87.224</v>
      </c>
      <c r="D28" s="125">
        <v>87.2339</v>
      </c>
      <c r="E28" s="125">
        <f t="shared" si="0"/>
        <v>0.009900000000001796</v>
      </c>
      <c r="F28" s="126">
        <f t="shared" si="1"/>
        <v>33.615157380061106</v>
      </c>
      <c r="G28" s="127">
        <f t="shared" si="2"/>
        <v>294.51000000000005</v>
      </c>
      <c r="H28" s="124">
        <v>23</v>
      </c>
      <c r="I28" s="128">
        <v>742.45</v>
      </c>
      <c r="J28" s="127">
        <v>447.94</v>
      </c>
    </row>
    <row r="29" spans="1:10" s="114" customFormat="1" ht="18.75" customHeight="1">
      <c r="A29" s="123"/>
      <c r="B29" s="124">
        <v>18</v>
      </c>
      <c r="C29" s="125">
        <v>85.1675</v>
      </c>
      <c r="D29" s="125">
        <v>85.1784</v>
      </c>
      <c r="E29" s="125">
        <f t="shared" si="0"/>
        <v>0.01089999999999236</v>
      </c>
      <c r="F29" s="126">
        <f t="shared" si="1"/>
        <v>40.27044001918335</v>
      </c>
      <c r="G29" s="127">
        <f t="shared" si="2"/>
        <v>270.6700000000001</v>
      </c>
      <c r="H29" s="124">
        <v>24</v>
      </c>
      <c r="I29" s="128">
        <v>793.7</v>
      </c>
      <c r="J29" s="129">
        <v>523.03</v>
      </c>
    </row>
    <row r="30" spans="1:10" s="114" customFormat="1" ht="18.75" customHeight="1">
      <c r="A30" s="123">
        <v>21011</v>
      </c>
      <c r="B30" s="124">
        <v>28</v>
      </c>
      <c r="C30" s="125">
        <v>87.2205</v>
      </c>
      <c r="D30" s="125">
        <v>87.2455</v>
      </c>
      <c r="E30" s="125">
        <f t="shared" si="0"/>
        <v>0.025000000000005684</v>
      </c>
      <c r="F30" s="126">
        <f t="shared" si="1"/>
        <v>96.3131332588731</v>
      </c>
      <c r="G30" s="127">
        <f t="shared" si="2"/>
        <v>259.56999999999994</v>
      </c>
      <c r="H30" s="124">
        <v>25</v>
      </c>
      <c r="I30" s="128">
        <v>794.77</v>
      </c>
      <c r="J30" s="127">
        <v>535.2</v>
      </c>
    </row>
    <row r="31" spans="1:10" s="114" customFormat="1" ht="18.75" customHeight="1">
      <c r="A31" s="123"/>
      <c r="B31" s="124">
        <v>29</v>
      </c>
      <c r="C31" s="125">
        <v>85.2384</v>
      </c>
      <c r="D31" s="125">
        <v>85.2624</v>
      </c>
      <c r="E31" s="125">
        <f t="shared" si="0"/>
        <v>0.02400000000000091</v>
      </c>
      <c r="F31" s="126">
        <f t="shared" si="1"/>
        <v>92.0951650038408</v>
      </c>
      <c r="G31" s="127">
        <f t="shared" si="2"/>
        <v>260.59999999999997</v>
      </c>
      <c r="H31" s="124">
        <v>26</v>
      </c>
      <c r="I31" s="128">
        <v>761.81</v>
      </c>
      <c r="J31" s="127">
        <v>501.21</v>
      </c>
    </row>
    <row r="32" spans="1:10" s="114" customFormat="1" ht="18.75" customHeight="1">
      <c r="A32" s="123"/>
      <c r="B32" s="124">
        <v>30</v>
      </c>
      <c r="C32" s="125">
        <v>84.9517</v>
      </c>
      <c r="D32" s="125">
        <v>84.9839</v>
      </c>
      <c r="E32" s="125">
        <f t="shared" si="0"/>
        <v>0.032200000000003115</v>
      </c>
      <c r="F32" s="126">
        <f t="shared" si="1"/>
        <v>121.24863501149643</v>
      </c>
      <c r="G32" s="127">
        <f t="shared" si="2"/>
        <v>265.57000000000005</v>
      </c>
      <c r="H32" s="124">
        <v>27</v>
      </c>
      <c r="I32" s="128">
        <v>635.1</v>
      </c>
      <c r="J32" s="129">
        <v>369.53</v>
      </c>
    </row>
    <row r="33" spans="1:10" s="114" customFormat="1" ht="18.75" customHeight="1">
      <c r="A33" s="123">
        <v>21022</v>
      </c>
      <c r="B33" s="124">
        <v>31</v>
      </c>
      <c r="C33" s="125">
        <v>84.883</v>
      </c>
      <c r="D33" s="125">
        <v>84.9136</v>
      </c>
      <c r="E33" s="125">
        <f t="shared" si="0"/>
        <v>0.030600000000006844</v>
      </c>
      <c r="F33" s="126">
        <f t="shared" si="1"/>
        <v>127.23492723495569</v>
      </c>
      <c r="G33" s="127">
        <f t="shared" si="2"/>
        <v>240.5</v>
      </c>
      <c r="H33" s="124">
        <v>28</v>
      </c>
      <c r="I33" s="128">
        <v>598.72</v>
      </c>
      <c r="J33" s="127">
        <v>358.22</v>
      </c>
    </row>
    <row r="34" spans="1:10" s="114" customFormat="1" ht="18.75" customHeight="1">
      <c r="A34" s="123"/>
      <c r="B34" s="124">
        <v>32</v>
      </c>
      <c r="C34" s="125">
        <v>85.0304</v>
      </c>
      <c r="D34" s="125">
        <v>85.0633</v>
      </c>
      <c r="E34" s="125">
        <f t="shared" si="0"/>
        <v>0.03289999999999793</v>
      </c>
      <c r="F34" s="126">
        <f t="shared" si="1"/>
        <v>138.70151770656807</v>
      </c>
      <c r="G34" s="127">
        <f t="shared" si="2"/>
        <v>237.19999999999993</v>
      </c>
      <c r="H34" s="124">
        <v>29</v>
      </c>
      <c r="I34" s="128">
        <v>781.66</v>
      </c>
      <c r="J34" s="127">
        <v>544.46</v>
      </c>
    </row>
    <row r="35" spans="1:10" s="114" customFormat="1" ht="18.75" customHeight="1">
      <c r="A35" s="123"/>
      <c r="B35" s="124">
        <v>33</v>
      </c>
      <c r="C35" s="125">
        <v>85.988</v>
      </c>
      <c r="D35" s="125">
        <v>86.0504</v>
      </c>
      <c r="E35" s="125">
        <f t="shared" si="0"/>
        <v>0.06239999999999668</v>
      </c>
      <c r="F35" s="126">
        <f t="shared" si="1"/>
        <v>251.59261349889798</v>
      </c>
      <c r="G35" s="127">
        <f t="shared" si="2"/>
        <v>248.02000000000004</v>
      </c>
      <c r="H35" s="124">
        <v>30</v>
      </c>
      <c r="I35" s="128">
        <v>752.34</v>
      </c>
      <c r="J35" s="129">
        <v>504.32</v>
      </c>
    </row>
    <row r="36" spans="1:10" s="114" customFormat="1" ht="18.75" customHeight="1">
      <c r="A36" s="123">
        <v>21029</v>
      </c>
      <c r="B36" s="124">
        <v>34</v>
      </c>
      <c r="C36" s="125">
        <v>83.7275</v>
      </c>
      <c r="D36" s="125">
        <v>83.7596</v>
      </c>
      <c r="E36" s="125">
        <f t="shared" si="0"/>
        <v>0.032099999999999795</v>
      </c>
      <c r="F36" s="126">
        <f t="shared" si="1"/>
        <v>103.87341034850918</v>
      </c>
      <c r="G36" s="127">
        <f t="shared" si="2"/>
        <v>309.03000000000003</v>
      </c>
      <c r="H36" s="124">
        <v>31</v>
      </c>
      <c r="I36" s="128">
        <v>655.69</v>
      </c>
      <c r="J36" s="127">
        <v>346.66</v>
      </c>
    </row>
    <row r="37" spans="1:10" s="114" customFormat="1" ht="18.75" customHeight="1">
      <c r="A37" s="123"/>
      <c r="B37" s="124">
        <v>35</v>
      </c>
      <c r="C37" s="130">
        <v>85.0155</v>
      </c>
      <c r="D37" s="125">
        <v>85.0776</v>
      </c>
      <c r="E37" s="125">
        <f t="shared" si="0"/>
        <v>0.06210000000000093</v>
      </c>
      <c r="F37" s="126">
        <f t="shared" si="1"/>
        <v>219.94758093079594</v>
      </c>
      <c r="G37" s="127">
        <f t="shared" si="2"/>
        <v>282.34000000000003</v>
      </c>
      <c r="H37" s="124">
        <v>32</v>
      </c>
      <c r="I37" s="128">
        <v>812.38</v>
      </c>
      <c r="J37" s="127">
        <v>530.04</v>
      </c>
    </row>
    <row r="38" spans="1:10" s="114" customFormat="1" ht="18.75" customHeight="1">
      <c r="A38" s="123"/>
      <c r="B38" s="124">
        <v>36</v>
      </c>
      <c r="C38" s="125">
        <v>84.5791</v>
      </c>
      <c r="D38" s="125">
        <v>84.659</v>
      </c>
      <c r="E38" s="125">
        <f t="shared" si="0"/>
        <v>0.07990000000000919</v>
      </c>
      <c r="F38" s="126">
        <f t="shared" si="1"/>
        <v>242.32682275873222</v>
      </c>
      <c r="G38" s="127">
        <f t="shared" si="2"/>
        <v>329.71999999999997</v>
      </c>
      <c r="H38" s="124">
        <v>33</v>
      </c>
      <c r="I38" s="128">
        <v>667.66</v>
      </c>
      <c r="J38" s="129">
        <v>337.94</v>
      </c>
    </row>
    <row r="39" spans="1:10" s="114" customFormat="1" ht="18.75" customHeight="1">
      <c r="A39" s="123">
        <v>21060</v>
      </c>
      <c r="B39" s="124">
        <v>1</v>
      </c>
      <c r="C39" s="125">
        <v>85.3523</v>
      </c>
      <c r="D39" s="125">
        <v>85.3981</v>
      </c>
      <c r="E39" s="125">
        <f t="shared" si="0"/>
        <v>0.04579999999999984</v>
      </c>
      <c r="F39" s="126">
        <f t="shared" si="1"/>
        <v>126.82062358088233</v>
      </c>
      <c r="G39" s="127">
        <f t="shared" si="2"/>
        <v>361.14</v>
      </c>
      <c r="H39" s="124">
        <v>34</v>
      </c>
      <c r="I39" s="128">
        <v>775.54</v>
      </c>
      <c r="J39" s="127">
        <v>414.4</v>
      </c>
    </row>
    <row r="40" spans="1:10" s="114" customFormat="1" ht="18.75" customHeight="1">
      <c r="A40" s="123"/>
      <c r="B40" s="124">
        <v>2</v>
      </c>
      <c r="C40" s="125">
        <v>87.4657</v>
      </c>
      <c r="D40" s="125">
        <v>87.5104</v>
      </c>
      <c r="E40" s="125">
        <f t="shared" si="0"/>
        <v>0.04470000000000596</v>
      </c>
      <c r="F40" s="126">
        <f t="shared" si="1"/>
        <v>144.36119364425127</v>
      </c>
      <c r="G40" s="127">
        <f t="shared" si="2"/>
        <v>309.64</v>
      </c>
      <c r="H40" s="124">
        <v>35</v>
      </c>
      <c r="I40" s="128">
        <v>832.79</v>
      </c>
      <c r="J40" s="127">
        <v>523.15</v>
      </c>
    </row>
    <row r="41" spans="1:10" s="114" customFormat="1" ht="18.75" customHeight="1">
      <c r="A41" s="123"/>
      <c r="B41" s="124">
        <v>3</v>
      </c>
      <c r="C41" s="125">
        <v>85.8339</v>
      </c>
      <c r="D41" s="125">
        <v>85.8806</v>
      </c>
      <c r="E41" s="125">
        <f t="shared" si="0"/>
        <v>0.046700000000001296</v>
      </c>
      <c r="F41" s="126">
        <f t="shared" si="1"/>
        <v>160.1453996776561</v>
      </c>
      <c r="G41" s="127">
        <f t="shared" si="2"/>
        <v>291.61</v>
      </c>
      <c r="H41" s="124">
        <v>36</v>
      </c>
      <c r="I41" s="128">
        <v>864.04</v>
      </c>
      <c r="J41" s="129">
        <v>572.43</v>
      </c>
    </row>
    <row r="42" spans="1:10" s="114" customFormat="1" ht="18.75" customHeight="1">
      <c r="A42" s="123">
        <v>21063</v>
      </c>
      <c r="B42" s="124">
        <v>4</v>
      </c>
      <c r="C42" s="125">
        <v>84.9879</v>
      </c>
      <c r="D42" s="125">
        <v>85.1232</v>
      </c>
      <c r="E42" s="125">
        <f>D42-C42</f>
        <v>0.13530000000000086</v>
      </c>
      <c r="F42" s="126">
        <f t="shared" si="1"/>
        <v>443.62110233122684</v>
      </c>
      <c r="G42" s="127">
        <f t="shared" si="2"/>
        <v>304.99</v>
      </c>
      <c r="H42" s="124">
        <v>37</v>
      </c>
      <c r="I42" s="128">
        <v>833.04</v>
      </c>
      <c r="J42" s="127">
        <v>528.05</v>
      </c>
    </row>
    <row r="43" spans="1:10" s="114" customFormat="1" ht="18.75" customHeight="1">
      <c r="A43" s="123"/>
      <c r="B43" s="124">
        <v>5</v>
      </c>
      <c r="C43" s="125">
        <v>84.979</v>
      </c>
      <c r="D43" s="125">
        <v>85.094</v>
      </c>
      <c r="E43" s="125">
        <f t="shared" si="0"/>
        <v>0.11499999999999488</v>
      </c>
      <c r="F43" s="126">
        <f t="shared" si="1"/>
        <v>403.45214706706037</v>
      </c>
      <c r="G43" s="127">
        <f t="shared" si="2"/>
        <v>285.03999999999996</v>
      </c>
      <c r="H43" s="124">
        <v>38</v>
      </c>
      <c r="I43" s="128">
        <v>847.41</v>
      </c>
      <c r="J43" s="127">
        <v>562.37</v>
      </c>
    </row>
    <row r="44" spans="1:10" s="114" customFormat="1" ht="18.75" customHeight="1">
      <c r="A44" s="123"/>
      <c r="B44" s="124">
        <v>6</v>
      </c>
      <c r="C44" s="125">
        <v>87.3898</v>
      </c>
      <c r="D44" s="125">
        <v>87.5072</v>
      </c>
      <c r="E44" s="125">
        <f t="shared" si="0"/>
        <v>0.1174000000000035</v>
      </c>
      <c r="F44" s="126">
        <f t="shared" si="1"/>
        <v>418.9714856714733</v>
      </c>
      <c r="G44" s="127">
        <f t="shared" si="2"/>
        <v>280.2099999999999</v>
      </c>
      <c r="H44" s="124">
        <v>39</v>
      </c>
      <c r="I44" s="128">
        <v>911.4</v>
      </c>
      <c r="J44" s="129">
        <v>631.19</v>
      </c>
    </row>
    <row r="45" spans="1:10" s="114" customFormat="1" ht="18.75" customHeight="1">
      <c r="A45" s="123">
        <v>21063</v>
      </c>
      <c r="B45" s="124">
        <v>7</v>
      </c>
      <c r="C45" s="125">
        <v>86.3982</v>
      </c>
      <c r="D45" s="125">
        <v>86.5428</v>
      </c>
      <c r="E45" s="125">
        <f t="shared" si="0"/>
        <v>0.14459999999999695</v>
      </c>
      <c r="F45" s="126">
        <f t="shared" si="1"/>
        <v>407.65695920610347</v>
      </c>
      <c r="G45" s="127">
        <f t="shared" si="2"/>
        <v>354.71</v>
      </c>
      <c r="H45" s="124">
        <v>40</v>
      </c>
      <c r="I45" s="128">
        <v>661.78</v>
      </c>
      <c r="J45" s="127">
        <v>307.07</v>
      </c>
    </row>
    <row r="46" spans="1:10" s="114" customFormat="1" ht="18.75" customHeight="1">
      <c r="A46" s="123"/>
      <c r="B46" s="124">
        <v>8</v>
      </c>
      <c r="C46" s="130">
        <v>84.764</v>
      </c>
      <c r="D46" s="125">
        <v>84.8886</v>
      </c>
      <c r="E46" s="125">
        <f t="shared" si="0"/>
        <v>0.12460000000000093</v>
      </c>
      <c r="F46" s="126">
        <f t="shared" si="1"/>
        <v>407.7358552308679</v>
      </c>
      <c r="G46" s="127">
        <f t="shared" si="2"/>
        <v>305.59000000000003</v>
      </c>
      <c r="H46" s="124">
        <v>41</v>
      </c>
      <c r="I46" s="128">
        <v>861.83</v>
      </c>
      <c r="J46" s="127">
        <v>556.24</v>
      </c>
    </row>
    <row r="47" spans="1:10" s="114" customFormat="1" ht="18.75" customHeight="1">
      <c r="A47" s="123"/>
      <c r="B47" s="124">
        <v>9</v>
      </c>
      <c r="C47" s="125">
        <v>87.6097</v>
      </c>
      <c r="D47" s="125">
        <v>87.7464</v>
      </c>
      <c r="E47" s="125">
        <f t="shared" si="0"/>
        <v>0.1366999999999905</v>
      </c>
      <c r="F47" s="126">
        <f t="shared" si="1"/>
        <v>416.17194873197093</v>
      </c>
      <c r="G47" s="127">
        <f t="shared" si="2"/>
        <v>328.46999999999997</v>
      </c>
      <c r="H47" s="124">
        <v>42</v>
      </c>
      <c r="I47" s="128">
        <v>834.05</v>
      </c>
      <c r="J47" s="129">
        <v>505.58</v>
      </c>
    </row>
    <row r="48" spans="1:10" ht="18.75" customHeight="1">
      <c r="A48" s="135">
        <v>21065</v>
      </c>
      <c r="B48" s="137">
        <v>1</v>
      </c>
      <c r="C48" s="145">
        <v>85.4208</v>
      </c>
      <c r="D48" s="145">
        <v>85.5767</v>
      </c>
      <c r="E48" s="125">
        <f aca="true" t="shared" si="3" ref="E48:E111">D48-C48</f>
        <v>0.1559000000000026</v>
      </c>
      <c r="F48" s="126">
        <f aca="true" t="shared" si="4" ref="F48:F111">((10^6)*E48/G48)</f>
        <v>505.2993225942456</v>
      </c>
      <c r="G48" s="127">
        <f aca="true" t="shared" si="5" ref="G48:G111">I48-J48</f>
        <v>308.53</v>
      </c>
      <c r="H48" s="124">
        <v>43</v>
      </c>
      <c r="I48" s="154">
        <v>853.04</v>
      </c>
      <c r="J48" s="154">
        <v>544.51</v>
      </c>
    </row>
    <row r="49" spans="1:10" ht="18.75" customHeight="1">
      <c r="A49" s="135"/>
      <c r="B49" s="137">
        <v>2</v>
      </c>
      <c r="C49" s="145">
        <v>87.4685</v>
      </c>
      <c r="D49" s="145">
        <v>87.6323</v>
      </c>
      <c r="E49" s="125">
        <f t="shared" si="3"/>
        <v>0.16379999999999484</v>
      </c>
      <c r="F49" s="126">
        <f t="shared" si="4"/>
        <v>550.6993006992835</v>
      </c>
      <c r="G49" s="127">
        <f t="shared" si="5"/>
        <v>297.43999999999994</v>
      </c>
      <c r="H49" s="124">
        <v>44</v>
      </c>
      <c r="I49" s="154">
        <v>862.78</v>
      </c>
      <c r="J49" s="154">
        <v>565.34</v>
      </c>
    </row>
    <row r="50" spans="1:10" ht="18.75" customHeight="1">
      <c r="A50" s="135"/>
      <c r="B50" s="137">
        <v>3</v>
      </c>
      <c r="C50" s="145">
        <v>85.8592</v>
      </c>
      <c r="D50" s="145">
        <v>86.0391</v>
      </c>
      <c r="E50" s="125">
        <f t="shared" si="3"/>
        <v>0.1799000000000035</v>
      </c>
      <c r="F50" s="126">
        <f t="shared" si="4"/>
        <v>556.1566760441572</v>
      </c>
      <c r="G50" s="127">
        <f t="shared" si="5"/>
        <v>323.46999999999997</v>
      </c>
      <c r="H50" s="124">
        <v>45</v>
      </c>
      <c r="I50" s="154">
        <v>828.3</v>
      </c>
      <c r="J50" s="154">
        <v>504.83</v>
      </c>
    </row>
    <row r="51" spans="1:10" ht="18.75" customHeight="1">
      <c r="A51" s="135">
        <v>21065</v>
      </c>
      <c r="B51" s="137">
        <v>4</v>
      </c>
      <c r="C51" s="145">
        <v>85.0283</v>
      </c>
      <c r="D51" s="145">
        <v>85.1796</v>
      </c>
      <c r="E51" s="125">
        <f t="shared" si="3"/>
        <v>0.151299999999992</v>
      </c>
      <c r="F51" s="126">
        <f t="shared" si="4"/>
        <v>406.2072113190109</v>
      </c>
      <c r="G51" s="127">
        <f t="shared" si="5"/>
        <v>372.46999999999997</v>
      </c>
      <c r="H51" s="124">
        <v>46</v>
      </c>
      <c r="I51" s="154">
        <v>738.42</v>
      </c>
      <c r="J51" s="154">
        <v>365.95</v>
      </c>
    </row>
    <row r="52" spans="1:10" ht="18.75" customHeight="1">
      <c r="A52" s="135"/>
      <c r="B52" s="137">
        <v>5</v>
      </c>
      <c r="C52" s="145">
        <v>85.0258</v>
      </c>
      <c r="D52" s="145">
        <v>85.1805</v>
      </c>
      <c r="E52" s="125">
        <f t="shared" si="3"/>
        <v>0.15469999999999118</v>
      </c>
      <c r="F52" s="126">
        <f t="shared" si="4"/>
        <v>486.98334749894906</v>
      </c>
      <c r="G52" s="127">
        <f t="shared" si="5"/>
        <v>317.6700000000001</v>
      </c>
      <c r="H52" s="124">
        <v>47</v>
      </c>
      <c r="I52" s="154">
        <v>851.71</v>
      </c>
      <c r="J52" s="154">
        <v>534.04</v>
      </c>
    </row>
    <row r="53" spans="1:10" ht="18.75" customHeight="1">
      <c r="A53" s="135"/>
      <c r="B53" s="137">
        <v>6</v>
      </c>
      <c r="C53" s="145">
        <v>87.3848</v>
      </c>
      <c r="D53" s="145">
        <v>87.5772</v>
      </c>
      <c r="E53" s="125">
        <f t="shared" si="3"/>
        <v>0.19240000000000634</v>
      </c>
      <c r="F53" s="126">
        <f t="shared" si="4"/>
        <v>489.1193817368475</v>
      </c>
      <c r="G53" s="127">
        <f t="shared" si="5"/>
        <v>393.36</v>
      </c>
      <c r="H53" s="124">
        <v>48</v>
      </c>
      <c r="I53" s="154">
        <v>762.09</v>
      </c>
      <c r="J53" s="154">
        <v>368.73</v>
      </c>
    </row>
    <row r="54" spans="1:10" ht="18.75" customHeight="1">
      <c r="A54" s="135">
        <v>21072</v>
      </c>
      <c r="B54" s="137">
        <v>7</v>
      </c>
      <c r="C54" s="145">
        <v>86.4262</v>
      </c>
      <c r="D54" s="145">
        <v>86.4791</v>
      </c>
      <c r="E54" s="125">
        <f t="shared" si="3"/>
        <v>0.05290000000000816</v>
      </c>
      <c r="F54" s="126">
        <f t="shared" si="4"/>
        <v>153.4000289981388</v>
      </c>
      <c r="G54" s="127">
        <f t="shared" si="5"/>
        <v>344.85</v>
      </c>
      <c r="H54" s="124">
        <v>49</v>
      </c>
      <c r="I54" s="154">
        <v>674.99</v>
      </c>
      <c r="J54" s="154">
        <v>330.14</v>
      </c>
    </row>
    <row r="55" spans="1:10" ht="18.75" customHeight="1">
      <c r="A55" s="135"/>
      <c r="B55" s="137">
        <v>8</v>
      </c>
      <c r="C55" s="145">
        <v>84.7758</v>
      </c>
      <c r="D55" s="145">
        <v>84.8169</v>
      </c>
      <c r="E55" s="125">
        <f t="shared" si="3"/>
        <v>0.041100000000000136</v>
      </c>
      <c r="F55" s="126">
        <f t="shared" si="4"/>
        <v>143.20058534545882</v>
      </c>
      <c r="G55" s="127">
        <f t="shared" si="5"/>
        <v>287.01</v>
      </c>
      <c r="H55" s="124">
        <v>50</v>
      </c>
      <c r="I55" s="154">
        <v>830.04</v>
      </c>
      <c r="J55" s="154">
        <v>543.03</v>
      </c>
    </row>
    <row r="56" spans="1:10" ht="18.75" customHeight="1">
      <c r="A56" s="135"/>
      <c r="B56" s="137">
        <v>9</v>
      </c>
      <c r="C56" s="145">
        <v>87.6283</v>
      </c>
      <c r="D56" s="145">
        <v>87.6716</v>
      </c>
      <c r="E56" s="125">
        <f t="shared" si="3"/>
        <v>0.043300000000002115</v>
      </c>
      <c r="F56" s="126">
        <f t="shared" si="4"/>
        <v>131.80323876781355</v>
      </c>
      <c r="G56" s="127">
        <f t="shared" si="5"/>
        <v>328.52000000000004</v>
      </c>
      <c r="H56" s="124">
        <v>51</v>
      </c>
      <c r="I56" s="154">
        <v>698.21</v>
      </c>
      <c r="J56" s="154">
        <v>369.69</v>
      </c>
    </row>
    <row r="57" spans="1:10" ht="18.75" customHeight="1">
      <c r="A57" s="135">
        <v>21099</v>
      </c>
      <c r="B57" s="137">
        <v>19</v>
      </c>
      <c r="C57" s="145">
        <v>88.9658</v>
      </c>
      <c r="D57" s="145">
        <v>88.9715</v>
      </c>
      <c r="E57" s="125">
        <f t="shared" si="3"/>
        <v>0.005700000000004479</v>
      </c>
      <c r="F57" s="126">
        <f t="shared" si="4"/>
        <v>18.637805316693843</v>
      </c>
      <c r="G57" s="127">
        <f t="shared" si="5"/>
        <v>305.83000000000004</v>
      </c>
      <c r="H57" s="124">
        <v>52</v>
      </c>
      <c r="I57" s="154">
        <v>779.71</v>
      </c>
      <c r="J57" s="154">
        <v>473.88</v>
      </c>
    </row>
    <row r="58" spans="1:10" ht="18.75" customHeight="1">
      <c r="A58" s="135"/>
      <c r="B58" s="137">
        <v>20</v>
      </c>
      <c r="C58" s="145">
        <v>84.6595</v>
      </c>
      <c r="D58" s="145">
        <v>84.6711</v>
      </c>
      <c r="E58" s="125">
        <f t="shared" si="3"/>
        <v>0.011600000000001387</v>
      </c>
      <c r="F58" s="126">
        <f t="shared" si="4"/>
        <v>38.593339321959554</v>
      </c>
      <c r="G58" s="127">
        <f t="shared" si="5"/>
        <v>300.57000000000005</v>
      </c>
      <c r="H58" s="124">
        <v>53</v>
      </c>
      <c r="I58" s="154">
        <v>748.46</v>
      </c>
      <c r="J58" s="154">
        <v>447.89</v>
      </c>
    </row>
    <row r="59" spans="1:10" ht="18.75" customHeight="1">
      <c r="A59" s="135"/>
      <c r="B59" s="137">
        <v>21</v>
      </c>
      <c r="C59" s="145">
        <v>86.3637</v>
      </c>
      <c r="D59" s="145">
        <v>86.3713</v>
      </c>
      <c r="E59" s="125">
        <f t="shared" si="3"/>
        <v>0.007600000000010709</v>
      </c>
      <c r="F59" s="126">
        <f t="shared" si="4"/>
        <v>24.00202122287364</v>
      </c>
      <c r="G59" s="127">
        <f t="shared" si="5"/>
        <v>316.64</v>
      </c>
      <c r="H59" s="124">
        <v>54</v>
      </c>
      <c r="I59" s="154">
        <v>634</v>
      </c>
      <c r="J59" s="154">
        <v>317.36</v>
      </c>
    </row>
    <row r="60" spans="1:10" ht="18.75" customHeight="1">
      <c r="A60" s="135">
        <v>21109</v>
      </c>
      <c r="B60" s="137">
        <v>22</v>
      </c>
      <c r="C60" s="145">
        <v>85.1416</v>
      </c>
      <c r="D60" s="145">
        <v>85.1462</v>
      </c>
      <c r="E60" s="125">
        <f t="shared" si="3"/>
        <v>0.004599999999996385</v>
      </c>
      <c r="F60" s="126">
        <f t="shared" si="4"/>
        <v>15.61386239433959</v>
      </c>
      <c r="G60" s="127">
        <f t="shared" si="5"/>
        <v>294.6099999999999</v>
      </c>
      <c r="H60" s="124">
        <v>55</v>
      </c>
      <c r="I60" s="154">
        <v>835.8</v>
      </c>
      <c r="J60" s="154">
        <v>541.19</v>
      </c>
    </row>
    <row r="61" spans="1:10" ht="18.75" customHeight="1">
      <c r="A61" s="135"/>
      <c r="B61" s="137">
        <v>23</v>
      </c>
      <c r="C61" s="145">
        <v>87.701</v>
      </c>
      <c r="D61" s="145">
        <v>87.7066</v>
      </c>
      <c r="E61" s="125">
        <f t="shared" si="3"/>
        <v>0.00560000000000116</v>
      </c>
      <c r="F61" s="126">
        <f t="shared" si="4"/>
        <v>18.271991647093316</v>
      </c>
      <c r="G61" s="127">
        <f t="shared" si="5"/>
        <v>306.48</v>
      </c>
      <c r="H61" s="124">
        <v>56</v>
      </c>
      <c r="I61" s="154">
        <v>668.45</v>
      </c>
      <c r="J61" s="154">
        <v>361.97</v>
      </c>
    </row>
    <row r="62" spans="1:10" ht="18.75" customHeight="1">
      <c r="A62" s="135"/>
      <c r="B62" s="137">
        <v>24</v>
      </c>
      <c r="C62" s="145">
        <v>88.0802</v>
      </c>
      <c r="D62" s="145">
        <v>88.085</v>
      </c>
      <c r="E62" s="125">
        <f t="shared" si="3"/>
        <v>0.004799999999988813</v>
      </c>
      <c r="F62" s="126">
        <f t="shared" si="4"/>
        <v>15.135748746535532</v>
      </c>
      <c r="G62" s="127">
        <f t="shared" si="5"/>
        <v>317.13</v>
      </c>
      <c r="H62" s="124">
        <v>57</v>
      </c>
      <c r="I62" s="154">
        <v>627.37</v>
      </c>
      <c r="J62" s="154">
        <v>310.24</v>
      </c>
    </row>
    <row r="63" spans="1:10" ht="18.75" customHeight="1">
      <c r="A63" s="135">
        <v>21113</v>
      </c>
      <c r="B63" s="137">
        <v>25</v>
      </c>
      <c r="C63" s="145">
        <v>87.0754</v>
      </c>
      <c r="D63" s="145">
        <v>87.082</v>
      </c>
      <c r="E63" s="125">
        <f t="shared" si="3"/>
        <v>0.006599999999991724</v>
      </c>
      <c r="F63" s="126">
        <f t="shared" si="4"/>
        <v>19.943192119392403</v>
      </c>
      <c r="G63" s="127">
        <f t="shared" si="5"/>
        <v>330.94000000000005</v>
      </c>
      <c r="H63" s="124">
        <v>58</v>
      </c>
      <c r="I63" s="154">
        <v>674.45</v>
      </c>
      <c r="J63" s="154">
        <v>343.51</v>
      </c>
    </row>
    <row r="64" spans="1:10" ht="18.75" customHeight="1">
      <c r="A64" s="135"/>
      <c r="B64" s="137">
        <v>26</v>
      </c>
      <c r="C64" s="145">
        <v>85.8364</v>
      </c>
      <c r="D64" s="145">
        <v>85.8439</v>
      </c>
      <c r="E64" s="125">
        <f t="shared" si="3"/>
        <v>0.00750000000000739</v>
      </c>
      <c r="F64" s="126">
        <f t="shared" si="4"/>
        <v>24.289137897556156</v>
      </c>
      <c r="G64" s="127">
        <f t="shared" si="5"/>
        <v>308.78</v>
      </c>
      <c r="H64" s="124">
        <v>59</v>
      </c>
      <c r="I64" s="154">
        <v>676.13</v>
      </c>
      <c r="J64" s="154">
        <v>367.35</v>
      </c>
    </row>
    <row r="65" spans="1:10" ht="18.75" customHeight="1">
      <c r="A65" s="135"/>
      <c r="B65" s="137">
        <v>27</v>
      </c>
      <c r="C65" s="145">
        <v>86.3415</v>
      </c>
      <c r="D65" s="145">
        <v>86.3473</v>
      </c>
      <c r="E65" s="125">
        <f t="shared" si="3"/>
        <v>0.005800000000007799</v>
      </c>
      <c r="F65" s="126">
        <f t="shared" si="4"/>
        <v>19.50235373237323</v>
      </c>
      <c r="G65" s="127">
        <f t="shared" si="5"/>
        <v>297.40000000000003</v>
      </c>
      <c r="H65" s="124">
        <v>60</v>
      </c>
      <c r="I65" s="154">
        <v>662.58</v>
      </c>
      <c r="J65" s="154">
        <v>365.18</v>
      </c>
    </row>
    <row r="66" spans="1:10" ht="18.75" customHeight="1">
      <c r="A66" s="135">
        <v>21127</v>
      </c>
      <c r="B66" s="137">
        <v>1</v>
      </c>
      <c r="C66" s="145">
        <v>85.4114</v>
      </c>
      <c r="D66" s="145">
        <v>85.4186</v>
      </c>
      <c r="E66" s="125">
        <f t="shared" si="3"/>
        <v>0.007199999999997431</v>
      </c>
      <c r="F66" s="126">
        <f t="shared" si="4"/>
        <v>24.31118314423768</v>
      </c>
      <c r="G66" s="127">
        <f t="shared" si="5"/>
        <v>296.15999999999997</v>
      </c>
      <c r="H66" s="124">
        <v>61</v>
      </c>
      <c r="I66" s="154">
        <v>661.29</v>
      </c>
      <c r="J66" s="154">
        <v>365.13</v>
      </c>
    </row>
    <row r="67" spans="1:10" ht="18.75" customHeight="1">
      <c r="A67" s="135"/>
      <c r="B67" s="137">
        <v>2</v>
      </c>
      <c r="C67" s="145">
        <v>87.4843</v>
      </c>
      <c r="D67" s="145">
        <v>87.4915</v>
      </c>
      <c r="E67" s="125">
        <f t="shared" si="3"/>
        <v>0.007199999999997431</v>
      </c>
      <c r="F67" s="126">
        <f t="shared" si="4"/>
        <v>26.592797783924034</v>
      </c>
      <c r="G67" s="127">
        <f t="shared" si="5"/>
        <v>270.74999999999994</v>
      </c>
      <c r="H67" s="124">
        <v>62</v>
      </c>
      <c r="I67" s="154">
        <v>671.68</v>
      </c>
      <c r="J67" s="154">
        <v>400.93</v>
      </c>
    </row>
    <row r="68" spans="1:10" ht="18.75" customHeight="1">
      <c r="A68" s="135"/>
      <c r="B68" s="137">
        <v>3</v>
      </c>
      <c r="C68" s="145">
        <v>85.865</v>
      </c>
      <c r="D68" s="145">
        <v>85.8697</v>
      </c>
      <c r="E68" s="125">
        <f t="shared" si="3"/>
        <v>0.004699999999999704</v>
      </c>
      <c r="F68" s="126">
        <f t="shared" si="4"/>
        <v>19.832897290909376</v>
      </c>
      <c r="G68" s="127">
        <f t="shared" si="5"/>
        <v>236.98000000000002</v>
      </c>
      <c r="H68" s="124">
        <v>63</v>
      </c>
      <c r="I68" s="154">
        <v>785.23</v>
      </c>
      <c r="J68" s="154">
        <v>548.25</v>
      </c>
    </row>
    <row r="69" spans="1:10" ht="18.75" customHeight="1">
      <c r="A69" s="135">
        <v>21136</v>
      </c>
      <c r="B69" s="137">
        <v>4</v>
      </c>
      <c r="C69" s="145">
        <v>85.0315</v>
      </c>
      <c r="D69" s="145">
        <v>85.0356</v>
      </c>
      <c r="E69" s="125">
        <f t="shared" si="3"/>
        <v>0.004100000000008208</v>
      </c>
      <c r="F69" s="126">
        <f t="shared" si="4"/>
        <v>14.757225641608924</v>
      </c>
      <c r="G69" s="127">
        <f t="shared" si="5"/>
        <v>277.83000000000004</v>
      </c>
      <c r="H69" s="124">
        <v>64</v>
      </c>
      <c r="I69" s="154">
        <v>850.33</v>
      </c>
      <c r="J69" s="154">
        <v>572.5</v>
      </c>
    </row>
    <row r="70" spans="1:10" ht="18.75" customHeight="1">
      <c r="A70" s="135"/>
      <c r="B70" s="137">
        <v>5</v>
      </c>
      <c r="C70" s="145">
        <v>85.0438</v>
      </c>
      <c r="D70" s="145">
        <v>85.0552</v>
      </c>
      <c r="E70" s="125">
        <f t="shared" si="3"/>
        <v>0.011399999999994748</v>
      </c>
      <c r="F70" s="126">
        <f t="shared" si="4"/>
        <v>34.8304307974175</v>
      </c>
      <c r="G70" s="127">
        <f t="shared" si="5"/>
        <v>327.29999999999995</v>
      </c>
      <c r="H70" s="124">
        <v>65</v>
      </c>
      <c r="I70" s="154">
        <v>732.16</v>
      </c>
      <c r="J70" s="154">
        <v>404.86</v>
      </c>
    </row>
    <row r="71" spans="1:10" ht="18.75" customHeight="1">
      <c r="A71" s="135"/>
      <c r="B71" s="137">
        <v>6</v>
      </c>
      <c r="C71" s="145">
        <v>87.401</v>
      </c>
      <c r="D71" s="145">
        <v>87.4088</v>
      </c>
      <c r="E71" s="125">
        <f t="shared" si="3"/>
        <v>0.007800000000003138</v>
      </c>
      <c r="F71" s="126">
        <f t="shared" si="4"/>
        <v>28.37395416516238</v>
      </c>
      <c r="G71" s="127">
        <f t="shared" si="5"/>
        <v>274.9</v>
      </c>
      <c r="H71" s="124">
        <v>66</v>
      </c>
      <c r="I71" s="154">
        <v>821.15</v>
      </c>
      <c r="J71" s="154">
        <v>546.25</v>
      </c>
    </row>
    <row r="72" spans="1:10" ht="18.75" customHeight="1">
      <c r="A72" s="135">
        <v>21141</v>
      </c>
      <c r="B72" s="137">
        <v>7</v>
      </c>
      <c r="C72" s="145">
        <v>86.4631</v>
      </c>
      <c r="D72" s="145">
        <v>86.4703</v>
      </c>
      <c r="E72" s="125">
        <f t="shared" si="3"/>
        <v>0.007199999999997431</v>
      </c>
      <c r="F72" s="126">
        <f t="shared" si="4"/>
        <v>21.52209003406896</v>
      </c>
      <c r="G72" s="127">
        <f t="shared" si="5"/>
        <v>334.54</v>
      </c>
      <c r="H72" s="124">
        <v>67</v>
      </c>
      <c r="I72" s="154">
        <v>665.72</v>
      </c>
      <c r="J72" s="154">
        <v>331.18</v>
      </c>
    </row>
    <row r="73" spans="1:10" ht="18.75" customHeight="1">
      <c r="A73" s="135"/>
      <c r="B73" s="137">
        <v>8</v>
      </c>
      <c r="C73" s="145">
        <v>84.8258</v>
      </c>
      <c r="D73" s="145">
        <v>84.8394</v>
      </c>
      <c r="E73" s="125">
        <f t="shared" si="3"/>
        <v>0.013599999999996726</v>
      </c>
      <c r="F73" s="126">
        <f t="shared" si="4"/>
        <v>45.24284763804634</v>
      </c>
      <c r="G73" s="127">
        <f t="shared" si="5"/>
        <v>300.5999999999999</v>
      </c>
      <c r="H73" s="124">
        <v>68</v>
      </c>
      <c r="I73" s="154">
        <v>812.93</v>
      </c>
      <c r="J73" s="154">
        <v>512.33</v>
      </c>
    </row>
    <row r="74" spans="1:10" ht="18.75" customHeight="1">
      <c r="A74" s="135"/>
      <c r="B74" s="137">
        <v>9</v>
      </c>
      <c r="C74" s="145">
        <v>87.664</v>
      </c>
      <c r="D74" s="145">
        <v>87.6717</v>
      </c>
      <c r="E74" s="125">
        <f t="shared" si="3"/>
        <v>0.007699999999999818</v>
      </c>
      <c r="F74" s="126">
        <f t="shared" si="4"/>
        <v>21.560172481379347</v>
      </c>
      <c r="G74" s="127">
        <f t="shared" si="5"/>
        <v>357.13999999999993</v>
      </c>
      <c r="H74" s="124">
        <v>69</v>
      </c>
      <c r="I74" s="154">
        <v>633.18</v>
      </c>
      <c r="J74" s="154">
        <v>276.04</v>
      </c>
    </row>
    <row r="75" spans="1:10" ht="18.75" customHeight="1">
      <c r="A75" s="135">
        <v>21155</v>
      </c>
      <c r="B75" s="137">
        <v>1</v>
      </c>
      <c r="C75" s="145">
        <v>85.3908</v>
      </c>
      <c r="D75" s="181">
        <v>85.3961</v>
      </c>
      <c r="E75" s="182">
        <f t="shared" si="3"/>
        <v>0.0053000000000054115</v>
      </c>
      <c r="F75" s="183">
        <f t="shared" si="4"/>
        <v>21.27061845328656</v>
      </c>
      <c r="G75" s="184">
        <f t="shared" si="5"/>
        <v>249.16999999999996</v>
      </c>
      <c r="H75" s="185">
        <v>70</v>
      </c>
      <c r="I75" s="154">
        <v>821.61</v>
      </c>
      <c r="J75" s="154">
        <v>572.44</v>
      </c>
    </row>
    <row r="76" spans="1:10" ht="18.75" customHeight="1">
      <c r="A76" s="135"/>
      <c r="B76" s="137">
        <v>2</v>
      </c>
      <c r="C76" s="145">
        <v>87.4647</v>
      </c>
      <c r="D76" s="181">
        <v>87.4703</v>
      </c>
      <c r="E76" s="182">
        <f t="shared" si="3"/>
        <v>0.00560000000000116</v>
      </c>
      <c r="F76" s="183">
        <f t="shared" si="4"/>
        <v>22.32320816392076</v>
      </c>
      <c r="G76" s="184">
        <f t="shared" si="5"/>
        <v>250.8599999999999</v>
      </c>
      <c r="H76" s="185">
        <v>71</v>
      </c>
      <c r="I76" s="154">
        <v>798.31</v>
      </c>
      <c r="J76" s="154">
        <v>547.45</v>
      </c>
    </row>
    <row r="77" spans="1:10" ht="18.75" customHeight="1">
      <c r="A77" s="135"/>
      <c r="B77" s="137">
        <v>3</v>
      </c>
      <c r="C77" s="145">
        <v>85.872</v>
      </c>
      <c r="D77" s="181">
        <v>85.8798</v>
      </c>
      <c r="E77" s="182">
        <f t="shared" si="3"/>
        <v>0.007800000000003138</v>
      </c>
      <c r="F77" s="183">
        <f t="shared" si="4"/>
        <v>30.50807681778518</v>
      </c>
      <c r="G77" s="184">
        <f t="shared" si="5"/>
        <v>255.67000000000002</v>
      </c>
      <c r="H77" s="185">
        <v>72</v>
      </c>
      <c r="I77" s="154">
        <v>670.01</v>
      </c>
      <c r="J77" s="154">
        <v>414.34</v>
      </c>
    </row>
    <row r="78" spans="1:10" ht="18.75" customHeight="1">
      <c r="A78" s="135">
        <v>21169</v>
      </c>
      <c r="B78" s="137">
        <v>4</v>
      </c>
      <c r="C78" s="145">
        <v>85.0305</v>
      </c>
      <c r="D78" s="181">
        <v>85.0445</v>
      </c>
      <c r="E78" s="182">
        <f t="shared" si="3"/>
        <v>0.013999999999995794</v>
      </c>
      <c r="F78" s="183">
        <f t="shared" si="4"/>
        <v>52.77243770966036</v>
      </c>
      <c r="G78" s="184">
        <f t="shared" si="5"/>
        <v>265.28999999999996</v>
      </c>
      <c r="H78" s="185">
        <v>73</v>
      </c>
      <c r="I78" s="154">
        <v>788.27</v>
      </c>
      <c r="J78" s="154">
        <v>522.98</v>
      </c>
    </row>
    <row r="79" spans="1:10" ht="18.75" customHeight="1">
      <c r="A79" s="135"/>
      <c r="B79" s="137">
        <v>5</v>
      </c>
      <c r="C79" s="145">
        <v>85.027</v>
      </c>
      <c r="D79" s="181">
        <v>85.037</v>
      </c>
      <c r="E79" s="182">
        <f t="shared" si="3"/>
        <v>0.010000000000005116</v>
      </c>
      <c r="F79" s="183">
        <f t="shared" si="4"/>
        <v>36.54035882634237</v>
      </c>
      <c r="G79" s="184">
        <f t="shared" si="5"/>
        <v>273.66999999999996</v>
      </c>
      <c r="H79" s="185">
        <v>74</v>
      </c>
      <c r="I79" s="154">
        <v>833.75</v>
      </c>
      <c r="J79" s="154">
        <v>560.08</v>
      </c>
    </row>
    <row r="80" spans="1:10" ht="18.75" customHeight="1">
      <c r="A80" s="135"/>
      <c r="B80" s="137">
        <v>6</v>
      </c>
      <c r="C80" s="145">
        <v>87.3881</v>
      </c>
      <c r="D80" s="181">
        <v>87.3988</v>
      </c>
      <c r="E80" s="182">
        <f t="shared" si="3"/>
        <v>0.010699999999999932</v>
      </c>
      <c r="F80" s="183">
        <f t="shared" si="4"/>
        <v>38.51414584983058</v>
      </c>
      <c r="G80" s="184">
        <f t="shared" si="5"/>
        <v>277.82</v>
      </c>
      <c r="H80" s="185">
        <v>75</v>
      </c>
      <c r="I80" s="154">
        <v>673.14</v>
      </c>
      <c r="J80" s="154">
        <v>395.32</v>
      </c>
    </row>
    <row r="81" spans="1:10" ht="18.75" customHeight="1">
      <c r="A81" s="135">
        <v>21176</v>
      </c>
      <c r="B81" s="137">
        <v>7</v>
      </c>
      <c r="C81" s="145">
        <v>86.438</v>
      </c>
      <c r="D81" s="181">
        <v>86.4461</v>
      </c>
      <c r="E81" s="182">
        <f t="shared" si="3"/>
        <v>0.008099999999998886</v>
      </c>
      <c r="F81" s="183">
        <f t="shared" si="4"/>
        <v>24.268935762221012</v>
      </c>
      <c r="G81" s="184">
        <f t="shared" si="5"/>
        <v>333.76000000000005</v>
      </c>
      <c r="H81" s="185">
        <v>76</v>
      </c>
      <c r="I81" s="154">
        <v>698.95</v>
      </c>
      <c r="J81" s="154">
        <v>365.19</v>
      </c>
    </row>
    <row r="82" spans="1:10" ht="18.75" customHeight="1">
      <c r="A82" s="135"/>
      <c r="B82" s="137">
        <v>8</v>
      </c>
      <c r="C82" s="145">
        <v>84.8132</v>
      </c>
      <c r="D82" s="181">
        <v>84.826</v>
      </c>
      <c r="E82" s="182">
        <f t="shared" si="3"/>
        <v>0.01279999999999859</v>
      </c>
      <c r="F82" s="183">
        <f t="shared" si="4"/>
        <v>40.25410403169567</v>
      </c>
      <c r="G82" s="184">
        <f t="shared" si="5"/>
        <v>317.98</v>
      </c>
      <c r="H82" s="185">
        <v>77</v>
      </c>
      <c r="I82" s="154">
        <v>820.88</v>
      </c>
      <c r="J82" s="154">
        <v>502.9</v>
      </c>
    </row>
    <row r="83" spans="1:10" ht="18.75" customHeight="1">
      <c r="A83" s="135"/>
      <c r="B83" s="137">
        <v>9</v>
      </c>
      <c r="C83" s="145">
        <v>87.6454</v>
      </c>
      <c r="D83" s="181">
        <v>87.6533</v>
      </c>
      <c r="E83" s="182">
        <f t="shared" si="3"/>
        <v>0.007900000000006457</v>
      </c>
      <c r="F83" s="183">
        <f t="shared" si="4"/>
        <v>24.733876017553094</v>
      </c>
      <c r="G83" s="184">
        <f t="shared" si="5"/>
        <v>319.4</v>
      </c>
      <c r="H83" s="185">
        <v>78</v>
      </c>
      <c r="I83" s="154">
        <v>862.25</v>
      </c>
      <c r="J83" s="154">
        <v>542.85</v>
      </c>
    </row>
    <row r="84" spans="1:10" ht="18.75" customHeight="1">
      <c r="A84" s="135">
        <v>21191</v>
      </c>
      <c r="B84" s="137">
        <v>1</v>
      </c>
      <c r="C84" s="145">
        <v>85.3884</v>
      </c>
      <c r="D84" s="181">
        <v>85.3885</v>
      </c>
      <c r="E84" s="182">
        <f t="shared" si="3"/>
        <v>9.99999999891088E-05</v>
      </c>
      <c r="F84" s="183">
        <f t="shared" si="4"/>
        <v>0.3021239312036883</v>
      </c>
      <c r="G84" s="184">
        <f t="shared" si="5"/>
        <v>330.99</v>
      </c>
      <c r="H84" s="185">
        <v>79</v>
      </c>
      <c r="I84" s="154">
        <v>837.5</v>
      </c>
      <c r="J84" s="154">
        <v>506.51</v>
      </c>
    </row>
    <row r="85" spans="1:10" ht="18.75" customHeight="1">
      <c r="A85" s="135"/>
      <c r="B85" s="137">
        <v>2</v>
      </c>
      <c r="C85" s="145">
        <v>87.4589</v>
      </c>
      <c r="D85" s="181">
        <v>87.4592</v>
      </c>
      <c r="E85" s="182">
        <f t="shared" si="3"/>
        <v>0.0002999999999957481</v>
      </c>
      <c r="F85" s="183">
        <f t="shared" si="4"/>
        <v>0.9919978837237883</v>
      </c>
      <c r="G85" s="184">
        <f t="shared" si="5"/>
        <v>302.4200000000001</v>
      </c>
      <c r="H85" s="185">
        <v>80</v>
      </c>
      <c r="I85" s="154">
        <v>871.83</v>
      </c>
      <c r="J85" s="154">
        <v>569.41</v>
      </c>
    </row>
    <row r="86" spans="1:10" ht="18.75" customHeight="1">
      <c r="A86" s="135"/>
      <c r="B86" s="137">
        <v>3</v>
      </c>
      <c r="C86" s="145">
        <v>85.8382</v>
      </c>
      <c r="D86" s="181">
        <v>85.8386</v>
      </c>
      <c r="E86" s="182">
        <f t="shared" si="3"/>
        <v>0.00039999999999906777</v>
      </c>
      <c r="F86" s="183">
        <f t="shared" si="4"/>
        <v>1.2888674077624223</v>
      </c>
      <c r="G86" s="184">
        <f t="shared" si="5"/>
        <v>310.35</v>
      </c>
      <c r="H86" s="185">
        <v>81</v>
      </c>
      <c r="I86" s="154">
        <v>852.1</v>
      </c>
      <c r="J86" s="154">
        <v>541.75</v>
      </c>
    </row>
    <row r="87" spans="1:10" ht="18.75" customHeight="1">
      <c r="A87" s="135">
        <v>21198</v>
      </c>
      <c r="B87" s="137">
        <v>4</v>
      </c>
      <c r="C87" s="145">
        <v>85.0003</v>
      </c>
      <c r="D87" s="181">
        <v>85.0029</v>
      </c>
      <c r="E87" s="182">
        <f t="shared" si="3"/>
        <v>0.002600000000001046</v>
      </c>
      <c r="F87" s="183">
        <f t="shared" si="4"/>
        <v>9.033109821773428</v>
      </c>
      <c r="G87" s="184">
        <f t="shared" si="5"/>
        <v>287.83000000000004</v>
      </c>
      <c r="H87" s="185">
        <v>82</v>
      </c>
      <c r="I87" s="154">
        <v>843.24</v>
      </c>
      <c r="J87" s="154">
        <v>555.41</v>
      </c>
    </row>
    <row r="88" spans="1:10" ht="18.75" customHeight="1">
      <c r="A88" s="135"/>
      <c r="B88" s="137">
        <v>5</v>
      </c>
      <c r="C88" s="145">
        <v>85.0429</v>
      </c>
      <c r="D88" s="181">
        <v>85.0452</v>
      </c>
      <c r="E88" s="182">
        <f t="shared" si="3"/>
        <v>0.002299999999991087</v>
      </c>
      <c r="F88" s="183">
        <f t="shared" si="4"/>
        <v>7.508978125991144</v>
      </c>
      <c r="G88" s="184">
        <f t="shared" si="5"/>
        <v>306.29999999999995</v>
      </c>
      <c r="H88" s="185">
        <v>83</v>
      </c>
      <c r="I88" s="154">
        <v>754.17</v>
      </c>
      <c r="J88" s="154">
        <v>447.87</v>
      </c>
    </row>
    <row r="89" spans="1:10" ht="18.75" customHeight="1">
      <c r="A89" s="135"/>
      <c r="B89" s="137">
        <v>6</v>
      </c>
      <c r="C89" s="145">
        <v>87.3747</v>
      </c>
      <c r="D89" s="181">
        <v>87.3774</v>
      </c>
      <c r="E89" s="182">
        <f t="shared" si="3"/>
        <v>0.0026999999999901547</v>
      </c>
      <c r="F89" s="183">
        <f t="shared" si="4"/>
        <v>9.919177075643477</v>
      </c>
      <c r="G89" s="184">
        <f t="shared" si="5"/>
        <v>272.20000000000005</v>
      </c>
      <c r="H89" s="185">
        <v>84</v>
      </c>
      <c r="I89" s="154">
        <v>903.36</v>
      </c>
      <c r="J89" s="154">
        <v>631.16</v>
      </c>
    </row>
    <row r="90" spans="1:10" ht="18.75" customHeight="1">
      <c r="A90" s="135">
        <v>21211</v>
      </c>
      <c r="B90" s="137">
        <v>7</v>
      </c>
      <c r="C90" s="145">
        <v>86.4519</v>
      </c>
      <c r="D90" s="181">
        <v>86.4543</v>
      </c>
      <c r="E90" s="182">
        <f t="shared" si="3"/>
        <v>0.0024000000000086175</v>
      </c>
      <c r="F90" s="183">
        <f t="shared" si="4"/>
        <v>7.304157282879716</v>
      </c>
      <c r="G90" s="184">
        <f t="shared" si="5"/>
        <v>328.58000000000004</v>
      </c>
      <c r="H90" s="185">
        <v>85</v>
      </c>
      <c r="I90" s="154">
        <v>849.37</v>
      </c>
      <c r="J90" s="154">
        <v>520.79</v>
      </c>
    </row>
    <row r="91" spans="1:10" ht="18.75" customHeight="1">
      <c r="A91" s="135"/>
      <c r="B91" s="137">
        <v>8</v>
      </c>
      <c r="C91" s="145">
        <v>84.8154</v>
      </c>
      <c r="D91" s="181">
        <v>84.8182</v>
      </c>
      <c r="E91" s="182">
        <f t="shared" si="3"/>
        <v>0.0028000000000076852</v>
      </c>
      <c r="F91" s="183">
        <f t="shared" si="4"/>
        <v>8.358957518606697</v>
      </c>
      <c r="G91" s="184">
        <f t="shared" si="5"/>
        <v>334.96999999999997</v>
      </c>
      <c r="H91" s="185">
        <v>86</v>
      </c>
      <c r="I91" s="154">
        <v>790.15</v>
      </c>
      <c r="J91" s="154">
        <v>455.18</v>
      </c>
    </row>
    <row r="92" spans="1:10" ht="18.75" customHeight="1">
      <c r="A92" s="135"/>
      <c r="B92" s="137">
        <v>9</v>
      </c>
      <c r="C92" s="145">
        <v>87.6634</v>
      </c>
      <c r="D92" s="181">
        <v>87.666</v>
      </c>
      <c r="E92" s="182">
        <f t="shared" si="3"/>
        <v>0.002600000000001046</v>
      </c>
      <c r="F92" s="183">
        <f t="shared" si="4"/>
        <v>7.851426845843412</v>
      </c>
      <c r="G92" s="184">
        <f t="shared" si="5"/>
        <v>331.15</v>
      </c>
      <c r="H92" s="185">
        <v>87</v>
      </c>
      <c r="I92" s="154">
        <v>893.47</v>
      </c>
      <c r="J92" s="154">
        <v>562.32</v>
      </c>
    </row>
    <row r="93" spans="1:10" ht="18.75" customHeight="1">
      <c r="A93" s="135">
        <v>21218</v>
      </c>
      <c r="B93" s="137">
        <v>1</v>
      </c>
      <c r="C93" s="145">
        <v>85.4004</v>
      </c>
      <c r="D93" s="181">
        <v>85.4134</v>
      </c>
      <c r="E93" s="182">
        <f t="shared" si="3"/>
        <v>0.012999999999991019</v>
      </c>
      <c r="F93" s="183">
        <f t="shared" si="4"/>
        <v>43.8700097863565</v>
      </c>
      <c r="G93" s="184">
        <f t="shared" si="5"/>
        <v>296.3299999999999</v>
      </c>
      <c r="H93" s="185">
        <v>88</v>
      </c>
      <c r="I93" s="154">
        <v>856.29</v>
      </c>
      <c r="J93" s="154">
        <v>559.96</v>
      </c>
    </row>
    <row r="94" spans="1:10" ht="18.75" customHeight="1">
      <c r="A94" s="135"/>
      <c r="B94" s="137">
        <v>2</v>
      </c>
      <c r="C94" s="145">
        <v>87.475</v>
      </c>
      <c r="D94" s="181">
        <v>87.4823</v>
      </c>
      <c r="E94" s="182">
        <f t="shared" si="3"/>
        <v>0.00730000000000075</v>
      </c>
      <c r="F94" s="183">
        <f t="shared" si="4"/>
        <v>22.838192967090322</v>
      </c>
      <c r="G94" s="184">
        <f t="shared" si="5"/>
        <v>319.64</v>
      </c>
      <c r="H94" s="185">
        <v>89</v>
      </c>
      <c r="I94" s="154">
        <v>862.42</v>
      </c>
      <c r="J94" s="154">
        <v>542.78</v>
      </c>
    </row>
    <row r="95" spans="1:10" ht="18.75" customHeight="1">
      <c r="A95" s="135"/>
      <c r="B95" s="137">
        <v>3</v>
      </c>
      <c r="C95" s="145">
        <v>85.8793</v>
      </c>
      <c r="D95" s="181">
        <v>85.8834</v>
      </c>
      <c r="E95" s="182">
        <f t="shared" si="3"/>
        <v>0.004099999999993997</v>
      </c>
      <c r="F95" s="183">
        <f t="shared" si="4"/>
        <v>13.56717405689609</v>
      </c>
      <c r="G95" s="184">
        <f t="shared" si="5"/>
        <v>302.19999999999993</v>
      </c>
      <c r="H95" s="185">
        <v>90</v>
      </c>
      <c r="I95" s="154">
        <v>874.56</v>
      </c>
      <c r="J95" s="154">
        <v>572.36</v>
      </c>
    </row>
    <row r="96" spans="1:10" ht="18.75" customHeight="1">
      <c r="A96" s="135">
        <v>21227</v>
      </c>
      <c r="B96" s="137">
        <v>4</v>
      </c>
      <c r="C96" s="145">
        <v>85.0297</v>
      </c>
      <c r="D96" s="181">
        <v>85.0329</v>
      </c>
      <c r="E96" s="182">
        <f t="shared" si="3"/>
        <v>0.003199999999992542</v>
      </c>
      <c r="F96" s="183">
        <f t="shared" si="4"/>
        <v>11.689924746082202</v>
      </c>
      <c r="G96" s="184">
        <f t="shared" si="5"/>
        <v>273.74</v>
      </c>
      <c r="H96" s="185">
        <v>91</v>
      </c>
      <c r="I96" s="154">
        <v>821.1</v>
      </c>
      <c r="J96" s="154">
        <v>547.36</v>
      </c>
    </row>
    <row r="97" spans="1:10" ht="18.75" customHeight="1">
      <c r="A97" s="135"/>
      <c r="B97" s="137">
        <v>5</v>
      </c>
      <c r="C97" s="145">
        <v>85.0567</v>
      </c>
      <c r="D97" s="181">
        <v>85.0616</v>
      </c>
      <c r="E97" s="182">
        <f t="shared" si="3"/>
        <v>0.004899999999992133</v>
      </c>
      <c r="F97" s="183">
        <f t="shared" si="4"/>
        <v>14.486326681425377</v>
      </c>
      <c r="G97" s="184">
        <f t="shared" si="5"/>
        <v>338.24999999999994</v>
      </c>
      <c r="H97" s="185">
        <v>92</v>
      </c>
      <c r="I97" s="154">
        <v>652.42</v>
      </c>
      <c r="J97" s="154">
        <v>314.17</v>
      </c>
    </row>
    <row r="98" spans="1:10" ht="18.75" customHeight="1">
      <c r="A98" s="135"/>
      <c r="B98" s="137">
        <v>6</v>
      </c>
      <c r="C98" s="145">
        <v>87.4047</v>
      </c>
      <c r="D98" s="181">
        <v>87.4125</v>
      </c>
      <c r="E98" s="182">
        <f t="shared" si="3"/>
        <v>0.007799999999988927</v>
      </c>
      <c r="F98" s="183">
        <f t="shared" si="4"/>
        <v>22.19882175481381</v>
      </c>
      <c r="G98" s="184">
        <f t="shared" si="5"/>
        <v>351.36999999999995</v>
      </c>
      <c r="H98" s="185">
        <v>93</v>
      </c>
      <c r="I98" s="154">
        <v>720.18</v>
      </c>
      <c r="J98" s="154">
        <v>368.81</v>
      </c>
    </row>
    <row r="99" spans="1:10" ht="18.75" customHeight="1">
      <c r="A99" s="135">
        <v>21233</v>
      </c>
      <c r="B99" s="137">
        <v>7</v>
      </c>
      <c r="C99" s="145">
        <v>86.4454</v>
      </c>
      <c r="D99" s="181">
        <v>86.4535</v>
      </c>
      <c r="E99" s="182">
        <f t="shared" si="3"/>
        <v>0.008099999999998886</v>
      </c>
      <c r="F99" s="183">
        <f t="shared" si="4"/>
        <v>31.32008352021841</v>
      </c>
      <c r="G99" s="184">
        <f t="shared" si="5"/>
        <v>258.62</v>
      </c>
      <c r="H99" s="185">
        <v>94</v>
      </c>
      <c r="I99" s="154">
        <v>653.9</v>
      </c>
      <c r="J99" s="154">
        <v>395.28</v>
      </c>
    </row>
    <row r="100" spans="1:10" ht="18.75" customHeight="1">
      <c r="A100" s="135"/>
      <c r="B100" s="137">
        <v>8</v>
      </c>
      <c r="C100" s="145">
        <v>84.807</v>
      </c>
      <c r="D100" s="181">
        <v>84.8174</v>
      </c>
      <c r="E100" s="182">
        <f t="shared" si="3"/>
        <v>0.010400000000004184</v>
      </c>
      <c r="F100" s="183">
        <f t="shared" si="4"/>
        <v>36.99356169745024</v>
      </c>
      <c r="G100" s="184">
        <f t="shared" si="5"/>
        <v>281.12999999999994</v>
      </c>
      <c r="H100" s="185">
        <v>95</v>
      </c>
      <c r="I100" s="154">
        <v>695.43</v>
      </c>
      <c r="J100" s="154">
        <v>414.3</v>
      </c>
    </row>
    <row r="101" spans="1:10" ht="18.75" customHeight="1">
      <c r="A101" s="135"/>
      <c r="B101" s="137">
        <v>9</v>
      </c>
      <c r="C101" s="145">
        <v>87.6418</v>
      </c>
      <c r="D101" s="181">
        <v>87.6488</v>
      </c>
      <c r="E101" s="182">
        <f t="shared" si="3"/>
        <v>0.006999999999990791</v>
      </c>
      <c r="F101" s="183">
        <f t="shared" si="4"/>
        <v>21.889364895684015</v>
      </c>
      <c r="G101" s="184">
        <f t="shared" si="5"/>
        <v>319.79</v>
      </c>
      <c r="H101" s="185">
        <v>96</v>
      </c>
      <c r="I101" s="154">
        <v>684.75</v>
      </c>
      <c r="J101" s="154">
        <v>364.96</v>
      </c>
    </row>
    <row r="102" spans="1:10" ht="18.75" customHeight="1">
      <c r="A102" s="135">
        <v>21249</v>
      </c>
      <c r="B102" s="137">
        <v>1</v>
      </c>
      <c r="C102" s="145">
        <v>85.4116</v>
      </c>
      <c r="D102" s="181">
        <v>85.4158</v>
      </c>
      <c r="E102" s="182">
        <f t="shared" si="3"/>
        <v>0.004199999999997317</v>
      </c>
      <c r="F102" s="183">
        <f t="shared" si="4"/>
        <v>13.38986833295284</v>
      </c>
      <c r="G102" s="184">
        <f t="shared" si="5"/>
        <v>313.66999999999996</v>
      </c>
      <c r="H102" s="185">
        <v>97</v>
      </c>
      <c r="I102" s="154">
        <v>657.16</v>
      </c>
      <c r="J102" s="154">
        <v>343.49</v>
      </c>
    </row>
    <row r="103" spans="1:10" ht="18.75" customHeight="1">
      <c r="A103" s="135"/>
      <c r="B103" s="137">
        <v>2</v>
      </c>
      <c r="C103" s="145">
        <v>87.4614</v>
      </c>
      <c r="D103" s="181">
        <v>87.4712</v>
      </c>
      <c r="E103" s="182">
        <f t="shared" si="3"/>
        <v>0.009799999999998477</v>
      </c>
      <c r="F103" s="183">
        <f t="shared" si="4"/>
        <v>33.910034602070844</v>
      </c>
      <c r="G103" s="184">
        <f t="shared" si="5"/>
        <v>289.00000000000006</v>
      </c>
      <c r="H103" s="185">
        <v>98</v>
      </c>
      <c r="I103" s="154">
        <v>618.45</v>
      </c>
      <c r="J103" s="154">
        <v>329.45</v>
      </c>
    </row>
    <row r="104" spans="1:10" ht="18.75" customHeight="1">
      <c r="A104" s="135"/>
      <c r="B104" s="137">
        <v>3</v>
      </c>
      <c r="C104" s="145">
        <v>85.8416</v>
      </c>
      <c r="D104" s="181">
        <v>85.849</v>
      </c>
      <c r="E104" s="182">
        <f t="shared" si="3"/>
        <v>0.00740000000000407</v>
      </c>
      <c r="F104" s="183">
        <f t="shared" si="4"/>
        <v>27.71016663547677</v>
      </c>
      <c r="G104" s="184">
        <f t="shared" si="5"/>
        <v>267.04999999999995</v>
      </c>
      <c r="H104" s="185">
        <v>99</v>
      </c>
      <c r="I104" s="154">
        <v>786.68</v>
      </c>
      <c r="J104" s="154">
        <v>519.63</v>
      </c>
    </row>
    <row r="105" spans="1:10" ht="18.75" customHeight="1">
      <c r="A105" s="135">
        <v>21254</v>
      </c>
      <c r="B105" s="137">
        <v>4</v>
      </c>
      <c r="C105" s="145">
        <v>85.0086</v>
      </c>
      <c r="D105" s="181">
        <v>85.0094</v>
      </c>
      <c r="E105" s="182">
        <f t="shared" si="3"/>
        <v>0.0007999999999981355</v>
      </c>
      <c r="F105" s="183">
        <f t="shared" si="4"/>
        <v>2.750747859567911</v>
      </c>
      <c r="G105" s="184">
        <f t="shared" si="5"/>
        <v>290.83</v>
      </c>
      <c r="H105" s="185">
        <v>100</v>
      </c>
      <c r="I105" s="154">
        <v>646.62</v>
      </c>
      <c r="J105" s="154">
        <v>355.79</v>
      </c>
    </row>
    <row r="106" spans="1:10" ht="18.75" customHeight="1">
      <c r="A106" s="135"/>
      <c r="B106" s="137">
        <v>5</v>
      </c>
      <c r="C106" s="145">
        <v>85.0451</v>
      </c>
      <c r="D106" s="181">
        <v>85.046</v>
      </c>
      <c r="E106" s="182">
        <f t="shared" si="3"/>
        <v>0.0009000000000014552</v>
      </c>
      <c r="F106" s="183">
        <f t="shared" si="4"/>
        <v>2.6811248808432286</v>
      </c>
      <c r="G106" s="184">
        <f t="shared" si="5"/>
        <v>335.68000000000006</v>
      </c>
      <c r="H106" s="185">
        <v>101</v>
      </c>
      <c r="I106" s="154">
        <v>680.07</v>
      </c>
      <c r="J106" s="154">
        <v>344.39</v>
      </c>
    </row>
    <row r="107" spans="1:10" ht="18.75" customHeight="1">
      <c r="A107" s="135"/>
      <c r="B107" s="137">
        <v>6</v>
      </c>
      <c r="C107" s="145">
        <v>87.3758</v>
      </c>
      <c r="D107" s="181">
        <v>87.3763</v>
      </c>
      <c r="E107" s="182">
        <f t="shared" si="3"/>
        <v>0.0005000000000023874</v>
      </c>
      <c r="F107" s="183">
        <f t="shared" si="4"/>
        <v>1.424460841578267</v>
      </c>
      <c r="G107" s="184">
        <f t="shared" si="5"/>
        <v>351.01</v>
      </c>
      <c r="H107" s="185">
        <v>102</v>
      </c>
      <c r="I107" s="154">
        <v>671.9</v>
      </c>
      <c r="J107" s="154">
        <v>320.89</v>
      </c>
    </row>
    <row r="108" spans="1:10" ht="18.75" customHeight="1">
      <c r="A108" s="135">
        <v>21267</v>
      </c>
      <c r="B108" s="137">
        <v>7</v>
      </c>
      <c r="C108" s="145">
        <v>86.432</v>
      </c>
      <c r="D108" s="181">
        <v>86.432</v>
      </c>
      <c r="E108" s="182">
        <f t="shared" si="3"/>
        <v>0</v>
      </c>
      <c r="F108" s="183">
        <f t="shared" si="4"/>
        <v>0</v>
      </c>
      <c r="G108" s="184">
        <f t="shared" si="5"/>
        <v>279.28</v>
      </c>
      <c r="H108" s="185">
        <v>103</v>
      </c>
      <c r="I108" s="154">
        <v>824.85</v>
      </c>
      <c r="J108" s="154">
        <v>545.57</v>
      </c>
    </row>
    <row r="109" spans="1:10" ht="18.75" customHeight="1">
      <c r="A109" s="135"/>
      <c r="B109" s="137">
        <v>8</v>
      </c>
      <c r="C109" s="145">
        <v>84.8262</v>
      </c>
      <c r="D109" s="181">
        <v>84.8269</v>
      </c>
      <c r="E109" s="182">
        <f t="shared" si="3"/>
        <v>0.0006999999999948159</v>
      </c>
      <c r="F109" s="183">
        <f t="shared" si="4"/>
        <v>2.192501644359996</v>
      </c>
      <c r="G109" s="184">
        <f t="shared" si="5"/>
        <v>319.27</v>
      </c>
      <c r="H109" s="185">
        <v>104</v>
      </c>
      <c r="I109" s="154">
        <v>679.37</v>
      </c>
      <c r="J109" s="154">
        <v>360.1</v>
      </c>
    </row>
    <row r="110" spans="1:10" ht="18.75" customHeight="1">
      <c r="A110" s="186"/>
      <c r="B110" s="187">
        <v>9</v>
      </c>
      <c r="C110" s="188">
        <v>87.6637</v>
      </c>
      <c r="D110" s="189">
        <v>87.6676</v>
      </c>
      <c r="E110" s="190">
        <f t="shared" si="3"/>
        <v>0.003899999999987358</v>
      </c>
      <c r="F110" s="191">
        <f t="shared" si="4"/>
        <v>14.040393130962157</v>
      </c>
      <c r="G110" s="192">
        <f t="shared" si="5"/>
        <v>277.77</v>
      </c>
      <c r="H110" s="193">
        <v>105</v>
      </c>
      <c r="I110" s="194">
        <v>758.26</v>
      </c>
      <c r="J110" s="194">
        <v>480.49</v>
      </c>
    </row>
    <row r="111" spans="1:10" ht="18.75" customHeight="1">
      <c r="A111" s="195">
        <v>21276</v>
      </c>
      <c r="B111" s="196">
        <v>19</v>
      </c>
      <c r="C111" s="197">
        <v>89.013</v>
      </c>
      <c r="D111" s="198">
        <v>89.0221</v>
      </c>
      <c r="E111" s="199">
        <f t="shared" si="3"/>
        <v>0.00909999999998945</v>
      </c>
      <c r="F111" s="200">
        <f t="shared" si="4"/>
        <v>30.329289428041097</v>
      </c>
      <c r="G111" s="201">
        <f t="shared" si="5"/>
        <v>300.03999999999996</v>
      </c>
      <c r="H111" s="196">
        <v>1</v>
      </c>
      <c r="I111" s="202">
        <v>853.04</v>
      </c>
      <c r="J111" s="202">
        <v>553</v>
      </c>
    </row>
    <row r="112" spans="1:10" ht="18.75" customHeight="1">
      <c r="A112" s="135"/>
      <c r="B112" s="137">
        <v>20</v>
      </c>
      <c r="C112" s="145">
        <v>84.6785</v>
      </c>
      <c r="D112" s="181">
        <v>84.6848</v>
      </c>
      <c r="E112" s="182">
        <f aca="true" t="shared" si="6" ref="E112:E175">D112-C112</f>
        <v>0.0062999999999959755</v>
      </c>
      <c r="F112" s="183">
        <f aca="true" t="shared" si="7" ref="F112:F175">((10^6)*E112/G112)</f>
        <v>21.659905108973305</v>
      </c>
      <c r="G112" s="184">
        <f aca="true" t="shared" si="8" ref="G112:G175">I112-J112</f>
        <v>290.86</v>
      </c>
      <c r="H112" s="137">
        <v>2</v>
      </c>
      <c r="I112" s="154">
        <v>809.71</v>
      </c>
      <c r="J112" s="154">
        <v>518.85</v>
      </c>
    </row>
    <row r="113" spans="1:10" ht="18.75" customHeight="1">
      <c r="A113" s="135"/>
      <c r="B113" s="196">
        <v>21</v>
      </c>
      <c r="C113" s="145">
        <v>86.3756</v>
      </c>
      <c r="D113" s="181">
        <v>86.3824</v>
      </c>
      <c r="E113" s="182">
        <f t="shared" si="6"/>
        <v>0.006799999999998363</v>
      </c>
      <c r="F113" s="183">
        <f t="shared" si="7"/>
        <v>22.772177756935008</v>
      </c>
      <c r="G113" s="184">
        <f t="shared" si="8"/>
        <v>298.61</v>
      </c>
      <c r="H113" s="196">
        <v>3</v>
      </c>
      <c r="I113" s="154">
        <v>870.97</v>
      </c>
      <c r="J113" s="154">
        <v>572.36</v>
      </c>
    </row>
    <row r="114" spans="1:10" ht="18.75" customHeight="1">
      <c r="A114" s="135">
        <v>21295</v>
      </c>
      <c r="B114" s="137">
        <v>22</v>
      </c>
      <c r="C114" s="145">
        <v>85.1536</v>
      </c>
      <c r="D114" s="181">
        <v>85.1617</v>
      </c>
      <c r="E114" s="182">
        <f t="shared" si="6"/>
        <v>0.008099999999998886</v>
      </c>
      <c r="F114" s="183">
        <f t="shared" si="7"/>
        <v>27.07762251788088</v>
      </c>
      <c r="G114" s="184">
        <f t="shared" si="8"/>
        <v>299.14</v>
      </c>
      <c r="H114" s="137">
        <v>4</v>
      </c>
      <c r="I114" s="154">
        <v>821.16</v>
      </c>
      <c r="J114" s="154">
        <v>522.02</v>
      </c>
    </row>
    <row r="115" spans="1:10" ht="18.75" customHeight="1">
      <c r="A115" s="135"/>
      <c r="B115" s="196">
        <v>23</v>
      </c>
      <c r="C115" s="145">
        <v>87.6972</v>
      </c>
      <c r="D115" s="181">
        <v>87.703</v>
      </c>
      <c r="E115" s="182">
        <f t="shared" si="6"/>
        <v>0.005800000000007799</v>
      </c>
      <c r="F115" s="183">
        <f t="shared" si="7"/>
        <v>16.332507321490763</v>
      </c>
      <c r="G115" s="184">
        <f t="shared" si="8"/>
        <v>355.11999999999995</v>
      </c>
      <c r="H115" s="196">
        <v>5</v>
      </c>
      <c r="I115" s="154">
        <v>725.29</v>
      </c>
      <c r="J115" s="154">
        <v>370.17</v>
      </c>
    </row>
    <row r="116" spans="1:10" ht="18.75" customHeight="1">
      <c r="A116" s="135"/>
      <c r="B116" s="137">
        <v>24</v>
      </c>
      <c r="C116" s="145">
        <v>88.1047</v>
      </c>
      <c r="D116" s="181">
        <v>88.1162</v>
      </c>
      <c r="E116" s="182">
        <f t="shared" si="6"/>
        <v>0.011500000000012278</v>
      </c>
      <c r="F116" s="183">
        <f t="shared" si="7"/>
        <v>35.88367448830591</v>
      </c>
      <c r="G116" s="184">
        <f t="shared" si="8"/>
        <v>320.48</v>
      </c>
      <c r="H116" s="137">
        <v>6</v>
      </c>
      <c r="I116" s="154">
        <v>682.98</v>
      </c>
      <c r="J116" s="154">
        <v>362.5</v>
      </c>
    </row>
    <row r="117" spans="1:10" ht="18.75" customHeight="1">
      <c r="A117" s="135">
        <v>21310</v>
      </c>
      <c r="B117" s="137">
        <v>28</v>
      </c>
      <c r="C117" s="145">
        <v>87.1923</v>
      </c>
      <c r="D117" s="181">
        <v>87.2033</v>
      </c>
      <c r="E117" s="182">
        <f t="shared" si="6"/>
        <v>0.01099999999999568</v>
      </c>
      <c r="F117" s="183">
        <f t="shared" si="7"/>
        <v>37.34383487233732</v>
      </c>
      <c r="G117" s="184">
        <f t="shared" si="8"/>
        <v>294.56</v>
      </c>
      <c r="H117" s="196">
        <v>7</v>
      </c>
      <c r="I117" s="154">
        <v>611.6</v>
      </c>
      <c r="J117" s="154">
        <v>317.04</v>
      </c>
    </row>
    <row r="118" spans="1:10" ht="18.75" customHeight="1">
      <c r="A118" s="135"/>
      <c r="B118" s="137">
        <v>29</v>
      </c>
      <c r="C118" s="145">
        <v>85.2332</v>
      </c>
      <c r="D118" s="181">
        <v>85.2487</v>
      </c>
      <c r="E118" s="182">
        <f t="shared" si="6"/>
        <v>0.015500000000002956</v>
      </c>
      <c r="F118" s="183">
        <f t="shared" si="7"/>
        <v>50.18779950784535</v>
      </c>
      <c r="G118" s="184">
        <f t="shared" si="8"/>
        <v>308.84</v>
      </c>
      <c r="H118" s="137">
        <v>8</v>
      </c>
      <c r="I118" s="154">
        <v>615.75</v>
      </c>
      <c r="J118" s="154">
        <v>306.91</v>
      </c>
    </row>
    <row r="119" spans="1:10" ht="18.75" customHeight="1">
      <c r="A119" s="135"/>
      <c r="B119" s="137">
        <v>30</v>
      </c>
      <c r="C119" s="145">
        <v>84.947</v>
      </c>
      <c r="D119" s="181">
        <v>84.9564</v>
      </c>
      <c r="E119" s="182">
        <f t="shared" si="6"/>
        <v>0.009399999999999409</v>
      </c>
      <c r="F119" s="183">
        <f t="shared" si="7"/>
        <v>31.90658837106482</v>
      </c>
      <c r="G119" s="184">
        <f t="shared" si="8"/>
        <v>294.61000000000007</v>
      </c>
      <c r="H119" s="196">
        <v>9</v>
      </c>
      <c r="I119" s="154">
        <v>795.7</v>
      </c>
      <c r="J119" s="154">
        <v>501.09</v>
      </c>
    </row>
    <row r="120" spans="1:10" ht="18.75" customHeight="1">
      <c r="A120" s="135">
        <v>21316</v>
      </c>
      <c r="B120" s="137">
        <v>31</v>
      </c>
      <c r="C120" s="145">
        <v>84.8905</v>
      </c>
      <c r="D120" s="181">
        <v>84.8922</v>
      </c>
      <c r="E120" s="182">
        <f t="shared" si="6"/>
        <v>0.0016999999999995907</v>
      </c>
      <c r="F120" s="183">
        <f t="shared" si="7"/>
        <v>5.9091383085946365</v>
      </c>
      <c r="G120" s="184">
        <f t="shared" si="8"/>
        <v>287.68999999999994</v>
      </c>
      <c r="H120" s="137">
        <v>10</v>
      </c>
      <c r="I120" s="154">
        <v>823.06</v>
      </c>
      <c r="J120" s="154">
        <v>535.37</v>
      </c>
    </row>
    <row r="121" spans="1:10" ht="18.75" customHeight="1">
      <c r="A121" s="135"/>
      <c r="B121" s="137">
        <v>32</v>
      </c>
      <c r="C121" s="145">
        <v>85.0153</v>
      </c>
      <c r="D121" s="181">
        <v>85.0195</v>
      </c>
      <c r="E121" s="182">
        <f t="shared" si="6"/>
        <v>0.004199999999997317</v>
      </c>
      <c r="F121" s="183">
        <f t="shared" si="7"/>
        <v>13.939595087943305</v>
      </c>
      <c r="G121" s="184">
        <f t="shared" si="8"/>
        <v>301.29999999999995</v>
      </c>
      <c r="H121" s="196">
        <v>11</v>
      </c>
      <c r="I121" s="154">
        <v>797.54</v>
      </c>
      <c r="J121" s="154">
        <v>496.24</v>
      </c>
    </row>
    <row r="122" spans="1:10" ht="18.75" customHeight="1">
      <c r="A122" s="135"/>
      <c r="B122" s="137">
        <v>33</v>
      </c>
      <c r="C122" s="145">
        <v>85.9648</v>
      </c>
      <c r="D122" s="181">
        <v>85.9659</v>
      </c>
      <c r="E122" s="182">
        <f t="shared" si="6"/>
        <v>0.0011000000000080945</v>
      </c>
      <c r="F122" s="183">
        <f t="shared" si="7"/>
        <v>4.059639799262232</v>
      </c>
      <c r="G122" s="184">
        <f t="shared" si="8"/>
        <v>270.96000000000004</v>
      </c>
      <c r="H122" s="137">
        <v>12</v>
      </c>
      <c r="I122" s="154">
        <v>785.59</v>
      </c>
      <c r="J122" s="154">
        <v>514.63</v>
      </c>
    </row>
    <row r="123" spans="1:10" ht="18.75" customHeight="1">
      <c r="A123" s="135">
        <v>21367</v>
      </c>
      <c r="B123" s="137">
        <v>1</v>
      </c>
      <c r="C123" s="145">
        <v>85.3906</v>
      </c>
      <c r="D123" s="181">
        <v>85.3951</v>
      </c>
      <c r="E123" s="182">
        <f t="shared" si="6"/>
        <v>0.004499999999993065</v>
      </c>
      <c r="F123" s="183">
        <f t="shared" si="7"/>
        <v>15.279616990910547</v>
      </c>
      <c r="G123" s="184">
        <f t="shared" si="8"/>
        <v>294.51</v>
      </c>
      <c r="H123" s="196">
        <v>13</v>
      </c>
      <c r="I123" s="154">
        <v>725.51</v>
      </c>
      <c r="J123" s="154">
        <v>431</v>
      </c>
    </row>
    <row r="124" spans="1:10" ht="18.75" customHeight="1">
      <c r="A124" s="135"/>
      <c r="B124" s="137">
        <v>2</v>
      </c>
      <c r="C124" s="145">
        <v>87.4563</v>
      </c>
      <c r="D124" s="181">
        <v>87.4578</v>
      </c>
      <c r="E124" s="182">
        <f t="shared" si="6"/>
        <v>0.0015000000000071623</v>
      </c>
      <c r="F124" s="183">
        <f t="shared" si="7"/>
        <v>4.355274237121925</v>
      </c>
      <c r="G124" s="184">
        <f t="shared" si="8"/>
        <v>344.40999999999997</v>
      </c>
      <c r="H124" s="137">
        <v>14</v>
      </c>
      <c r="I124" s="154">
        <v>719.29</v>
      </c>
      <c r="J124" s="154">
        <v>374.88</v>
      </c>
    </row>
    <row r="125" spans="1:10" ht="18.75" customHeight="1">
      <c r="A125" s="135"/>
      <c r="B125" s="137">
        <v>3</v>
      </c>
      <c r="C125" s="145">
        <v>85.8228</v>
      </c>
      <c r="D125" s="181">
        <v>85.8286</v>
      </c>
      <c r="E125" s="182">
        <f t="shared" si="6"/>
        <v>0.005799999999993588</v>
      </c>
      <c r="F125" s="183">
        <f t="shared" si="7"/>
        <v>19.54573026890068</v>
      </c>
      <c r="G125" s="184">
        <f t="shared" si="8"/>
        <v>296.74</v>
      </c>
      <c r="H125" s="196">
        <v>15</v>
      </c>
      <c r="I125" s="154">
        <v>809.64</v>
      </c>
      <c r="J125" s="154">
        <v>512.9</v>
      </c>
    </row>
    <row r="126" spans="1:10" ht="18.75" customHeight="1">
      <c r="A126" s="135">
        <v>21372</v>
      </c>
      <c r="B126" s="137">
        <v>4</v>
      </c>
      <c r="C126" s="145">
        <v>85.0058</v>
      </c>
      <c r="D126" s="181">
        <v>85.0335</v>
      </c>
      <c r="E126" s="182">
        <f t="shared" si="6"/>
        <v>0.02770000000001005</v>
      </c>
      <c r="F126" s="183">
        <f t="shared" si="7"/>
        <v>84.30214863963128</v>
      </c>
      <c r="G126" s="184">
        <f t="shared" si="8"/>
        <v>328.58</v>
      </c>
      <c r="H126" s="137">
        <v>16</v>
      </c>
      <c r="I126" s="154">
        <v>696.51</v>
      </c>
      <c r="J126" s="154">
        <v>367.93</v>
      </c>
    </row>
    <row r="127" spans="1:10" ht="18.75" customHeight="1">
      <c r="A127" s="135"/>
      <c r="B127" s="137">
        <v>5</v>
      </c>
      <c r="C127" s="145">
        <v>85.0199</v>
      </c>
      <c r="D127" s="181">
        <v>85.0428</v>
      </c>
      <c r="E127" s="182">
        <f t="shared" si="6"/>
        <v>0.022899999999992815</v>
      </c>
      <c r="F127" s="183">
        <f t="shared" si="7"/>
        <v>82.06708715593757</v>
      </c>
      <c r="G127" s="184">
        <f t="shared" si="8"/>
        <v>279.03999999999996</v>
      </c>
      <c r="H127" s="196">
        <v>17</v>
      </c>
      <c r="I127" s="154">
        <v>823.77</v>
      </c>
      <c r="J127" s="154">
        <v>544.73</v>
      </c>
    </row>
    <row r="128" spans="1:10" ht="18.75" customHeight="1">
      <c r="A128" s="135"/>
      <c r="B128" s="137">
        <v>6</v>
      </c>
      <c r="C128" s="145">
        <v>87.3661</v>
      </c>
      <c r="D128" s="181">
        <v>87.394</v>
      </c>
      <c r="E128" s="182">
        <f t="shared" si="6"/>
        <v>0.02790000000000248</v>
      </c>
      <c r="F128" s="183">
        <f t="shared" si="7"/>
        <v>89.64431449411198</v>
      </c>
      <c r="G128" s="184">
        <f t="shared" si="8"/>
        <v>311.2300000000001</v>
      </c>
      <c r="H128" s="137">
        <v>18</v>
      </c>
      <c r="I128" s="154">
        <v>768.32</v>
      </c>
      <c r="J128" s="154">
        <v>457.09</v>
      </c>
    </row>
    <row r="129" spans="1:10" ht="18.75" customHeight="1">
      <c r="A129" s="135">
        <v>21386</v>
      </c>
      <c r="B129" s="137">
        <v>7</v>
      </c>
      <c r="C129" s="145">
        <v>86.4423</v>
      </c>
      <c r="D129" s="181">
        <v>86.4547</v>
      </c>
      <c r="E129" s="182">
        <f t="shared" si="6"/>
        <v>0.012399999999999523</v>
      </c>
      <c r="F129" s="183">
        <f t="shared" si="7"/>
        <v>41.44523546909832</v>
      </c>
      <c r="G129" s="184">
        <f t="shared" si="8"/>
        <v>299.18999999999994</v>
      </c>
      <c r="H129" s="196">
        <v>19</v>
      </c>
      <c r="I129" s="154">
        <v>844.66</v>
      </c>
      <c r="J129" s="154">
        <v>545.47</v>
      </c>
    </row>
    <row r="130" spans="1:10" ht="18.75" customHeight="1">
      <c r="A130" s="135"/>
      <c r="B130" s="137">
        <v>8</v>
      </c>
      <c r="C130" s="145">
        <v>84.8068</v>
      </c>
      <c r="D130" s="181">
        <v>84.813</v>
      </c>
      <c r="E130" s="182">
        <f t="shared" si="6"/>
        <v>0.006200000000006867</v>
      </c>
      <c r="F130" s="183">
        <f t="shared" si="7"/>
        <v>21.35795239245881</v>
      </c>
      <c r="G130" s="184">
        <f t="shared" si="8"/>
        <v>290.28999999999996</v>
      </c>
      <c r="H130" s="137">
        <v>20</v>
      </c>
      <c r="I130" s="154">
        <v>770.8</v>
      </c>
      <c r="J130" s="154">
        <v>480.51</v>
      </c>
    </row>
    <row r="131" spans="1:10" ht="18.75" customHeight="1">
      <c r="A131" s="135"/>
      <c r="B131" s="137">
        <v>9</v>
      </c>
      <c r="C131" s="145">
        <v>87.6473</v>
      </c>
      <c r="D131" s="181">
        <v>87.6555</v>
      </c>
      <c r="E131" s="182">
        <f t="shared" si="6"/>
        <v>0.008200000000002206</v>
      </c>
      <c r="F131" s="183">
        <f t="shared" si="7"/>
        <v>25.625800806282086</v>
      </c>
      <c r="G131" s="184">
        <f t="shared" si="8"/>
        <v>319.99</v>
      </c>
      <c r="H131" s="196">
        <v>21</v>
      </c>
      <c r="I131" s="154">
        <v>646.34</v>
      </c>
      <c r="J131" s="154">
        <v>326.35</v>
      </c>
    </row>
    <row r="132" spans="1:10" ht="18.75" customHeight="1">
      <c r="A132" s="135">
        <v>21402</v>
      </c>
      <c r="B132" s="137">
        <v>28</v>
      </c>
      <c r="C132" s="145">
        <v>87.2217</v>
      </c>
      <c r="D132" s="181">
        <v>87.2584</v>
      </c>
      <c r="E132" s="182">
        <f t="shared" si="6"/>
        <v>0.03669999999999618</v>
      </c>
      <c r="F132" s="183">
        <f t="shared" si="7"/>
        <v>103.20294704872242</v>
      </c>
      <c r="G132" s="184">
        <f t="shared" si="8"/>
        <v>355.61</v>
      </c>
      <c r="H132" s="137">
        <v>22</v>
      </c>
      <c r="I132" s="154">
        <v>704.08</v>
      </c>
      <c r="J132" s="154">
        <v>348.47</v>
      </c>
    </row>
    <row r="133" spans="1:10" ht="18.75" customHeight="1">
      <c r="A133" s="135"/>
      <c r="B133" s="137">
        <v>29</v>
      </c>
      <c r="C133" s="145">
        <v>85.2345</v>
      </c>
      <c r="D133" s="181">
        <v>85.2689</v>
      </c>
      <c r="E133" s="182">
        <f t="shared" si="6"/>
        <v>0.03440000000000509</v>
      </c>
      <c r="F133" s="183">
        <f t="shared" si="7"/>
        <v>108.01645366912142</v>
      </c>
      <c r="G133" s="184">
        <f t="shared" si="8"/>
        <v>318.46999999999997</v>
      </c>
      <c r="H133" s="196">
        <v>23</v>
      </c>
      <c r="I133" s="154">
        <v>823.93</v>
      </c>
      <c r="J133" s="154">
        <v>505.46</v>
      </c>
    </row>
    <row r="134" spans="1:10" ht="18.75" customHeight="1">
      <c r="A134" s="135"/>
      <c r="B134" s="137">
        <v>30</v>
      </c>
      <c r="C134" s="145">
        <v>84.9762</v>
      </c>
      <c r="D134" s="181">
        <v>85.0056</v>
      </c>
      <c r="E134" s="182">
        <f t="shared" si="6"/>
        <v>0.02939999999999543</v>
      </c>
      <c r="F134" s="183">
        <f t="shared" si="7"/>
        <v>90.33923303833406</v>
      </c>
      <c r="G134" s="184">
        <f t="shared" si="8"/>
        <v>325.43999999999994</v>
      </c>
      <c r="H134" s="137">
        <v>24</v>
      </c>
      <c r="I134" s="154">
        <v>671.92</v>
      </c>
      <c r="J134" s="154">
        <v>346.48</v>
      </c>
    </row>
    <row r="135" spans="1:10" ht="18.75" customHeight="1">
      <c r="A135" s="135">
        <v>21411</v>
      </c>
      <c r="B135" s="137">
        <v>31</v>
      </c>
      <c r="C135" s="145">
        <v>84.866</v>
      </c>
      <c r="D135" s="181">
        <v>84.8741</v>
      </c>
      <c r="E135" s="182">
        <f t="shared" si="6"/>
        <v>0.008099999999998886</v>
      </c>
      <c r="F135" s="183">
        <f t="shared" si="7"/>
        <v>27.902170168787062</v>
      </c>
      <c r="G135" s="184">
        <f t="shared" si="8"/>
        <v>290.30000000000007</v>
      </c>
      <c r="H135" s="196">
        <v>25</v>
      </c>
      <c r="I135" s="154">
        <v>819.57</v>
      </c>
      <c r="J135" s="154">
        <v>529.27</v>
      </c>
    </row>
    <row r="136" spans="1:10" ht="18.75" customHeight="1">
      <c r="A136" s="135"/>
      <c r="B136" s="137">
        <v>32</v>
      </c>
      <c r="C136" s="145">
        <v>85.0265</v>
      </c>
      <c r="D136" s="181">
        <v>85.0394</v>
      </c>
      <c r="E136" s="182">
        <f t="shared" si="6"/>
        <v>0.01290000000000191</v>
      </c>
      <c r="F136" s="183">
        <f t="shared" si="7"/>
        <v>43.709551722976016</v>
      </c>
      <c r="G136" s="184">
        <f t="shared" si="8"/>
        <v>295.12999999999994</v>
      </c>
      <c r="H136" s="137">
        <v>26</v>
      </c>
      <c r="I136" s="154">
        <v>703.43</v>
      </c>
      <c r="J136" s="154">
        <v>408.3</v>
      </c>
    </row>
    <row r="137" spans="1:10" ht="18.75" customHeight="1">
      <c r="A137" s="135"/>
      <c r="B137" s="137">
        <v>33</v>
      </c>
      <c r="C137" s="145">
        <v>85.9747</v>
      </c>
      <c r="D137" s="181">
        <v>85.9941</v>
      </c>
      <c r="E137" s="182">
        <f t="shared" si="6"/>
        <v>0.019400000000004525</v>
      </c>
      <c r="F137" s="183">
        <f t="shared" si="7"/>
        <v>57.96928225663218</v>
      </c>
      <c r="G137" s="184">
        <f t="shared" si="8"/>
        <v>334.66</v>
      </c>
      <c r="H137" s="196">
        <v>27</v>
      </c>
      <c r="I137" s="154">
        <v>704.12</v>
      </c>
      <c r="J137" s="154">
        <v>369.46</v>
      </c>
    </row>
    <row r="138" spans="1:10" ht="18.75" customHeight="1">
      <c r="A138" s="135">
        <v>21416</v>
      </c>
      <c r="B138" s="137">
        <v>34</v>
      </c>
      <c r="C138" s="145">
        <v>83.7343</v>
      </c>
      <c r="D138" s="181">
        <v>83.7424</v>
      </c>
      <c r="E138" s="182">
        <f t="shared" si="6"/>
        <v>0.008099999999998886</v>
      </c>
      <c r="F138" s="183">
        <f t="shared" si="7"/>
        <v>32.109728058348075</v>
      </c>
      <c r="G138" s="184">
        <f t="shared" si="8"/>
        <v>252.26</v>
      </c>
      <c r="H138" s="137">
        <v>28</v>
      </c>
      <c r="I138" s="154">
        <v>807.12</v>
      </c>
      <c r="J138" s="154">
        <v>554.86</v>
      </c>
    </row>
    <row r="139" spans="1:10" ht="23.25">
      <c r="A139" s="135"/>
      <c r="B139" s="137">
        <v>35</v>
      </c>
      <c r="C139" s="145">
        <v>85.0105</v>
      </c>
      <c r="D139" s="181">
        <v>85.0236</v>
      </c>
      <c r="E139" s="182">
        <f t="shared" si="6"/>
        <v>0.01310000000000855</v>
      </c>
      <c r="F139" s="183">
        <f t="shared" si="7"/>
        <v>59.89392831020733</v>
      </c>
      <c r="G139" s="184">
        <f t="shared" si="8"/>
        <v>218.72000000000003</v>
      </c>
      <c r="H139" s="196">
        <v>29</v>
      </c>
      <c r="I139" s="154">
        <v>774</v>
      </c>
      <c r="J139" s="154">
        <v>555.28</v>
      </c>
    </row>
    <row r="140" spans="1:10" ht="23.25">
      <c r="A140" s="135"/>
      <c r="B140" s="137">
        <v>36</v>
      </c>
      <c r="C140" s="145">
        <v>84.5724</v>
      </c>
      <c r="D140" s="181">
        <v>84.5866</v>
      </c>
      <c r="E140" s="182">
        <f t="shared" si="6"/>
        <v>0.014200000000002433</v>
      </c>
      <c r="F140" s="183">
        <f t="shared" si="7"/>
        <v>46.64608107221087</v>
      </c>
      <c r="G140" s="184">
        <f t="shared" si="8"/>
        <v>304.42</v>
      </c>
      <c r="H140" s="137">
        <v>30</v>
      </c>
      <c r="I140" s="154">
        <v>658.11</v>
      </c>
      <c r="J140" s="154">
        <v>353.69</v>
      </c>
    </row>
    <row r="141" spans="1:10" ht="23.25">
      <c r="A141" s="135">
        <v>21435</v>
      </c>
      <c r="B141" s="137">
        <v>1</v>
      </c>
      <c r="C141" s="145">
        <v>85.4042</v>
      </c>
      <c r="D141" s="181">
        <v>85.4083</v>
      </c>
      <c r="E141" s="182">
        <f t="shared" si="6"/>
        <v>0.004099999999993997</v>
      </c>
      <c r="F141" s="183">
        <f t="shared" si="7"/>
        <v>11.355767899166311</v>
      </c>
      <c r="G141" s="184">
        <f t="shared" si="8"/>
        <v>361.05000000000007</v>
      </c>
      <c r="H141" s="196">
        <v>31</v>
      </c>
      <c r="I141" s="154">
        <v>674.69</v>
      </c>
      <c r="J141" s="154">
        <v>313.64</v>
      </c>
    </row>
    <row r="142" spans="1:10" ht="23.25">
      <c r="A142" s="135"/>
      <c r="B142" s="137">
        <v>2</v>
      </c>
      <c r="C142" s="145">
        <v>87.455</v>
      </c>
      <c r="D142" s="181">
        <v>87.4592</v>
      </c>
      <c r="E142" s="182">
        <f t="shared" si="6"/>
        <v>0.004199999999997317</v>
      </c>
      <c r="F142" s="183">
        <f t="shared" si="7"/>
        <v>11.933513283129184</v>
      </c>
      <c r="G142" s="184">
        <f t="shared" si="8"/>
        <v>351.95000000000005</v>
      </c>
      <c r="H142" s="137">
        <v>32</v>
      </c>
      <c r="I142" s="154">
        <v>716.95</v>
      </c>
      <c r="J142" s="154">
        <v>365</v>
      </c>
    </row>
    <row r="143" spans="1:10" ht="23.25">
      <c r="A143" s="135"/>
      <c r="B143" s="137">
        <v>3</v>
      </c>
      <c r="C143" s="145">
        <v>85.8702</v>
      </c>
      <c r="D143" s="181">
        <v>85.8722</v>
      </c>
      <c r="E143" s="182">
        <f t="shared" si="6"/>
        <v>0.0020000000000095497</v>
      </c>
      <c r="F143" s="183">
        <f t="shared" si="7"/>
        <v>7.142857142891249</v>
      </c>
      <c r="G143" s="184">
        <f t="shared" si="8"/>
        <v>280</v>
      </c>
      <c r="H143" s="196">
        <v>33</v>
      </c>
      <c r="I143" s="154">
        <v>839.96</v>
      </c>
      <c r="J143" s="154">
        <v>559.96</v>
      </c>
    </row>
    <row r="144" spans="1:10" ht="23.25">
      <c r="A144" s="135">
        <v>21447</v>
      </c>
      <c r="B144" s="137">
        <v>4</v>
      </c>
      <c r="C144" s="145">
        <v>85.0372</v>
      </c>
      <c r="D144" s="181">
        <v>85.0449</v>
      </c>
      <c r="E144" s="182">
        <f t="shared" si="6"/>
        <v>0.007699999999999818</v>
      </c>
      <c r="F144" s="183">
        <f t="shared" si="7"/>
        <v>23.442732752846066</v>
      </c>
      <c r="G144" s="184">
        <f t="shared" si="8"/>
        <v>328.46</v>
      </c>
      <c r="H144" s="137">
        <v>34</v>
      </c>
      <c r="I144" s="154">
        <v>649.38</v>
      </c>
      <c r="J144" s="154">
        <v>320.92</v>
      </c>
    </row>
    <row r="145" spans="1:10" ht="23.25">
      <c r="A145" s="135"/>
      <c r="B145" s="137">
        <v>5</v>
      </c>
      <c r="C145" s="145">
        <v>85.0494</v>
      </c>
      <c r="D145" s="181">
        <v>85.0605</v>
      </c>
      <c r="E145" s="182">
        <f t="shared" si="6"/>
        <v>0.011099999999999</v>
      </c>
      <c r="F145" s="183">
        <f t="shared" si="7"/>
        <v>33.90244647383708</v>
      </c>
      <c r="G145" s="184">
        <f t="shared" si="8"/>
        <v>327.41</v>
      </c>
      <c r="H145" s="196">
        <v>35</v>
      </c>
      <c r="I145" s="154">
        <v>660.11</v>
      </c>
      <c r="J145" s="154">
        <v>332.7</v>
      </c>
    </row>
    <row r="146" spans="1:10" ht="23.25">
      <c r="A146" s="135"/>
      <c r="B146" s="137">
        <v>6</v>
      </c>
      <c r="C146" s="145">
        <v>87.3909</v>
      </c>
      <c r="D146" s="181">
        <v>87.4003</v>
      </c>
      <c r="E146" s="182">
        <f t="shared" si="6"/>
        <v>0.009399999999999409</v>
      </c>
      <c r="F146" s="183">
        <f t="shared" si="7"/>
        <v>33.56423623509038</v>
      </c>
      <c r="G146" s="184">
        <f t="shared" si="8"/>
        <v>280.05999999999995</v>
      </c>
      <c r="H146" s="137">
        <v>36</v>
      </c>
      <c r="I146" s="154">
        <v>758.91</v>
      </c>
      <c r="J146" s="154">
        <v>478.85</v>
      </c>
    </row>
    <row r="147" spans="1:10" ht="23.25">
      <c r="A147" s="135">
        <v>21453</v>
      </c>
      <c r="B147" s="137">
        <v>7</v>
      </c>
      <c r="C147" s="145">
        <v>86.4393</v>
      </c>
      <c r="D147" s="181">
        <v>86.441</v>
      </c>
      <c r="E147" s="182">
        <f t="shared" si="6"/>
        <v>0.0016999999999995907</v>
      </c>
      <c r="F147" s="183">
        <f t="shared" si="7"/>
        <v>5.242383125692582</v>
      </c>
      <c r="G147" s="184">
        <f t="shared" si="8"/>
        <v>324.28000000000003</v>
      </c>
      <c r="H147" s="196">
        <v>37</v>
      </c>
      <c r="I147" s="154">
        <v>684.32</v>
      </c>
      <c r="J147" s="154">
        <v>360.04</v>
      </c>
    </row>
    <row r="148" spans="1:10" ht="23.25">
      <c r="A148" s="135"/>
      <c r="B148" s="137">
        <v>8</v>
      </c>
      <c r="C148" s="145">
        <v>84.7905</v>
      </c>
      <c r="D148" s="181">
        <v>84.7915</v>
      </c>
      <c r="E148" s="182">
        <f t="shared" si="6"/>
        <v>0.0010000000000047748</v>
      </c>
      <c r="F148" s="183">
        <f t="shared" si="7"/>
        <v>3.2758959575600306</v>
      </c>
      <c r="G148" s="184">
        <f t="shared" si="8"/>
        <v>305.26</v>
      </c>
      <c r="H148" s="137">
        <v>38</v>
      </c>
      <c r="I148" s="154">
        <v>782.15</v>
      </c>
      <c r="J148" s="154">
        <v>476.89</v>
      </c>
    </row>
    <row r="149" spans="1:10" ht="23.25">
      <c r="A149" s="135"/>
      <c r="B149" s="137">
        <v>9</v>
      </c>
      <c r="C149" s="145">
        <v>87.6474</v>
      </c>
      <c r="D149" s="181">
        <v>87.6479</v>
      </c>
      <c r="E149" s="182">
        <f t="shared" si="6"/>
        <v>0.0005000000000023874</v>
      </c>
      <c r="F149" s="183">
        <f t="shared" si="7"/>
        <v>1.9889414853509984</v>
      </c>
      <c r="G149" s="184">
        <f t="shared" si="8"/>
        <v>251.39</v>
      </c>
      <c r="H149" s="196">
        <v>39</v>
      </c>
      <c r="I149" s="154">
        <v>807.59</v>
      </c>
      <c r="J149" s="154">
        <v>556.2</v>
      </c>
    </row>
    <row r="150" spans="1:10" ht="23.25">
      <c r="A150" s="135">
        <v>21467</v>
      </c>
      <c r="B150" s="137">
        <v>1</v>
      </c>
      <c r="C150" s="145">
        <v>85.397</v>
      </c>
      <c r="D150" s="181">
        <v>85.3984</v>
      </c>
      <c r="E150" s="182">
        <f t="shared" si="6"/>
        <v>0.0013999999999896318</v>
      </c>
      <c r="F150" s="183">
        <f t="shared" si="7"/>
        <v>4.655338675854193</v>
      </c>
      <c r="G150" s="184">
        <f t="shared" si="8"/>
        <v>300.7300000000001</v>
      </c>
      <c r="H150" s="137">
        <v>40</v>
      </c>
      <c r="I150" s="154">
        <v>658.32</v>
      </c>
      <c r="J150" s="154">
        <v>357.59</v>
      </c>
    </row>
    <row r="151" spans="1:10" ht="23.25">
      <c r="A151" s="135"/>
      <c r="B151" s="137">
        <v>2</v>
      </c>
      <c r="C151" s="145">
        <v>87.4627</v>
      </c>
      <c r="D151" s="181">
        <v>87.4675</v>
      </c>
      <c r="E151" s="182">
        <f t="shared" si="6"/>
        <v>0.004800000000003024</v>
      </c>
      <c r="F151" s="183">
        <f t="shared" si="7"/>
        <v>13.589264481068524</v>
      </c>
      <c r="G151" s="184">
        <f t="shared" si="8"/>
        <v>353.22</v>
      </c>
      <c r="H151" s="196">
        <v>41</v>
      </c>
      <c r="I151" s="154">
        <v>723.08</v>
      </c>
      <c r="J151" s="154">
        <v>369.86</v>
      </c>
    </row>
    <row r="152" spans="1:10" ht="23.25">
      <c r="A152" s="135"/>
      <c r="B152" s="137">
        <v>3</v>
      </c>
      <c r="C152" s="145">
        <v>85.86</v>
      </c>
      <c r="D152" s="181">
        <v>85.861</v>
      </c>
      <c r="E152" s="182">
        <f t="shared" si="6"/>
        <v>0.0010000000000047748</v>
      </c>
      <c r="F152" s="183">
        <f t="shared" si="7"/>
        <v>3.5498757543655475</v>
      </c>
      <c r="G152" s="184">
        <f t="shared" si="8"/>
        <v>281.70000000000005</v>
      </c>
      <c r="H152" s="137">
        <v>42</v>
      </c>
      <c r="I152" s="154">
        <v>820.34</v>
      </c>
      <c r="J152" s="154">
        <v>538.64</v>
      </c>
    </row>
    <row r="153" spans="1:10" ht="23.25">
      <c r="A153" s="135">
        <v>21470</v>
      </c>
      <c r="B153" s="137">
        <v>4</v>
      </c>
      <c r="C153" s="145">
        <v>85.0301</v>
      </c>
      <c r="D153" s="181">
        <v>85.0338</v>
      </c>
      <c r="E153" s="182">
        <f t="shared" si="6"/>
        <v>0.0036999999999949296</v>
      </c>
      <c r="F153" s="183">
        <f t="shared" si="7"/>
        <v>13.830741626775305</v>
      </c>
      <c r="G153" s="184">
        <f t="shared" si="8"/>
        <v>267.52</v>
      </c>
      <c r="H153" s="196">
        <v>43</v>
      </c>
      <c r="I153" s="154">
        <v>790.72</v>
      </c>
      <c r="J153" s="154">
        <v>523.2</v>
      </c>
    </row>
    <row r="154" spans="1:10" ht="23.25">
      <c r="A154" s="135"/>
      <c r="B154" s="137">
        <v>5</v>
      </c>
      <c r="C154" s="145">
        <v>85.0443</v>
      </c>
      <c r="D154" s="181">
        <v>85.0468</v>
      </c>
      <c r="E154" s="182">
        <f t="shared" si="6"/>
        <v>0.0024999999999977263</v>
      </c>
      <c r="F154" s="183">
        <f t="shared" si="7"/>
        <v>7.330088547462985</v>
      </c>
      <c r="G154" s="184">
        <f t="shared" si="8"/>
        <v>341.06000000000006</v>
      </c>
      <c r="H154" s="137">
        <v>44</v>
      </c>
      <c r="I154" s="154">
        <v>684.58</v>
      </c>
      <c r="J154" s="154">
        <v>343.52</v>
      </c>
    </row>
    <row r="155" spans="1:10" ht="23.25">
      <c r="A155" s="135"/>
      <c r="B155" s="137">
        <v>6</v>
      </c>
      <c r="C155" s="145">
        <v>87.3708</v>
      </c>
      <c r="D155" s="181">
        <v>87.3778</v>
      </c>
      <c r="E155" s="182">
        <f t="shared" si="6"/>
        <v>0.006999999999990791</v>
      </c>
      <c r="F155" s="183">
        <f t="shared" si="7"/>
        <v>23.879375042610327</v>
      </c>
      <c r="G155" s="184">
        <f t="shared" si="8"/>
        <v>293.14</v>
      </c>
      <c r="H155" s="196">
        <v>45</v>
      </c>
      <c r="I155" s="154">
        <v>821.08</v>
      </c>
      <c r="J155" s="154">
        <v>527.94</v>
      </c>
    </row>
    <row r="156" spans="1:10" ht="23.25">
      <c r="A156" s="135">
        <v>21478</v>
      </c>
      <c r="B156" s="137">
        <v>7</v>
      </c>
      <c r="C156" s="145">
        <v>86.4427</v>
      </c>
      <c r="D156" s="181">
        <v>86.45</v>
      </c>
      <c r="E156" s="182">
        <f t="shared" si="6"/>
        <v>0.00730000000000075</v>
      </c>
      <c r="F156" s="183">
        <f t="shared" si="7"/>
        <v>22.871823792965348</v>
      </c>
      <c r="G156" s="184">
        <f t="shared" si="8"/>
        <v>319.17</v>
      </c>
      <c r="H156" s="137">
        <v>46</v>
      </c>
      <c r="I156" s="154">
        <v>733.5</v>
      </c>
      <c r="J156" s="154">
        <v>414.33</v>
      </c>
    </row>
    <row r="157" spans="1:10" ht="23.25">
      <c r="A157" s="135"/>
      <c r="B157" s="137">
        <v>8</v>
      </c>
      <c r="C157" s="145">
        <v>84.7568</v>
      </c>
      <c r="D157" s="181">
        <v>84.7572</v>
      </c>
      <c r="E157" s="182">
        <f t="shared" si="6"/>
        <v>0.00039999999999906777</v>
      </c>
      <c r="F157" s="183">
        <f t="shared" si="7"/>
        <v>1.2308071017541087</v>
      </c>
      <c r="G157" s="184">
        <f t="shared" si="8"/>
        <v>324.99</v>
      </c>
      <c r="H157" s="196">
        <v>47</v>
      </c>
      <c r="I157" s="154">
        <v>862.99</v>
      </c>
      <c r="J157" s="154">
        <v>538</v>
      </c>
    </row>
    <row r="158" spans="1:10" ht="23.25">
      <c r="A158" s="203"/>
      <c r="B158" s="204">
        <v>9</v>
      </c>
      <c r="C158" s="205">
        <v>87.6223</v>
      </c>
      <c r="D158" s="206">
        <v>87.6254</v>
      </c>
      <c r="E158" s="207">
        <f t="shared" si="6"/>
        <v>0.0031000000000034333</v>
      </c>
      <c r="F158" s="208">
        <f t="shared" si="7"/>
        <v>9.792772302260026</v>
      </c>
      <c r="G158" s="209">
        <f t="shared" si="8"/>
        <v>316.55999999999995</v>
      </c>
      <c r="H158" s="204">
        <v>48</v>
      </c>
      <c r="I158" s="210">
        <v>837.31</v>
      </c>
      <c r="J158" s="210">
        <v>520.75</v>
      </c>
    </row>
    <row r="159" spans="1:10" ht="23.25">
      <c r="A159" s="195">
        <v>21753</v>
      </c>
      <c r="B159" s="196">
        <v>1</v>
      </c>
      <c r="C159" s="197">
        <v>85.3716</v>
      </c>
      <c r="D159" s="198">
        <v>85.3805</v>
      </c>
      <c r="E159" s="199">
        <f t="shared" si="6"/>
        <v>0.008899999999997021</v>
      </c>
      <c r="F159" s="200">
        <f t="shared" si="7"/>
        <v>30.218660871917084</v>
      </c>
      <c r="G159" s="201">
        <f t="shared" si="8"/>
        <v>294.52000000000004</v>
      </c>
      <c r="H159" s="196">
        <v>1</v>
      </c>
      <c r="I159" s="202">
        <v>771.58</v>
      </c>
      <c r="J159" s="202">
        <v>477.06</v>
      </c>
    </row>
    <row r="160" spans="1:10" ht="23.25">
      <c r="A160" s="135"/>
      <c r="B160" s="137">
        <v>2</v>
      </c>
      <c r="C160" s="145">
        <v>87.4254</v>
      </c>
      <c r="D160" s="181">
        <v>87.4395</v>
      </c>
      <c r="E160" s="182">
        <f t="shared" si="6"/>
        <v>0.014099999999999113</v>
      </c>
      <c r="F160" s="183">
        <f t="shared" si="7"/>
        <v>37.299613777046495</v>
      </c>
      <c r="G160" s="184">
        <f t="shared" si="8"/>
        <v>378.0199999999999</v>
      </c>
      <c r="H160" s="137">
        <v>2</v>
      </c>
      <c r="I160" s="154">
        <v>750.56</v>
      </c>
      <c r="J160" s="154">
        <v>372.54</v>
      </c>
    </row>
    <row r="161" spans="1:10" ht="23.25">
      <c r="A161" s="135"/>
      <c r="B161" s="196">
        <v>3</v>
      </c>
      <c r="C161" s="145">
        <v>85.827</v>
      </c>
      <c r="D161" s="181">
        <v>85.8345</v>
      </c>
      <c r="E161" s="182">
        <f t="shared" si="6"/>
        <v>0.00750000000000739</v>
      </c>
      <c r="F161" s="183">
        <f t="shared" si="7"/>
        <v>20.8073241781312</v>
      </c>
      <c r="G161" s="184">
        <f t="shared" si="8"/>
        <v>360.44999999999993</v>
      </c>
      <c r="H161" s="196">
        <v>3</v>
      </c>
      <c r="I161" s="154">
        <v>690.67</v>
      </c>
      <c r="J161" s="154">
        <v>330.22</v>
      </c>
    </row>
    <row r="162" spans="1:10" ht="23.25">
      <c r="A162" s="135">
        <v>21758</v>
      </c>
      <c r="B162" s="137">
        <v>4</v>
      </c>
      <c r="C162" s="145">
        <v>85.007</v>
      </c>
      <c r="D162" s="181">
        <v>85.0116</v>
      </c>
      <c r="E162" s="182">
        <f t="shared" si="6"/>
        <v>0.004599999999996385</v>
      </c>
      <c r="F162" s="183">
        <f t="shared" si="7"/>
        <v>15.13655807830334</v>
      </c>
      <c r="G162" s="184">
        <f t="shared" si="8"/>
        <v>303.9</v>
      </c>
      <c r="H162" s="137">
        <v>4</v>
      </c>
      <c r="I162" s="154">
        <v>876.5</v>
      </c>
      <c r="J162" s="154">
        <v>572.6</v>
      </c>
    </row>
    <row r="163" spans="1:10" ht="23.25">
      <c r="A163" s="135"/>
      <c r="B163" s="196">
        <v>5</v>
      </c>
      <c r="C163" s="145">
        <v>85.0313</v>
      </c>
      <c r="D163" s="181">
        <v>85.0367</v>
      </c>
      <c r="E163" s="182">
        <f t="shared" si="6"/>
        <v>0.00539999999999452</v>
      </c>
      <c r="F163" s="183">
        <f t="shared" si="7"/>
        <v>16.326530612228332</v>
      </c>
      <c r="G163" s="184">
        <f t="shared" si="8"/>
        <v>330.74999999999994</v>
      </c>
      <c r="H163" s="196">
        <v>5</v>
      </c>
      <c r="I163" s="154">
        <v>695.91</v>
      </c>
      <c r="J163" s="154">
        <v>365.16</v>
      </c>
    </row>
    <row r="164" spans="1:10" ht="23.25">
      <c r="A164" s="135"/>
      <c r="B164" s="137">
        <v>6</v>
      </c>
      <c r="C164" s="145">
        <v>87.4019</v>
      </c>
      <c r="D164" s="181">
        <v>87.4089</v>
      </c>
      <c r="E164" s="182">
        <f t="shared" si="6"/>
        <v>0.007000000000005002</v>
      </c>
      <c r="F164" s="183">
        <f t="shared" si="7"/>
        <v>17.937679376806585</v>
      </c>
      <c r="G164" s="184">
        <f t="shared" si="8"/>
        <v>390.24</v>
      </c>
      <c r="H164" s="137">
        <v>6</v>
      </c>
      <c r="I164" s="154">
        <v>756.35</v>
      </c>
      <c r="J164" s="154">
        <v>366.11</v>
      </c>
    </row>
    <row r="165" spans="1:10" ht="23.25">
      <c r="A165" s="135">
        <v>21786</v>
      </c>
      <c r="B165" s="137">
        <v>1</v>
      </c>
      <c r="C165" s="145">
        <v>85.4045</v>
      </c>
      <c r="D165" s="181">
        <v>85.4142</v>
      </c>
      <c r="E165" s="182">
        <f t="shared" si="6"/>
        <v>0.009699999999995157</v>
      </c>
      <c r="F165" s="183">
        <f t="shared" si="7"/>
        <v>27.05793745988774</v>
      </c>
      <c r="G165" s="184">
        <f t="shared" si="8"/>
        <v>358.49000000000007</v>
      </c>
      <c r="H165" s="196">
        <v>7</v>
      </c>
      <c r="I165" s="154">
        <v>724.83</v>
      </c>
      <c r="J165" s="154">
        <v>366.34</v>
      </c>
    </row>
    <row r="166" spans="1:10" ht="23.25">
      <c r="A166" s="135"/>
      <c r="B166" s="137">
        <v>2</v>
      </c>
      <c r="C166" s="145">
        <v>87.4645</v>
      </c>
      <c r="D166" s="181">
        <v>87.4757</v>
      </c>
      <c r="E166" s="182">
        <f t="shared" si="6"/>
        <v>0.01120000000000232</v>
      </c>
      <c r="F166" s="183">
        <f t="shared" si="7"/>
        <v>34.231921266588174</v>
      </c>
      <c r="G166" s="184">
        <f t="shared" si="8"/>
        <v>327.18</v>
      </c>
      <c r="H166" s="137">
        <v>8</v>
      </c>
      <c r="I166" s="154">
        <v>819.02</v>
      </c>
      <c r="J166" s="154">
        <v>491.84</v>
      </c>
    </row>
    <row r="167" spans="1:10" ht="23.25">
      <c r="A167" s="135"/>
      <c r="B167" s="137">
        <v>3</v>
      </c>
      <c r="C167" s="145">
        <v>85.8698</v>
      </c>
      <c r="D167" s="181">
        <v>85.8773</v>
      </c>
      <c r="E167" s="182">
        <f t="shared" si="6"/>
        <v>0.00750000000000739</v>
      </c>
      <c r="F167" s="183">
        <f t="shared" si="7"/>
        <v>23.51760684835028</v>
      </c>
      <c r="G167" s="184">
        <f t="shared" si="8"/>
        <v>318.9100000000001</v>
      </c>
      <c r="H167" s="196">
        <v>9</v>
      </c>
      <c r="I167" s="154">
        <v>852.44</v>
      </c>
      <c r="J167" s="154">
        <v>533.53</v>
      </c>
    </row>
    <row r="168" spans="1:10" ht="23.25">
      <c r="A168" s="135">
        <v>21789</v>
      </c>
      <c r="B168" s="137">
        <v>4</v>
      </c>
      <c r="C168" s="145">
        <v>85.0227</v>
      </c>
      <c r="D168" s="181">
        <v>85.0446</v>
      </c>
      <c r="E168" s="182">
        <f t="shared" si="6"/>
        <v>0.02190000000000225</v>
      </c>
      <c r="F168" s="183">
        <f t="shared" si="7"/>
        <v>63.601777364743846</v>
      </c>
      <c r="G168" s="184">
        <f t="shared" si="8"/>
        <v>344.33000000000004</v>
      </c>
      <c r="H168" s="137">
        <v>10</v>
      </c>
      <c r="I168" s="154">
        <v>856.82</v>
      </c>
      <c r="J168" s="154">
        <v>512.49</v>
      </c>
    </row>
    <row r="169" spans="1:10" ht="23.25">
      <c r="A169" s="135"/>
      <c r="B169" s="137">
        <v>5</v>
      </c>
      <c r="C169" s="145">
        <v>85.052</v>
      </c>
      <c r="D169" s="181">
        <v>85.0784</v>
      </c>
      <c r="E169" s="182">
        <f t="shared" si="6"/>
        <v>0.026399999999995316</v>
      </c>
      <c r="F169" s="183">
        <f t="shared" si="7"/>
        <v>83.20463928896378</v>
      </c>
      <c r="G169" s="184">
        <f t="shared" si="8"/>
        <v>317.28999999999996</v>
      </c>
      <c r="H169" s="196">
        <v>11</v>
      </c>
      <c r="I169" s="154">
        <v>870.93</v>
      </c>
      <c r="J169" s="154">
        <v>553.64</v>
      </c>
    </row>
    <row r="170" spans="1:10" ht="23.25">
      <c r="A170" s="135"/>
      <c r="B170" s="137">
        <v>6</v>
      </c>
      <c r="C170" s="145">
        <v>87.3765</v>
      </c>
      <c r="D170" s="181">
        <v>87.393</v>
      </c>
      <c r="E170" s="182">
        <f t="shared" si="6"/>
        <v>0.01650000000000773</v>
      </c>
      <c r="F170" s="183">
        <f t="shared" si="7"/>
        <v>45.48837978663946</v>
      </c>
      <c r="G170" s="184">
        <f t="shared" si="8"/>
        <v>362.72999999999996</v>
      </c>
      <c r="H170" s="137">
        <v>12</v>
      </c>
      <c r="I170" s="154">
        <v>711.77</v>
      </c>
      <c r="J170" s="154">
        <v>349.04</v>
      </c>
    </row>
    <row r="171" spans="1:10" ht="23.25">
      <c r="A171" s="135">
        <v>21793</v>
      </c>
      <c r="B171" s="137">
        <v>7</v>
      </c>
      <c r="C171" s="145">
        <v>86.4413</v>
      </c>
      <c r="D171" s="181">
        <v>86.4597</v>
      </c>
      <c r="E171" s="182">
        <f t="shared" si="6"/>
        <v>0.01839999999999975</v>
      </c>
      <c r="F171" s="183">
        <f t="shared" si="7"/>
        <v>50.6775366310448</v>
      </c>
      <c r="G171" s="184">
        <f t="shared" si="8"/>
        <v>363.08000000000004</v>
      </c>
      <c r="H171" s="196">
        <v>13</v>
      </c>
      <c r="I171" s="154">
        <v>707.57</v>
      </c>
      <c r="J171" s="154">
        <v>344.49</v>
      </c>
    </row>
    <row r="172" spans="1:10" ht="23.25">
      <c r="A172" s="135"/>
      <c r="B172" s="137">
        <v>8</v>
      </c>
      <c r="C172" s="145">
        <v>84.801</v>
      </c>
      <c r="D172" s="181">
        <v>84.8186</v>
      </c>
      <c r="E172" s="182">
        <f t="shared" si="6"/>
        <v>0.017600000000001614</v>
      </c>
      <c r="F172" s="183">
        <f t="shared" si="7"/>
        <v>56.567994086078535</v>
      </c>
      <c r="G172" s="184">
        <f t="shared" si="8"/>
        <v>311.13</v>
      </c>
      <c r="H172" s="137">
        <v>14</v>
      </c>
      <c r="I172" s="154">
        <v>846.14</v>
      </c>
      <c r="J172" s="154">
        <v>535.01</v>
      </c>
    </row>
    <row r="173" spans="1:10" ht="23.25">
      <c r="A173" s="135"/>
      <c r="B173" s="137">
        <v>9</v>
      </c>
      <c r="C173" s="145">
        <v>87.638</v>
      </c>
      <c r="D173" s="181">
        <v>87.6548</v>
      </c>
      <c r="E173" s="182">
        <f t="shared" si="6"/>
        <v>0.016799999999989268</v>
      </c>
      <c r="F173" s="183">
        <f t="shared" si="7"/>
        <v>56.59233308626715</v>
      </c>
      <c r="G173" s="184">
        <f t="shared" si="8"/>
        <v>296.86</v>
      </c>
      <c r="H173" s="196">
        <v>15</v>
      </c>
      <c r="I173" s="154">
        <v>857.78</v>
      </c>
      <c r="J173" s="154">
        <v>560.92</v>
      </c>
    </row>
    <row r="174" spans="1:10" ht="23.25">
      <c r="A174" s="135">
        <v>21805</v>
      </c>
      <c r="B174" s="137">
        <v>1</v>
      </c>
      <c r="C174" s="145">
        <v>85.4067</v>
      </c>
      <c r="D174" s="181">
        <v>85.41</v>
      </c>
      <c r="E174" s="182">
        <f t="shared" si="6"/>
        <v>0.003299999999995862</v>
      </c>
      <c r="F174" s="183">
        <f t="shared" si="7"/>
        <v>12.270394883601774</v>
      </c>
      <c r="G174" s="184">
        <f t="shared" si="8"/>
        <v>268.94000000000005</v>
      </c>
      <c r="H174" s="137">
        <v>16</v>
      </c>
      <c r="I174" s="154">
        <v>820.82</v>
      </c>
      <c r="J174" s="154">
        <v>551.88</v>
      </c>
    </row>
    <row r="175" spans="1:10" ht="23.25">
      <c r="A175" s="135"/>
      <c r="B175" s="137">
        <v>2</v>
      </c>
      <c r="C175" s="145">
        <v>87.4826</v>
      </c>
      <c r="D175" s="181">
        <v>87.4829</v>
      </c>
      <c r="E175" s="182">
        <f t="shared" si="6"/>
        <v>0.0002999999999957481</v>
      </c>
      <c r="F175" s="183">
        <f t="shared" si="7"/>
        <v>1.1443829868233761</v>
      </c>
      <c r="G175" s="184">
        <f t="shared" si="8"/>
        <v>262.15000000000003</v>
      </c>
      <c r="H175" s="196">
        <v>17</v>
      </c>
      <c r="I175" s="154">
        <v>670.6</v>
      </c>
      <c r="J175" s="154">
        <v>408.45</v>
      </c>
    </row>
    <row r="176" spans="1:10" ht="23.25">
      <c r="A176" s="135"/>
      <c r="B176" s="137">
        <v>3</v>
      </c>
      <c r="C176" s="145">
        <v>85.8552</v>
      </c>
      <c r="D176" s="181">
        <v>85.86</v>
      </c>
      <c r="E176" s="182">
        <f aca="true" t="shared" si="9" ref="E176:E236">D176-C176</f>
        <v>0.004800000000003024</v>
      </c>
      <c r="F176" s="183">
        <f aca="true" t="shared" si="10" ref="F176:F239">((10^6)*E176/G176)</f>
        <v>18.361960139256436</v>
      </c>
      <c r="G176" s="184">
        <f aca="true" t="shared" si="11" ref="G176:G236">I176-J176</f>
        <v>261.40999999999997</v>
      </c>
      <c r="H176" s="137">
        <v>18</v>
      </c>
      <c r="I176" s="154">
        <v>791.78</v>
      </c>
      <c r="J176" s="154">
        <v>530.37</v>
      </c>
    </row>
    <row r="177" spans="1:10" ht="23.25">
      <c r="A177" s="135">
        <v>21820</v>
      </c>
      <c r="B177" s="137">
        <v>4</v>
      </c>
      <c r="C177" s="145">
        <v>85.0104</v>
      </c>
      <c r="D177" s="181">
        <v>85.0237</v>
      </c>
      <c r="E177" s="182">
        <f t="shared" si="9"/>
        <v>0.013300000000000978</v>
      </c>
      <c r="F177" s="183">
        <f t="shared" si="10"/>
        <v>42.43371725744498</v>
      </c>
      <c r="G177" s="184">
        <f t="shared" si="11"/>
        <v>313.42999999999995</v>
      </c>
      <c r="H177" s="196">
        <v>19</v>
      </c>
      <c r="I177" s="154">
        <v>643.55</v>
      </c>
      <c r="J177" s="154">
        <v>330.12</v>
      </c>
    </row>
    <row r="178" spans="1:10" ht="23.25">
      <c r="A178" s="135"/>
      <c r="B178" s="137">
        <v>5</v>
      </c>
      <c r="C178" s="145">
        <v>85.0394</v>
      </c>
      <c r="D178" s="181">
        <v>85.0495</v>
      </c>
      <c r="E178" s="182">
        <f t="shared" si="9"/>
        <v>0.010099999999994225</v>
      </c>
      <c r="F178" s="183">
        <f t="shared" si="10"/>
        <v>37.47124731021083</v>
      </c>
      <c r="G178" s="184">
        <f t="shared" si="11"/>
        <v>269.53999999999996</v>
      </c>
      <c r="H178" s="137">
        <v>20</v>
      </c>
      <c r="I178" s="154">
        <v>841.24</v>
      </c>
      <c r="J178" s="154">
        <v>571.7</v>
      </c>
    </row>
    <row r="179" spans="1:10" ht="23.25">
      <c r="A179" s="135"/>
      <c r="B179" s="137">
        <v>6</v>
      </c>
      <c r="C179" s="145">
        <v>87.3924</v>
      </c>
      <c r="D179" s="181">
        <v>87.4081</v>
      </c>
      <c r="E179" s="182">
        <f t="shared" si="9"/>
        <v>0.015700000000009595</v>
      </c>
      <c r="F179" s="183">
        <f t="shared" si="10"/>
        <v>45.70463741960815</v>
      </c>
      <c r="G179" s="184">
        <f t="shared" si="11"/>
        <v>343.51</v>
      </c>
      <c r="H179" s="196">
        <v>21</v>
      </c>
      <c r="I179" s="154">
        <v>715.88</v>
      </c>
      <c r="J179" s="154">
        <v>372.37</v>
      </c>
    </row>
    <row r="180" spans="1:10" ht="23.25">
      <c r="A180" s="135">
        <v>21821</v>
      </c>
      <c r="B180" s="137">
        <v>7</v>
      </c>
      <c r="C180" s="145">
        <v>86.4496</v>
      </c>
      <c r="D180" s="181">
        <v>86.4683</v>
      </c>
      <c r="E180" s="182">
        <f t="shared" si="9"/>
        <v>0.018699999999995498</v>
      </c>
      <c r="F180" s="183">
        <f t="shared" si="10"/>
        <v>62.51880579049679</v>
      </c>
      <c r="G180" s="184">
        <f t="shared" si="11"/>
        <v>299.11</v>
      </c>
      <c r="H180" s="137">
        <v>22</v>
      </c>
      <c r="I180" s="154">
        <v>655.33</v>
      </c>
      <c r="J180" s="154">
        <v>356.22</v>
      </c>
    </row>
    <row r="181" spans="1:10" ht="23.25">
      <c r="A181" s="135"/>
      <c r="B181" s="137">
        <v>8</v>
      </c>
      <c r="C181" s="145">
        <v>84.7803</v>
      </c>
      <c r="D181" s="181">
        <v>84.7997</v>
      </c>
      <c r="E181" s="182">
        <f t="shared" si="9"/>
        <v>0.019400000000004525</v>
      </c>
      <c r="F181" s="183">
        <f t="shared" si="10"/>
        <v>62.97474517952517</v>
      </c>
      <c r="G181" s="184">
        <f t="shared" si="11"/>
        <v>308.06</v>
      </c>
      <c r="H181" s="196">
        <v>23</v>
      </c>
      <c r="I181" s="154">
        <v>580.99</v>
      </c>
      <c r="J181" s="154">
        <v>272.93</v>
      </c>
    </row>
    <row r="182" spans="1:10" ht="23.25">
      <c r="A182" s="135"/>
      <c r="B182" s="137">
        <v>9</v>
      </c>
      <c r="C182" s="145">
        <v>87.6327</v>
      </c>
      <c r="D182" s="181">
        <v>87.6468</v>
      </c>
      <c r="E182" s="182">
        <f t="shared" si="9"/>
        <v>0.014099999999999113</v>
      </c>
      <c r="F182" s="183">
        <f t="shared" si="10"/>
        <v>51.18710520583428</v>
      </c>
      <c r="G182" s="184">
        <f t="shared" si="11"/>
        <v>275.46000000000004</v>
      </c>
      <c r="H182" s="137">
        <v>24</v>
      </c>
      <c r="I182" s="154">
        <v>812.32</v>
      </c>
      <c r="J182" s="154">
        <v>536.86</v>
      </c>
    </row>
    <row r="183" spans="1:10" ht="23.25">
      <c r="A183" s="135">
        <v>21826</v>
      </c>
      <c r="B183" s="137">
        <v>31</v>
      </c>
      <c r="C183" s="145">
        <v>84.8848</v>
      </c>
      <c r="D183" s="181">
        <v>84.9852</v>
      </c>
      <c r="E183" s="182">
        <f t="shared" si="9"/>
        <v>0.1004000000000076</v>
      </c>
      <c r="F183" s="183">
        <f t="shared" si="10"/>
        <v>310.39386632043403</v>
      </c>
      <c r="G183" s="184">
        <f t="shared" si="11"/>
        <v>323.46000000000004</v>
      </c>
      <c r="H183" s="196">
        <v>25</v>
      </c>
      <c r="I183" s="154">
        <v>717.21</v>
      </c>
      <c r="J183" s="154">
        <v>393.75</v>
      </c>
    </row>
    <row r="184" spans="1:10" ht="23.25">
      <c r="A184" s="135"/>
      <c r="B184" s="137">
        <v>32</v>
      </c>
      <c r="C184" s="145">
        <v>85.0338</v>
      </c>
      <c r="D184" s="181">
        <v>85.1182</v>
      </c>
      <c r="E184" s="182">
        <f t="shared" si="9"/>
        <v>0.08440000000000225</v>
      </c>
      <c r="F184" s="183">
        <f t="shared" si="10"/>
        <v>287.7599727241809</v>
      </c>
      <c r="G184" s="184">
        <f t="shared" si="11"/>
        <v>293.3</v>
      </c>
      <c r="H184" s="137">
        <v>26</v>
      </c>
      <c r="I184" s="154">
        <v>691.97</v>
      </c>
      <c r="J184" s="154">
        <v>398.67</v>
      </c>
    </row>
    <row r="185" spans="1:10" ht="23.25">
      <c r="A185" s="135"/>
      <c r="B185" s="137">
        <v>33</v>
      </c>
      <c r="C185" s="145">
        <v>85.9909</v>
      </c>
      <c r="D185" s="181">
        <v>86.0813</v>
      </c>
      <c r="E185" s="182">
        <f t="shared" si="9"/>
        <v>0.09040000000000248</v>
      </c>
      <c r="F185" s="183">
        <f t="shared" si="10"/>
        <v>272.42865322605695</v>
      </c>
      <c r="G185" s="184">
        <f t="shared" si="11"/>
        <v>331.83</v>
      </c>
      <c r="H185" s="196">
        <v>27</v>
      </c>
      <c r="I185" s="154">
        <v>693.24</v>
      </c>
      <c r="J185" s="154">
        <v>361.41</v>
      </c>
    </row>
    <row r="186" spans="1:10" ht="23.25">
      <c r="A186" s="135">
        <v>21842</v>
      </c>
      <c r="B186" s="137">
        <v>34</v>
      </c>
      <c r="C186" s="145">
        <v>83.7469</v>
      </c>
      <c r="D186" s="181">
        <v>83.7568</v>
      </c>
      <c r="E186" s="182">
        <f t="shared" si="9"/>
        <v>0.009900000000001796</v>
      </c>
      <c r="F186" s="183">
        <f t="shared" si="10"/>
        <v>34.58394466569481</v>
      </c>
      <c r="G186" s="184">
        <f t="shared" si="11"/>
        <v>286.26000000000005</v>
      </c>
      <c r="H186" s="137">
        <v>28</v>
      </c>
      <c r="I186" s="154">
        <v>693.22</v>
      </c>
      <c r="J186" s="154">
        <v>406.96</v>
      </c>
    </row>
    <row r="187" spans="1:10" ht="23.25">
      <c r="A187" s="135"/>
      <c r="B187" s="137">
        <v>35</v>
      </c>
      <c r="C187" s="145">
        <v>85.0206</v>
      </c>
      <c r="D187" s="181">
        <v>85.0272</v>
      </c>
      <c r="E187" s="182">
        <f t="shared" si="9"/>
        <v>0.006599999999991724</v>
      </c>
      <c r="F187" s="183">
        <f t="shared" si="10"/>
        <v>21.159271608078107</v>
      </c>
      <c r="G187" s="184">
        <f t="shared" si="11"/>
        <v>311.92</v>
      </c>
      <c r="H187" s="196">
        <v>29</v>
      </c>
      <c r="I187" s="154">
        <v>685.33</v>
      </c>
      <c r="J187" s="154">
        <v>373.41</v>
      </c>
    </row>
    <row r="188" spans="1:10" ht="23.25">
      <c r="A188" s="135"/>
      <c r="B188" s="137">
        <v>36</v>
      </c>
      <c r="C188" s="145">
        <v>84.5657</v>
      </c>
      <c r="D188" s="181">
        <v>84.5668</v>
      </c>
      <c r="E188" s="182">
        <f t="shared" si="9"/>
        <v>0.0010999999999938836</v>
      </c>
      <c r="F188" s="183">
        <f t="shared" si="10"/>
        <v>3.5068702776608647</v>
      </c>
      <c r="G188" s="184">
        <f t="shared" si="11"/>
        <v>313.6700000000001</v>
      </c>
      <c r="H188" s="137">
        <v>30</v>
      </c>
      <c r="I188" s="154">
        <v>834.6</v>
      </c>
      <c r="J188" s="154">
        <v>520.93</v>
      </c>
    </row>
    <row r="189" spans="1:10" ht="23.25">
      <c r="A189" s="135">
        <v>21857</v>
      </c>
      <c r="B189" s="137">
        <v>28</v>
      </c>
      <c r="C189" s="145">
        <v>87.1937</v>
      </c>
      <c r="D189" s="181">
        <v>87.2078</v>
      </c>
      <c r="E189" s="182">
        <f t="shared" si="9"/>
        <v>0.014099999999999113</v>
      </c>
      <c r="F189" s="183">
        <f t="shared" si="10"/>
        <v>49.352467623378054</v>
      </c>
      <c r="G189" s="184">
        <f t="shared" si="11"/>
        <v>285.70000000000005</v>
      </c>
      <c r="H189" s="196">
        <v>31</v>
      </c>
      <c r="I189" s="154">
        <v>740.98</v>
      </c>
      <c r="J189" s="154">
        <v>455.28</v>
      </c>
    </row>
    <row r="190" spans="1:10" ht="23.25">
      <c r="A190" s="135"/>
      <c r="B190" s="137">
        <v>29</v>
      </c>
      <c r="C190" s="145">
        <v>85.2186</v>
      </c>
      <c r="D190" s="181">
        <v>85.2296</v>
      </c>
      <c r="E190" s="182">
        <f t="shared" si="9"/>
        <v>0.01100000000000989</v>
      </c>
      <c r="F190" s="183">
        <f t="shared" si="10"/>
        <v>38.90912949669234</v>
      </c>
      <c r="G190" s="184">
        <f t="shared" si="11"/>
        <v>282.71000000000004</v>
      </c>
      <c r="H190" s="137">
        <v>32</v>
      </c>
      <c r="I190" s="154">
        <v>808.72</v>
      </c>
      <c r="J190" s="154">
        <v>526.01</v>
      </c>
    </row>
    <row r="191" spans="1:10" ht="23.25">
      <c r="A191" s="135"/>
      <c r="B191" s="137">
        <v>30</v>
      </c>
      <c r="C191" s="145">
        <v>84.9553</v>
      </c>
      <c r="D191" s="181">
        <v>84.9701</v>
      </c>
      <c r="E191" s="182">
        <f t="shared" si="9"/>
        <v>0.01480000000000814</v>
      </c>
      <c r="F191" s="183">
        <f t="shared" si="10"/>
        <v>53.172379104721344</v>
      </c>
      <c r="G191" s="184">
        <f t="shared" si="11"/>
        <v>278.34000000000003</v>
      </c>
      <c r="H191" s="196">
        <v>33</v>
      </c>
      <c r="I191" s="154">
        <v>838.47</v>
      </c>
      <c r="J191" s="154">
        <v>560.13</v>
      </c>
    </row>
    <row r="192" spans="1:10" ht="23.25">
      <c r="A192" s="135">
        <v>21866</v>
      </c>
      <c r="B192" s="137">
        <v>31</v>
      </c>
      <c r="C192" s="145">
        <v>84.9009</v>
      </c>
      <c r="D192" s="181">
        <v>84.9289</v>
      </c>
      <c r="E192" s="182">
        <f t="shared" si="9"/>
        <v>0.028000000000005798</v>
      </c>
      <c r="F192" s="183">
        <f t="shared" si="10"/>
        <v>104.99868751642781</v>
      </c>
      <c r="G192" s="184">
        <f t="shared" si="11"/>
        <v>266.66999999999996</v>
      </c>
      <c r="H192" s="137">
        <v>34</v>
      </c>
      <c r="I192" s="154">
        <v>840.5</v>
      </c>
      <c r="J192" s="154">
        <v>573.83</v>
      </c>
    </row>
    <row r="193" spans="1:10" ht="23.25">
      <c r="A193" s="135"/>
      <c r="B193" s="137">
        <v>32</v>
      </c>
      <c r="C193" s="145">
        <v>85.0365</v>
      </c>
      <c r="D193" s="181">
        <v>85.0695</v>
      </c>
      <c r="E193" s="182">
        <f t="shared" si="9"/>
        <v>0.03300000000000125</v>
      </c>
      <c r="F193" s="183">
        <f t="shared" si="10"/>
        <v>100.14870565385345</v>
      </c>
      <c r="G193" s="184">
        <f t="shared" si="11"/>
        <v>329.51</v>
      </c>
      <c r="H193" s="196">
        <v>35</v>
      </c>
      <c r="I193" s="154">
        <v>655.73</v>
      </c>
      <c r="J193" s="154">
        <v>326.22</v>
      </c>
    </row>
    <row r="194" spans="1:10" ht="23.25">
      <c r="A194" s="135"/>
      <c r="B194" s="137">
        <v>33</v>
      </c>
      <c r="C194" s="145">
        <v>86.0189</v>
      </c>
      <c r="D194" s="181">
        <v>86.0502</v>
      </c>
      <c r="E194" s="182">
        <f t="shared" si="9"/>
        <v>0.03130000000000166</v>
      </c>
      <c r="F194" s="183">
        <f t="shared" si="10"/>
        <v>105.27377909323845</v>
      </c>
      <c r="G194" s="184">
        <f t="shared" si="11"/>
        <v>297.32000000000005</v>
      </c>
      <c r="H194" s="137">
        <v>36</v>
      </c>
      <c r="I194" s="154">
        <v>828</v>
      </c>
      <c r="J194" s="154">
        <v>530.68</v>
      </c>
    </row>
    <row r="195" spans="1:10" ht="23.25">
      <c r="A195" s="135">
        <v>21876</v>
      </c>
      <c r="B195" s="137">
        <v>34</v>
      </c>
      <c r="C195" s="145">
        <v>83.7562</v>
      </c>
      <c r="D195" s="181">
        <v>83.7648</v>
      </c>
      <c r="E195" s="182">
        <f t="shared" si="9"/>
        <v>0.008599999999987062</v>
      </c>
      <c r="F195" s="183">
        <f t="shared" si="10"/>
        <v>29.19311585589145</v>
      </c>
      <c r="G195" s="184">
        <f t="shared" si="11"/>
        <v>294.59000000000003</v>
      </c>
      <c r="H195" s="196">
        <v>37</v>
      </c>
      <c r="I195" s="154">
        <v>738.12</v>
      </c>
      <c r="J195" s="154">
        <v>443.53</v>
      </c>
    </row>
    <row r="196" spans="1:10" ht="23.25">
      <c r="A196" s="135"/>
      <c r="B196" s="137">
        <v>35</v>
      </c>
      <c r="C196" s="145">
        <v>84.9789</v>
      </c>
      <c r="D196" s="181">
        <v>84.9936</v>
      </c>
      <c r="E196" s="182">
        <f t="shared" si="9"/>
        <v>0.01470000000000482</v>
      </c>
      <c r="F196" s="183">
        <f t="shared" si="10"/>
        <v>58.88007690460953</v>
      </c>
      <c r="G196" s="184">
        <f t="shared" si="11"/>
        <v>249.66000000000008</v>
      </c>
      <c r="H196" s="137">
        <v>38</v>
      </c>
      <c r="I196" s="154">
        <v>828.09</v>
      </c>
      <c r="J196" s="154">
        <v>578.43</v>
      </c>
    </row>
    <row r="197" spans="1:10" ht="23.25">
      <c r="A197" s="135"/>
      <c r="B197" s="137">
        <v>36</v>
      </c>
      <c r="C197" s="145">
        <v>84.6218</v>
      </c>
      <c r="D197" s="181">
        <v>84.6374</v>
      </c>
      <c r="E197" s="182">
        <f t="shared" si="9"/>
        <v>0.015600000000006276</v>
      </c>
      <c r="F197" s="183">
        <f t="shared" si="10"/>
        <v>57.63475819265629</v>
      </c>
      <c r="G197" s="184">
        <f t="shared" si="11"/>
        <v>270.66999999999996</v>
      </c>
      <c r="H197" s="196">
        <v>39</v>
      </c>
      <c r="I197" s="154">
        <v>659.93</v>
      </c>
      <c r="J197" s="154">
        <v>389.26</v>
      </c>
    </row>
    <row r="198" spans="1:10" ht="23.25">
      <c r="A198" s="135">
        <v>21894</v>
      </c>
      <c r="B198" s="137">
        <v>7</v>
      </c>
      <c r="C198" s="145">
        <v>86.4356</v>
      </c>
      <c r="D198" s="181">
        <v>86.4443</v>
      </c>
      <c r="E198" s="182">
        <f t="shared" si="9"/>
        <v>0.008700000000004593</v>
      </c>
      <c r="F198" s="183">
        <f t="shared" si="10"/>
        <v>24.884159945096375</v>
      </c>
      <c r="G198" s="184">
        <f t="shared" si="11"/>
        <v>349.61999999999995</v>
      </c>
      <c r="H198" s="137">
        <v>40</v>
      </c>
      <c r="I198" s="154">
        <v>696.42</v>
      </c>
      <c r="J198" s="154">
        <v>346.8</v>
      </c>
    </row>
    <row r="199" spans="1:10" ht="23.25">
      <c r="A199" s="135"/>
      <c r="B199" s="137">
        <v>8</v>
      </c>
      <c r="C199" s="145">
        <v>84.7733</v>
      </c>
      <c r="D199" s="181">
        <v>84.7853</v>
      </c>
      <c r="E199" s="182">
        <f t="shared" si="9"/>
        <v>0.012000000000000455</v>
      </c>
      <c r="F199" s="183">
        <f t="shared" si="10"/>
        <v>37.01304709910383</v>
      </c>
      <c r="G199" s="184">
        <f t="shared" si="11"/>
        <v>324.21000000000004</v>
      </c>
      <c r="H199" s="196">
        <v>41</v>
      </c>
      <c r="I199" s="154">
        <v>711.24</v>
      </c>
      <c r="J199" s="154">
        <v>387.03</v>
      </c>
    </row>
    <row r="200" spans="1:10" ht="23.25">
      <c r="A200" s="135"/>
      <c r="B200" s="137">
        <v>9</v>
      </c>
      <c r="C200" s="145">
        <v>87.6268</v>
      </c>
      <c r="D200" s="181">
        <v>87.6356</v>
      </c>
      <c r="E200" s="182">
        <f t="shared" si="9"/>
        <v>0.008799999999993702</v>
      </c>
      <c r="F200" s="183">
        <f t="shared" si="10"/>
        <v>36.26473254757151</v>
      </c>
      <c r="G200" s="184">
        <f t="shared" si="11"/>
        <v>242.65999999999997</v>
      </c>
      <c r="H200" s="137">
        <v>42</v>
      </c>
      <c r="I200" s="154">
        <v>810.68</v>
      </c>
      <c r="J200" s="154">
        <v>568.02</v>
      </c>
    </row>
    <row r="201" spans="1:10" ht="26.25">
      <c r="A201" s="135">
        <v>21927</v>
      </c>
      <c r="B201" s="222">
        <v>1</v>
      </c>
      <c r="C201" s="145">
        <v>85.3881</v>
      </c>
      <c r="D201" s="145">
        <v>85.5237</v>
      </c>
      <c r="E201" s="221">
        <f t="shared" si="9"/>
        <v>0.13560000000001082</v>
      </c>
      <c r="F201" s="183">
        <f t="shared" si="10"/>
        <v>462.3725577113609</v>
      </c>
      <c r="G201" s="221">
        <f t="shared" si="11"/>
        <v>293.27000000000004</v>
      </c>
      <c r="H201" s="137">
        <v>43</v>
      </c>
      <c r="I201" s="154">
        <v>789.72</v>
      </c>
      <c r="J201" s="154">
        <v>496.45</v>
      </c>
    </row>
    <row r="202" spans="1:10" ht="26.25">
      <c r="A202" s="135"/>
      <c r="B202" s="222">
        <v>2</v>
      </c>
      <c r="C202" s="145">
        <v>87.45</v>
      </c>
      <c r="D202" s="145">
        <v>87.5704</v>
      </c>
      <c r="E202" s="221">
        <f t="shared" si="9"/>
        <v>0.12040000000000362</v>
      </c>
      <c r="F202" s="183">
        <f t="shared" si="10"/>
        <v>404.4611663531429</v>
      </c>
      <c r="G202" s="221">
        <f t="shared" si="11"/>
        <v>297.68000000000006</v>
      </c>
      <c r="H202" s="137">
        <v>44</v>
      </c>
      <c r="I202" s="154">
        <v>816.59</v>
      </c>
      <c r="J202" s="154">
        <v>518.91</v>
      </c>
    </row>
    <row r="203" spans="1:10" ht="26.25">
      <c r="A203" s="135"/>
      <c r="B203" s="222">
        <v>3</v>
      </c>
      <c r="C203" s="145">
        <v>85.8331</v>
      </c>
      <c r="D203" s="145">
        <v>85.9914</v>
      </c>
      <c r="E203" s="221">
        <f t="shared" si="9"/>
        <v>0.158299999999997</v>
      </c>
      <c r="F203" s="183">
        <f t="shared" si="10"/>
        <v>478.16105841840454</v>
      </c>
      <c r="G203" s="221">
        <f t="shared" si="11"/>
        <v>331.06</v>
      </c>
      <c r="H203" s="137">
        <v>45</v>
      </c>
      <c r="I203" s="154">
        <v>698.6</v>
      </c>
      <c r="J203" s="154">
        <v>367.54</v>
      </c>
    </row>
    <row r="204" spans="1:10" ht="26.25">
      <c r="A204" s="135">
        <v>21932</v>
      </c>
      <c r="B204" s="222">
        <v>4</v>
      </c>
      <c r="C204" s="145">
        <v>85.0075</v>
      </c>
      <c r="D204" s="145">
        <v>85.0128</v>
      </c>
      <c r="E204" s="221">
        <f t="shared" si="9"/>
        <v>0.0053000000000054115</v>
      </c>
      <c r="F204" s="183">
        <f t="shared" si="10"/>
        <v>18.924516175124662</v>
      </c>
      <c r="G204" s="221">
        <f t="shared" si="11"/>
        <v>280.05999999999995</v>
      </c>
      <c r="H204" s="137">
        <v>46</v>
      </c>
      <c r="I204" s="154">
        <v>826.56</v>
      </c>
      <c r="J204" s="154">
        <v>546.5</v>
      </c>
    </row>
    <row r="205" spans="1:10" ht="26.25">
      <c r="A205" s="135"/>
      <c r="B205" s="222">
        <v>5</v>
      </c>
      <c r="C205" s="145">
        <v>85.0101</v>
      </c>
      <c r="D205" s="145">
        <v>85.0206</v>
      </c>
      <c r="E205" s="221">
        <f t="shared" si="9"/>
        <v>0.010500000000007503</v>
      </c>
      <c r="F205" s="183">
        <f t="shared" si="10"/>
        <v>40.299366724265994</v>
      </c>
      <c r="G205" s="221">
        <f t="shared" si="11"/>
        <v>260.54999999999995</v>
      </c>
      <c r="H205" s="137">
        <v>47</v>
      </c>
      <c r="I205" s="154">
        <v>804.93</v>
      </c>
      <c r="J205" s="154">
        <v>544.38</v>
      </c>
    </row>
    <row r="206" spans="1:10" ht="26.25">
      <c r="A206" s="135"/>
      <c r="B206" s="222">
        <v>6</v>
      </c>
      <c r="C206" s="145">
        <v>87.3883</v>
      </c>
      <c r="D206" s="145">
        <v>87.3995</v>
      </c>
      <c r="E206" s="221">
        <f t="shared" si="9"/>
        <v>0.01120000000000232</v>
      </c>
      <c r="F206" s="183">
        <f t="shared" si="10"/>
        <v>40.287769784181</v>
      </c>
      <c r="G206" s="221">
        <f t="shared" si="11"/>
        <v>278</v>
      </c>
      <c r="H206" s="137">
        <v>48</v>
      </c>
      <c r="I206" s="154">
        <v>853.3</v>
      </c>
      <c r="J206" s="154">
        <v>575.3</v>
      </c>
    </row>
    <row r="207" spans="1:10" ht="26.25">
      <c r="A207" s="135">
        <v>21938</v>
      </c>
      <c r="B207" s="222">
        <v>7</v>
      </c>
      <c r="C207" s="145">
        <v>86.4257</v>
      </c>
      <c r="D207" s="145">
        <v>86.4346</v>
      </c>
      <c r="E207" s="221">
        <f t="shared" si="9"/>
        <v>0.008899999999997021</v>
      </c>
      <c r="F207" s="183">
        <f t="shared" si="10"/>
        <v>25.571773359375413</v>
      </c>
      <c r="G207" s="221">
        <f t="shared" si="11"/>
        <v>348.0400000000001</v>
      </c>
      <c r="H207" s="137">
        <v>49</v>
      </c>
      <c r="I207" s="154">
        <v>591.44</v>
      </c>
      <c r="J207" s="154">
        <v>243.4</v>
      </c>
    </row>
    <row r="208" spans="1:10" ht="26.25">
      <c r="A208" s="135"/>
      <c r="B208" s="222">
        <v>8</v>
      </c>
      <c r="C208" s="145">
        <v>84.7836</v>
      </c>
      <c r="D208" s="145">
        <v>84.784</v>
      </c>
      <c r="E208" s="221">
        <f t="shared" si="9"/>
        <v>0.00039999999999906777</v>
      </c>
      <c r="F208" s="183">
        <f t="shared" si="10"/>
        <v>1.4676206200662911</v>
      </c>
      <c r="G208" s="221">
        <f t="shared" si="11"/>
        <v>272.55000000000007</v>
      </c>
      <c r="H208" s="137">
        <v>50</v>
      </c>
      <c r="I208" s="154">
        <v>826.7</v>
      </c>
      <c r="J208" s="154">
        <v>554.15</v>
      </c>
    </row>
    <row r="209" spans="1:10" ht="26.25">
      <c r="A209" s="135"/>
      <c r="B209" s="222">
        <v>9</v>
      </c>
      <c r="C209" s="145">
        <v>87.614</v>
      </c>
      <c r="D209" s="145">
        <v>87.6184</v>
      </c>
      <c r="E209" s="221">
        <f t="shared" si="9"/>
        <v>0.0043999999999897454</v>
      </c>
      <c r="F209" s="183">
        <f t="shared" si="10"/>
        <v>14.806838067000081</v>
      </c>
      <c r="G209" s="221">
        <f t="shared" si="11"/>
        <v>297.1600000000001</v>
      </c>
      <c r="H209" s="137">
        <v>51</v>
      </c>
      <c r="I209" s="154">
        <v>832.34</v>
      </c>
      <c r="J209" s="154">
        <v>535.18</v>
      </c>
    </row>
    <row r="210" spans="1:10" ht="23.25">
      <c r="A210" s="135">
        <v>21948</v>
      </c>
      <c r="B210" s="137">
        <v>1</v>
      </c>
      <c r="C210" s="145">
        <v>85.4093</v>
      </c>
      <c r="D210" s="145">
        <v>85.4163</v>
      </c>
      <c r="E210" s="221">
        <f t="shared" si="9"/>
        <v>0.007000000000005002</v>
      </c>
      <c r="F210" s="183">
        <f t="shared" si="10"/>
        <v>21.09386771133043</v>
      </c>
      <c r="G210" s="221">
        <f t="shared" si="11"/>
        <v>331.84999999999997</v>
      </c>
      <c r="H210" s="137">
        <v>52</v>
      </c>
      <c r="I210" s="154">
        <v>637.56</v>
      </c>
      <c r="J210" s="154">
        <v>305.71</v>
      </c>
    </row>
    <row r="211" spans="1:10" ht="23.25">
      <c r="A211" s="135"/>
      <c r="B211" s="137">
        <v>2</v>
      </c>
      <c r="C211" s="145">
        <v>87.46</v>
      </c>
      <c r="D211" s="145">
        <v>87.462</v>
      </c>
      <c r="E211" s="221">
        <f t="shared" si="9"/>
        <v>0.0020000000000095497</v>
      </c>
      <c r="F211" s="183">
        <f t="shared" si="10"/>
        <v>6.828735318251672</v>
      </c>
      <c r="G211" s="221">
        <f t="shared" si="11"/>
        <v>292.88</v>
      </c>
      <c r="H211" s="137">
        <v>53</v>
      </c>
      <c r="I211" s="154">
        <v>830.3</v>
      </c>
      <c r="J211" s="154">
        <v>537.42</v>
      </c>
    </row>
    <row r="212" spans="1:10" ht="23.25">
      <c r="A212" s="135"/>
      <c r="B212" s="137">
        <v>3</v>
      </c>
      <c r="C212" s="145">
        <v>85.847</v>
      </c>
      <c r="D212" s="145">
        <v>85.854</v>
      </c>
      <c r="E212" s="221">
        <f t="shared" si="9"/>
        <v>0.007000000000005002</v>
      </c>
      <c r="F212" s="183">
        <f t="shared" si="10"/>
        <v>21.70744565387479</v>
      </c>
      <c r="G212" s="221">
        <f t="shared" si="11"/>
        <v>322.46999999999997</v>
      </c>
      <c r="H212" s="137">
        <v>54</v>
      </c>
      <c r="I212" s="154">
        <v>687.65</v>
      </c>
      <c r="J212" s="154">
        <v>365.18</v>
      </c>
    </row>
    <row r="213" spans="1:10" ht="23.25">
      <c r="A213" s="135">
        <v>21969</v>
      </c>
      <c r="B213" s="137">
        <v>4</v>
      </c>
      <c r="C213" s="145">
        <v>84.9913</v>
      </c>
      <c r="D213" s="145">
        <v>84.9975</v>
      </c>
      <c r="E213" s="221">
        <f>D213-C213</f>
        <v>0.006200000000006867</v>
      </c>
      <c r="F213" s="183">
        <f t="shared" si="10"/>
        <v>20.88737661289919</v>
      </c>
      <c r="G213" s="221">
        <f t="shared" si="11"/>
        <v>296.83000000000004</v>
      </c>
      <c r="H213" s="137">
        <v>55</v>
      </c>
      <c r="I213" s="154">
        <v>784.36</v>
      </c>
      <c r="J213" s="154">
        <v>487.53</v>
      </c>
    </row>
    <row r="214" spans="1:10" ht="23.25">
      <c r="A214" s="135"/>
      <c r="B214" s="137">
        <v>5</v>
      </c>
      <c r="C214" s="145">
        <v>84.9936</v>
      </c>
      <c r="D214" s="145">
        <v>84.9948</v>
      </c>
      <c r="E214" s="221">
        <f t="shared" si="9"/>
        <v>0.0011999999999972033</v>
      </c>
      <c r="F214" s="183">
        <f t="shared" si="10"/>
        <v>3.869469882617062</v>
      </c>
      <c r="G214" s="221">
        <f t="shared" si="11"/>
        <v>310.12</v>
      </c>
      <c r="H214" s="137">
        <v>56</v>
      </c>
      <c r="I214" s="154">
        <v>699.23</v>
      </c>
      <c r="J214" s="154">
        <v>389.11</v>
      </c>
    </row>
    <row r="215" spans="1:10" ht="23.25">
      <c r="A215" s="135"/>
      <c r="B215" s="137">
        <v>6</v>
      </c>
      <c r="C215" s="145">
        <v>87.3563</v>
      </c>
      <c r="D215" s="145">
        <v>87.3588</v>
      </c>
      <c r="E215" s="221">
        <f t="shared" si="9"/>
        <v>0.0024999999999977263</v>
      </c>
      <c r="F215" s="183">
        <f t="shared" si="10"/>
        <v>9.118430171053454</v>
      </c>
      <c r="G215" s="221">
        <f t="shared" si="11"/>
        <v>274.1700000000001</v>
      </c>
      <c r="H215" s="137">
        <v>57</v>
      </c>
      <c r="I215" s="154">
        <v>812.08</v>
      </c>
      <c r="J215" s="154">
        <v>537.91</v>
      </c>
    </row>
    <row r="216" spans="1:12" ht="23.25">
      <c r="A216" s="135">
        <v>22025</v>
      </c>
      <c r="B216" s="137">
        <v>1</v>
      </c>
      <c r="C216" s="145">
        <v>85.4003</v>
      </c>
      <c r="D216" s="145">
        <v>85.4044</v>
      </c>
      <c r="E216" s="221">
        <f t="shared" si="9"/>
        <v>0.004099999999993997</v>
      </c>
      <c r="F216" s="183">
        <f t="shared" si="10"/>
        <v>13.5770580832969</v>
      </c>
      <c r="G216" s="221">
        <f t="shared" si="11"/>
        <v>301.97999999999996</v>
      </c>
      <c r="H216" s="137">
        <v>1</v>
      </c>
      <c r="I216" s="154">
        <v>695.03</v>
      </c>
      <c r="J216" s="154">
        <v>393.05</v>
      </c>
      <c r="K216" s="226" t="s">
        <v>170</v>
      </c>
      <c r="L216" s="221"/>
    </row>
    <row r="217" spans="1:10" ht="23.25">
      <c r="A217" s="135"/>
      <c r="B217" s="137">
        <v>2</v>
      </c>
      <c r="C217" s="145">
        <v>87.4512</v>
      </c>
      <c r="D217" s="145">
        <v>87.4536</v>
      </c>
      <c r="E217" s="221">
        <f t="shared" si="9"/>
        <v>0.0023999999999944066</v>
      </c>
      <c r="F217" s="183">
        <f t="shared" si="10"/>
        <v>8.480565371004971</v>
      </c>
      <c r="G217" s="221">
        <f t="shared" si="11"/>
        <v>283</v>
      </c>
      <c r="H217" s="137">
        <v>2</v>
      </c>
      <c r="I217" s="154">
        <v>800.39</v>
      </c>
      <c r="J217" s="154">
        <v>517.39</v>
      </c>
    </row>
    <row r="218" spans="1:10" ht="23.25">
      <c r="A218" s="135"/>
      <c r="B218" s="137">
        <v>3</v>
      </c>
      <c r="C218" s="145">
        <v>85.8549</v>
      </c>
      <c r="D218" s="145">
        <v>85.8576</v>
      </c>
      <c r="E218" s="221">
        <f t="shared" si="9"/>
        <v>0.0027000000000043656</v>
      </c>
      <c r="F218" s="183">
        <f t="shared" si="10"/>
        <v>8.673862760229909</v>
      </c>
      <c r="G218" s="221">
        <f t="shared" si="11"/>
        <v>311.28</v>
      </c>
      <c r="H218" s="137">
        <v>3</v>
      </c>
      <c r="I218" s="154">
        <v>626.03</v>
      </c>
      <c r="J218" s="154">
        <v>314.75</v>
      </c>
    </row>
    <row r="219" spans="1:10" ht="23.25">
      <c r="A219" s="135">
        <v>22027</v>
      </c>
      <c r="B219" s="137">
        <v>4</v>
      </c>
      <c r="C219" s="145">
        <v>85.0049</v>
      </c>
      <c r="D219" s="145">
        <v>85.006</v>
      </c>
      <c r="E219" s="221">
        <f t="shared" si="9"/>
        <v>0.0010999999999938836</v>
      </c>
      <c r="F219" s="183">
        <f t="shared" si="10"/>
        <v>3.240058910143987</v>
      </c>
      <c r="G219" s="221">
        <f t="shared" si="11"/>
        <v>339.5</v>
      </c>
      <c r="H219" s="137">
        <v>4</v>
      </c>
      <c r="I219" s="154">
        <v>582.83</v>
      </c>
      <c r="J219" s="154">
        <v>243.33</v>
      </c>
    </row>
    <row r="220" spans="1:10" ht="23.25">
      <c r="A220" s="135"/>
      <c r="B220" s="137">
        <v>5</v>
      </c>
      <c r="C220" s="145">
        <v>85.0162</v>
      </c>
      <c r="D220" s="145">
        <v>85.0168</v>
      </c>
      <c r="E220" s="221">
        <f t="shared" si="9"/>
        <v>0.0006000000000057071</v>
      </c>
      <c r="F220" s="183">
        <f t="shared" si="10"/>
        <v>1.7899227350189644</v>
      </c>
      <c r="G220" s="221">
        <f t="shared" si="11"/>
        <v>335.21000000000004</v>
      </c>
      <c r="H220" s="137">
        <v>5</v>
      </c>
      <c r="I220" s="154">
        <v>661.57</v>
      </c>
      <c r="J220" s="154">
        <v>326.36</v>
      </c>
    </row>
    <row r="221" spans="1:10" ht="23.25">
      <c r="A221" s="135"/>
      <c r="B221" s="137">
        <v>6</v>
      </c>
      <c r="C221" s="145">
        <v>87.3786</v>
      </c>
      <c r="D221" s="145">
        <v>87.3798</v>
      </c>
      <c r="E221" s="221">
        <f t="shared" si="9"/>
        <v>0.0011999999999972033</v>
      </c>
      <c r="F221" s="183">
        <f t="shared" si="10"/>
        <v>3.6968576709710517</v>
      </c>
      <c r="G221" s="221">
        <f t="shared" si="11"/>
        <v>324.59999999999997</v>
      </c>
      <c r="H221" s="137">
        <v>6</v>
      </c>
      <c r="I221" s="154">
        <v>790.05</v>
      </c>
      <c r="J221" s="154">
        <v>465.45</v>
      </c>
    </row>
    <row r="222" spans="1:10" ht="23.25">
      <c r="A222" s="135">
        <v>22035</v>
      </c>
      <c r="B222" s="137">
        <v>7</v>
      </c>
      <c r="C222" s="145">
        <v>86.4059</v>
      </c>
      <c r="D222" s="145">
        <v>86.4094</v>
      </c>
      <c r="E222" s="221">
        <f t="shared" si="9"/>
        <v>0.003500000000002501</v>
      </c>
      <c r="F222" s="183">
        <f t="shared" si="10"/>
        <v>11.408827172574814</v>
      </c>
      <c r="G222" s="221">
        <f t="shared" si="11"/>
        <v>306.78</v>
      </c>
      <c r="H222" s="137">
        <v>7</v>
      </c>
      <c r="I222" s="154">
        <v>803.16</v>
      </c>
      <c r="J222" s="154">
        <v>496.38</v>
      </c>
    </row>
    <row r="223" spans="1:10" ht="23.25">
      <c r="A223" s="135"/>
      <c r="B223" s="137">
        <v>8</v>
      </c>
      <c r="C223" s="145">
        <v>84.77</v>
      </c>
      <c r="D223" s="145">
        <v>84.7721</v>
      </c>
      <c r="E223" s="221">
        <f t="shared" si="9"/>
        <v>0.0020999999999986585</v>
      </c>
      <c r="F223" s="183">
        <f t="shared" si="10"/>
        <v>6.932065755590739</v>
      </c>
      <c r="G223" s="221">
        <f t="shared" si="11"/>
        <v>302.94</v>
      </c>
      <c r="H223" s="137">
        <v>8</v>
      </c>
      <c r="I223" s="154">
        <v>805.9</v>
      </c>
      <c r="J223" s="154">
        <v>502.96</v>
      </c>
    </row>
    <row r="224" spans="1:10" ht="23.25">
      <c r="A224" s="135"/>
      <c r="B224" s="137">
        <v>9</v>
      </c>
      <c r="C224" s="145">
        <v>87.6173</v>
      </c>
      <c r="D224" s="145">
        <v>87.6251</v>
      </c>
      <c r="E224" s="221">
        <f t="shared" si="9"/>
        <v>0.007800000000003138</v>
      </c>
      <c r="F224" s="183">
        <f t="shared" si="10"/>
        <v>28.17817275388584</v>
      </c>
      <c r="G224" s="221">
        <f t="shared" si="11"/>
        <v>276.80999999999995</v>
      </c>
      <c r="H224" s="137">
        <v>9</v>
      </c>
      <c r="I224" s="154">
        <v>806.68</v>
      </c>
      <c r="J224" s="154">
        <v>529.87</v>
      </c>
    </row>
    <row r="225" spans="1:10" ht="23.25">
      <c r="A225" s="135">
        <v>22041</v>
      </c>
      <c r="B225" s="137">
        <v>10</v>
      </c>
      <c r="C225" s="145">
        <v>85.071</v>
      </c>
      <c r="D225" s="145">
        <v>85.0734</v>
      </c>
      <c r="E225" s="221">
        <f t="shared" si="9"/>
        <v>0.0024000000000086175</v>
      </c>
      <c r="F225" s="183">
        <f t="shared" si="10"/>
        <v>7.773027594275869</v>
      </c>
      <c r="G225" s="221">
        <f t="shared" si="11"/>
        <v>308.76</v>
      </c>
      <c r="H225" s="137">
        <v>10</v>
      </c>
      <c r="I225" s="154">
        <v>674.88</v>
      </c>
      <c r="J225" s="154">
        <v>366.12</v>
      </c>
    </row>
    <row r="226" spans="1:10" ht="23.25">
      <c r="A226" s="135"/>
      <c r="B226" s="137">
        <v>11</v>
      </c>
      <c r="C226" s="145">
        <v>86.0474</v>
      </c>
      <c r="D226" s="145">
        <v>86.055</v>
      </c>
      <c r="E226" s="221">
        <f t="shared" si="9"/>
        <v>0.007600000000010709</v>
      </c>
      <c r="F226" s="183">
        <f t="shared" si="10"/>
        <v>23.66348039982162</v>
      </c>
      <c r="G226" s="221">
        <f t="shared" si="11"/>
        <v>321.17</v>
      </c>
      <c r="H226" s="137">
        <v>11</v>
      </c>
      <c r="I226" s="154">
        <v>685.84</v>
      </c>
      <c r="J226" s="154">
        <v>364.67</v>
      </c>
    </row>
    <row r="227" spans="1:10" ht="23.25">
      <c r="A227" s="135"/>
      <c r="B227" s="137">
        <v>12</v>
      </c>
      <c r="C227" s="145">
        <v>84.8071</v>
      </c>
      <c r="D227" s="145">
        <v>84.8119</v>
      </c>
      <c r="E227" s="221">
        <f t="shared" si="9"/>
        <v>0.004799999999988813</v>
      </c>
      <c r="F227" s="183">
        <f t="shared" si="10"/>
        <v>14.973795857214913</v>
      </c>
      <c r="G227" s="221">
        <f t="shared" si="11"/>
        <v>320.56000000000006</v>
      </c>
      <c r="H227" s="137">
        <v>12</v>
      </c>
      <c r="I227" s="154">
        <v>699.95</v>
      </c>
      <c r="J227" s="154">
        <v>379.39</v>
      </c>
    </row>
    <row r="228" spans="1:10" ht="23.25">
      <c r="A228" s="135">
        <v>22054</v>
      </c>
      <c r="B228" s="137">
        <v>13</v>
      </c>
      <c r="C228" s="145">
        <v>86.7116</v>
      </c>
      <c r="D228" s="145">
        <v>86.7282</v>
      </c>
      <c r="E228" s="221">
        <f t="shared" si="9"/>
        <v>0.01659999999999684</v>
      </c>
      <c r="F228" s="183">
        <f t="shared" si="10"/>
        <v>57.68295225518396</v>
      </c>
      <c r="G228" s="221">
        <f t="shared" si="11"/>
        <v>287.78</v>
      </c>
      <c r="H228" s="137">
        <v>13</v>
      </c>
      <c r="I228" s="154">
        <v>797.77</v>
      </c>
      <c r="J228" s="154">
        <v>509.99</v>
      </c>
    </row>
    <row r="229" spans="1:10" ht="23.25">
      <c r="A229" s="135"/>
      <c r="B229" s="137">
        <v>14</v>
      </c>
      <c r="C229" s="145">
        <v>85.8761</v>
      </c>
      <c r="D229" s="145">
        <v>85.8914</v>
      </c>
      <c r="E229" s="221">
        <f t="shared" si="9"/>
        <v>0.015300000000010527</v>
      </c>
      <c r="F229" s="183">
        <f t="shared" si="10"/>
        <v>52.84791544337165</v>
      </c>
      <c r="G229" s="221">
        <f t="shared" si="11"/>
        <v>289.51000000000005</v>
      </c>
      <c r="H229" s="137">
        <v>14</v>
      </c>
      <c r="I229" s="154">
        <v>740.97</v>
      </c>
      <c r="J229" s="154">
        <v>451.46</v>
      </c>
    </row>
    <row r="230" spans="1:10" ht="23.25">
      <c r="A230" s="135"/>
      <c r="B230" s="137">
        <v>15</v>
      </c>
      <c r="C230" s="145">
        <v>86.9795</v>
      </c>
      <c r="D230" s="145">
        <v>86.9976</v>
      </c>
      <c r="E230" s="221">
        <f t="shared" si="9"/>
        <v>0.018100000000004002</v>
      </c>
      <c r="F230" s="183">
        <f t="shared" si="10"/>
        <v>62.545354020539754</v>
      </c>
      <c r="G230" s="221">
        <f t="shared" si="11"/>
        <v>289.39000000000004</v>
      </c>
      <c r="H230" s="137">
        <v>15</v>
      </c>
      <c r="I230" s="154">
        <v>724.33</v>
      </c>
      <c r="J230" s="154">
        <v>434.94</v>
      </c>
    </row>
    <row r="231" spans="1:10" ht="23.25">
      <c r="A231" s="135">
        <v>22061</v>
      </c>
      <c r="B231" s="137">
        <v>16</v>
      </c>
      <c r="C231" s="145">
        <v>86.13</v>
      </c>
      <c r="D231" s="145">
        <v>86.1367</v>
      </c>
      <c r="E231" s="221">
        <f t="shared" si="9"/>
        <v>0.006700000000009254</v>
      </c>
      <c r="F231" s="183">
        <f t="shared" si="10"/>
        <v>22.058339369227806</v>
      </c>
      <c r="G231" s="221">
        <f t="shared" si="11"/>
        <v>303.74</v>
      </c>
      <c r="H231" s="137">
        <v>16</v>
      </c>
      <c r="I231" s="154">
        <v>831.89</v>
      </c>
      <c r="J231" s="154">
        <v>528.15</v>
      </c>
    </row>
    <row r="232" spans="1:10" ht="23.25">
      <c r="A232" s="135"/>
      <c r="B232" s="137">
        <v>17</v>
      </c>
      <c r="C232" s="145">
        <v>87.1755</v>
      </c>
      <c r="D232" s="145">
        <v>87.182</v>
      </c>
      <c r="E232" s="221">
        <f t="shared" si="9"/>
        <v>0.006500000000002615</v>
      </c>
      <c r="F232" s="183">
        <f t="shared" si="10"/>
        <v>19.76885644769652</v>
      </c>
      <c r="G232" s="221">
        <f t="shared" si="11"/>
        <v>328.79999999999995</v>
      </c>
      <c r="H232" s="137">
        <v>17</v>
      </c>
      <c r="I232" s="154">
        <v>879.39</v>
      </c>
      <c r="J232" s="154">
        <v>550.59</v>
      </c>
    </row>
    <row r="233" spans="1:10" ht="23.25">
      <c r="A233" s="135"/>
      <c r="B233" s="137">
        <v>18</v>
      </c>
      <c r="C233" s="145">
        <v>85.1222</v>
      </c>
      <c r="D233" s="145">
        <v>85.1259</v>
      </c>
      <c r="E233" s="221">
        <f t="shared" si="9"/>
        <v>0.0036999999999949296</v>
      </c>
      <c r="F233" s="183">
        <f t="shared" si="10"/>
        <v>10.028459140791243</v>
      </c>
      <c r="G233" s="221">
        <f t="shared" si="11"/>
        <v>368.95000000000005</v>
      </c>
      <c r="H233" s="137">
        <v>18</v>
      </c>
      <c r="I233" s="154">
        <v>694.33</v>
      </c>
      <c r="J233" s="154">
        <v>325.38</v>
      </c>
    </row>
    <row r="234" spans="1:10" ht="23.25">
      <c r="A234" s="135">
        <v>22074</v>
      </c>
      <c r="B234" s="137">
        <v>1</v>
      </c>
      <c r="C234" s="145">
        <v>85.3902</v>
      </c>
      <c r="D234" s="145">
        <v>85.3954</v>
      </c>
      <c r="E234" s="221">
        <f t="shared" si="9"/>
        <v>0.005200000000002092</v>
      </c>
      <c r="F234" s="183">
        <f t="shared" si="10"/>
        <v>16.220600162212527</v>
      </c>
      <c r="G234" s="221">
        <f t="shared" si="11"/>
        <v>320.58</v>
      </c>
      <c r="H234" s="137">
        <v>19</v>
      </c>
      <c r="I234" s="154">
        <v>674.54</v>
      </c>
      <c r="J234" s="154">
        <v>353.96</v>
      </c>
    </row>
    <row r="235" spans="1:10" ht="23.25">
      <c r="A235" s="135"/>
      <c r="B235" s="137">
        <v>2</v>
      </c>
      <c r="C235" s="145">
        <v>87.4668</v>
      </c>
      <c r="D235" s="145">
        <v>87.4758</v>
      </c>
      <c r="E235" s="221">
        <f t="shared" si="9"/>
        <v>0.009000000000000341</v>
      </c>
      <c r="F235" s="183">
        <f t="shared" si="10"/>
        <v>35.078146314847174</v>
      </c>
      <c r="G235" s="221">
        <f t="shared" si="11"/>
        <v>256.57000000000005</v>
      </c>
      <c r="H235" s="137">
        <v>20</v>
      </c>
      <c r="I235" s="154">
        <v>831.7</v>
      </c>
      <c r="J235" s="154">
        <v>575.13</v>
      </c>
    </row>
    <row r="236" spans="1:11" ht="23.25">
      <c r="A236" s="135"/>
      <c r="B236" s="137">
        <v>3</v>
      </c>
      <c r="C236" s="145">
        <v>85.8796</v>
      </c>
      <c r="D236" s="145">
        <v>85.8863</v>
      </c>
      <c r="E236" s="221">
        <f t="shared" si="9"/>
        <v>0.006700000000009254</v>
      </c>
      <c r="F236" s="183">
        <f t="shared" si="10"/>
        <v>19.70356428658174</v>
      </c>
      <c r="G236" s="221">
        <f t="shared" si="11"/>
        <v>340.03999999999996</v>
      </c>
      <c r="H236" s="137">
        <v>21</v>
      </c>
      <c r="I236" s="154">
        <v>850.4</v>
      </c>
      <c r="J236" s="154">
        <v>510.36</v>
      </c>
      <c r="K236" s="228" t="s">
        <v>171</v>
      </c>
    </row>
    <row r="237" spans="1:10" ht="23.25">
      <c r="A237" s="227">
        <v>22148</v>
      </c>
      <c r="B237" s="137">
        <v>1</v>
      </c>
      <c r="C237" s="145">
        <v>85.3936</v>
      </c>
      <c r="D237" s="145">
        <v>85.4179</v>
      </c>
      <c r="E237" s="221">
        <f aca="true" t="shared" si="12" ref="E237:E479">D237-C237</f>
        <v>0.024299999999996658</v>
      </c>
      <c r="F237" s="183">
        <f t="shared" si="10"/>
        <v>72.14321764687426</v>
      </c>
      <c r="G237" s="221">
        <f aca="true" t="shared" si="13" ref="G237:G311">I237-J237</f>
        <v>336.83</v>
      </c>
      <c r="H237" s="137">
        <v>22</v>
      </c>
      <c r="I237" s="154">
        <v>721.14</v>
      </c>
      <c r="J237" s="154">
        <v>384.31</v>
      </c>
    </row>
    <row r="238" spans="1:10" ht="23.25">
      <c r="A238" s="227"/>
      <c r="B238" s="137">
        <v>2</v>
      </c>
      <c r="C238" s="145">
        <v>87.4433</v>
      </c>
      <c r="D238" s="145">
        <v>87.4724</v>
      </c>
      <c r="E238" s="221">
        <f t="shared" si="12"/>
        <v>0.02909999999999968</v>
      </c>
      <c r="F238" s="183">
        <f t="shared" si="10"/>
        <v>98.28092809618592</v>
      </c>
      <c r="G238" s="221">
        <f t="shared" si="13"/>
        <v>296.0899999999999</v>
      </c>
      <c r="H238" s="137">
        <v>23</v>
      </c>
      <c r="I238" s="154">
        <v>863.67</v>
      </c>
      <c r="J238" s="154">
        <v>567.58</v>
      </c>
    </row>
    <row r="239" spans="1:10" ht="23.25">
      <c r="A239" s="227"/>
      <c r="B239" s="137">
        <v>3</v>
      </c>
      <c r="C239" s="145">
        <v>85.8495</v>
      </c>
      <c r="D239" s="145">
        <v>85.8776</v>
      </c>
      <c r="E239" s="221">
        <f t="shared" si="12"/>
        <v>0.028099999999994907</v>
      </c>
      <c r="F239" s="183">
        <f t="shared" si="10"/>
        <v>84.69212453658913</v>
      </c>
      <c r="G239" s="221">
        <f t="shared" si="13"/>
        <v>331.78999999999996</v>
      </c>
      <c r="H239" s="137">
        <v>24</v>
      </c>
      <c r="I239" s="154">
        <v>788.78</v>
      </c>
      <c r="J239" s="154">
        <v>456.99</v>
      </c>
    </row>
    <row r="240" spans="1:10" ht="23.25">
      <c r="A240" s="227">
        <v>22153</v>
      </c>
      <c r="B240" s="137">
        <v>4</v>
      </c>
      <c r="C240" s="145">
        <v>84.9932</v>
      </c>
      <c r="D240" s="145">
        <v>84.9977</v>
      </c>
      <c r="E240" s="221">
        <f t="shared" si="12"/>
        <v>0.004499999999993065</v>
      </c>
      <c r="F240" s="183">
        <f aca="true" t="shared" si="14" ref="F240:F311">((10^6)*E240/G240)</f>
        <v>14.622258326541235</v>
      </c>
      <c r="G240" s="221">
        <f t="shared" si="13"/>
        <v>307.75</v>
      </c>
      <c r="H240" s="137">
        <v>25</v>
      </c>
      <c r="I240" s="154">
        <v>751.14</v>
      </c>
      <c r="J240" s="154">
        <v>443.39</v>
      </c>
    </row>
    <row r="241" spans="1:10" ht="23.25">
      <c r="A241" s="227"/>
      <c r="B241" s="137">
        <v>5</v>
      </c>
      <c r="C241" s="145">
        <v>85.0124</v>
      </c>
      <c r="D241" s="145">
        <v>85.0197</v>
      </c>
      <c r="E241" s="221">
        <f t="shared" si="12"/>
        <v>0.00730000000000075</v>
      </c>
      <c r="F241" s="183">
        <f t="shared" si="14"/>
        <v>25.352503993890227</v>
      </c>
      <c r="G241" s="221">
        <f t="shared" si="13"/>
        <v>287.93999999999994</v>
      </c>
      <c r="H241" s="137">
        <v>26</v>
      </c>
      <c r="I241" s="154">
        <v>838.29</v>
      </c>
      <c r="J241" s="154">
        <v>550.35</v>
      </c>
    </row>
    <row r="242" spans="1:10" ht="23.25">
      <c r="A242" s="227"/>
      <c r="B242" s="137">
        <v>6</v>
      </c>
      <c r="C242" s="145">
        <v>87.3855</v>
      </c>
      <c r="D242" s="145">
        <v>87.398</v>
      </c>
      <c r="E242" s="221">
        <f t="shared" si="12"/>
        <v>0.012500000000002842</v>
      </c>
      <c r="F242" s="183">
        <f t="shared" si="14"/>
        <v>40.844334073986545</v>
      </c>
      <c r="G242" s="221">
        <f t="shared" si="13"/>
        <v>306.03999999999996</v>
      </c>
      <c r="H242" s="137">
        <v>27</v>
      </c>
      <c r="I242" s="154">
        <v>806.51</v>
      </c>
      <c r="J242" s="154">
        <v>500.47</v>
      </c>
    </row>
    <row r="243" spans="1:10" ht="23.25">
      <c r="A243" s="227">
        <v>22157</v>
      </c>
      <c r="B243" s="137">
        <v>7</v>
      </c>
      <c r="C243" s="145">
        <v>86.4873</v>
      </c>
      <c r="D243" s="145">
        <v>86.5138</v>
      </c>
      <c r="E243" s="221">
        <f t="shared" si="12"/>
        <v>0.026499999999998636</v>
      </c>
      <c r="F243" s="183">
        <f t="shared" si="14"/>
        <v>79.77362352869935</v>
      </c>
      <c r="G243" s="221">
        <f t="shared" si="13"/>
        <v>332.19</v>
      </c>
      <c r="H243" s="137">
        <v>28</v>
      </c>
      <c r="I243" s="154">
        <v>631.64</v>
      </c>
      <c r="J243" s="154">
        <v>299.45</v>
      </c>
    </row>
    <row r="244" spans="1:10" ht="23.25">
      <c r="A244" s="227"/>
      <c r="B244" s="137">
        <v>8</v>
      </c>
      <c r="C244" s="145">
        <v>84.815</v>
      </c>
      <c r="D244" s="145">
        <v>84.833</v>
      </c>
      <c r="E244" s="221">
        <f t="shared" si="12"/>
        <v>0.018000000000000682</v>
      </c>
      <c r="F244" s="183">
        <f t="shared" si="14"/>
        <v>64.80181445080707</v>
      </c>
      <c r="G244" s="221">
        <f t="shared" si="13"/>
        <v>277.77000000000004</v>
      </c>
      <c r="H244" s="137">
        <v>29</v>
      </c>
      <c r="I244" s="154">
        <v>784.97</v>
      </c>
      <c r="J244" s="154">
        <v>507.2</v>
      </c>
    </row>
    <row r="245" spans="1:10" ht="23.25">
      <c r="A245" s="227"/>
      <c r="B245" s="137">
        <v>9</v>
      </c>
      <c r="C245" s="145">
        <v>87.6654</v>
      </c>
      <c r="D245" s="145">
        <v>87.6892</v>
      </c>
      <c r="E245" s="221">
        <f t="shared" si="12"/>
        <v>0.02379999999999427</v>
      </c>
      <c r="F245" s="183">
        <f t="shared" si="14"/>
        <v>72.19121572432137</v>
      </c>
      <c r="G245" s="221">
        <f t="shared" si="13"/>
        <v>329.68</v>
      </c>
      <c r="H245" s="137">
        <v>30</v>
      </c>
      <c r="I245" s="154">
        <v>746.23</v>
      </c>
      <c r="J245" s="154">
        <v>416.55</v>
      </c>
    </row>
    <row r="246" spans="1:10" ht="23.25">
      <c r="A246" s="227">
        <v>22158</v>
      </c>
      <c r="B246" s="137">
        <v>10</v>
      </c>
      <c r="C246" s="145">
        <v>85.131</v>
      </c>
      <c r="D246" s="145">
        <v>85.1687</v>
      </c>
      <c r="E246" s="221">
        <f t="shared" si="12"/>
        <v>0.037700000000000955</v>
      </c>
      <c r="F246" s="183">
        <f t="shared" si="14"/>
        <v>109.34508962237064</v>
      </c>
      <c r="G246" s="221">
        <f t="shared" si="13"/>
        <v>344.78000000000003</v>
      </c>
      <c r="H246" s="137">
        <v>31</v>
      </c>
      <c r="I246" s="154">
        <v>710.7</v>
      </c>
      <c r="J246" s="154">
        <v>365.92</v>
      </c>
    </row>
    <row r="247" spans="1:10" ht="23.25">
      <c r="A247" s="227"/>
      <c r="B247" s="137">
        <v>11</v>
      </c>
      <c r="C247" s="145">
        <v>86.1324</v>
      </c>
      <c r="D247" s="145">
        <v>86.1742</v>
      </c>
      <c r="E247" s="221">
        <f t="shared" si="12"/>
        <v>0.04179999999999495</v>
      </c>
      <c r="F247" s="183">
        <f t="shared" si="14"/>
        <v>171.93862860431472</v>
      </c>
      <c r="G247" s="221">
        <f t="shared" si="13"/>
        <v>243.11</v>
      </c>
      <c r="H247" s="137">
        <v>32</v>
      </c>
      <c r="I247" s="154">
        <v>797.97</v>
      </c>
      <c r="J247" s="154">
        <v>554.86</v>
      </c>
    </row>
    <row r="248" spans="1:10" ht="23.25">
      <c r="A248" s="227"/>
      <c r="B248" s="137">
        <v>12</v>
      </c>
      <c r="C248" s="145">
        <v>84.8225</v>
      </c>
      <c r="D248" s="145">
        <v>84.872</v>
      </c>
      <c r="E248" s="221">
        <f t="shared" si="12"/>
        <v>0.04949999999999477</v>
      </c>
      <c r="F248" s="183">
        <f t="shared" si="14"/>
        <v>155.54787417903646</v>
      </c>
      <c r="G248" s="221">
        <f t="shared" si="13"/>
        <v>318.22999999999996</v>
      </c>
      <c r="H248" s="137">
        <v>33</v>
      </c>
      <c r="I248" s="154">
        <v>712.15</v>
      </c>
      <c r="J248" s="154">
        <v>393.92</v>
      </c>
    </row>
    <row r="249" spans="1:10" ht="23.25">
      <c r="A249" s="136">
        <v>22176</v>
      </c>
      <c r="B249" s="137">
        <v>1</v>
      </c>
      <c r="C249" s="145">
        <v>85.4332</v>
      </c>
      <c r="D249" s="145">
        <v>85.4771</v>
      </c>
      <c r="E249" s="221">
        <f t="shared" si="12"/>
        <v>0.04389999999999361</v>
      </c>
      <c r="F249" s="183">
        <f t="shared" si="14"/>
        <v>149.71693608892164</v>
      </c>
      <c r="G249" s="221">
        <f t="shared" si="13"/>
        <v>293.22</v>
      </c>
      <c r="H249" s="137">
        <v>34</v>
      </c>
      <c r="I249" s="154">
        <v>846.2</v>
      </c>
      <c r="J249" s="154">
        <v>552.98</v>
      </c>
    </row>
    <row r="250" spans="1:10" ht="23.25">
      <c r="A250" s="227"/>
      <c r="B250" s="137">
        <v>2</v>
      </c>
      <c r="C250" s="145">
        <v>87.5434</v>
      </c>
      <c r="D250" s="145">
        <v>87.5778</v>
      </c>
      <c r="E250" s="221">
        <f t="shared" si="12"/>
        <v>0.03439999999999088</v>
      </c>
      <c r="F250" s="183">
        <f t="shared" si="14"/>
        <v>103.09587316807291</v>
      </c>
      <c r="G250" s="221">
        <f t="shared" si="13"/>
        <v>333.66999999999996</v>
      </c>
      <c r="H250" s="137">
        <v>35</v>
      </c>
      <c r="I250" s="154">
        <v>818.89</v>
      </c>
      <c r="J250" s="154">
        <v>485.22</v>
      </c>
    </row>
    <row r="251" spans="1:10" ht="23.25">
      <c r="A251" s="227"/>
      <c r="B251" s="137">
        <v>3</v>
      </c>
      <c r="C251" s="145">
        <v>85.8847</v>
      </c>
      <c r="D251" s="145">
        <v>85.9335</v>
      </c>
      <c r="E251" s="221">
        <f t="shared" si="12"/>
        <v>0.048799999999999955</v>
      </c>
      <c r="F251" s="183">
        <f t="shared" si="14"/>
        <v>120.78609969803465</v>
      </c>
      <c r="G251" s="221">
        <f t="shared" si="13"/>
        <v>404.02</v>
      </c>
      <c r="H251" s="137">
        <v>36</v>
      </c>
      <c r="I251" s="154">
        <v>718.78</v>
      </c>
      <c r="J251" s="154">
        <v>314.76</v>
      </c>
    </row>
    <row r="252" spans="1:10" ht="23.25">
      <c r="A252" s="227">
        <v>22177</v>
      </c>
      <c r="B252" s="137">
        <v>4</v>
      </c>
      <c r="C252" s="145">
        <v>85.0683</v>
      </c>
      <c r="D252" s="145">
        <v>85.10453</v>
      </c>
      <c r="E252" s="221">
        <f t="shared" si="12"/>
        <v>0.036230000000003315</v>
      </c>
      <c r="F252" s="183">
        <f t="shared" si="14"/>
        <v>125.12087304877512</v>
      </c>
      <c r="G252" s="221">
        <f t="shared" si="13"/>
        <v>289.55999999999995</v>
      </c>
      <c r="H252" s="137">
        <v>37</v>
      </c>
      <c r="I252" s="154">
        <v>848.38</v>
      </c>
      <c r="J252" s="154">
        <v>558.82</v>
      </c>
    </row>
    <row r="253" spans="1:10" ht="23.25">
      <c r="A253" s="227"/>
      <c r="B253" s="137">
        <v>5</v>
      </c>
      <c r="C253" s="145">
        <v>85.0993</v>
      </c>
      <c r="D253" s="145">
        <v>85.14</v>
      </c>
      <c r="E253" s="221">
        <f t="shared" si="12"/>
        <v>0.04070000000000107</v>
      </c>
      <c r="F253" s="183">
        <f t="shared" si="14"/>
        <v>117.4738786584341</v>
      </c>
      <c r="G253" s="221">
        <f t="shared" si="13"/>
        <v>346.4599999999999</v>
      </c>
      <c r="H253" s="137">
        <v>38</v>
      </c>
      <c r="I253" s="154">
        <v>693.68</v>
      </c>
      <c r="J253" s="154">
        <v>347.22</v>
      </c>
    </row>
    <row r="254" spans="1:10" ht="23.25">
      <c r="A254" s="227"/>
      <c r="B254" s="137">
        <v>6</v>
      </c>
      <c r="C254" s="145">
        <v>87.4263</v>
      </c>
      <c r="D254" s="145">
        <v>87.466</v>
      </c>
      <c r="E254" s="221">
        <f t="shared" si="12"/>
        <v>0.039699999999996294</v>
      </c>
      <c r="F254" s="183">
        <f t="shared" si="14"/>
        <v>115.64229536847161</v>
      </c>
      <c r="G254" s="221">
        <f t="shared" si="13"/>
        <v>343.29999999999995</v>
      </c>
      <c r="H254" s="137">
        <v>39</v>
      </c>
      <c r="I254" s="154">
        <v>692.16</v>
      </c>
      <c r="J254" s="154">
        <v>348.86</v>
      </c>
    </row>
    <row r="255" spans="1:10" ht="23.25">
      <c r="A255" s="227">
        <v>22189</v>
      </c>
      <c r="B255" s="137">
        <v>7</v>
      </c>
      <c r="C255" s="145">
        <v>86.4944</v>
      </c>
      <c r="D255" s="145">
        <v>86.5446</v>
      </c>
      <c r="E255" s="221">
        <f t="shared" si="12"/>
        <v>0.0502000000000038</v>
      </c>
      <c r="F255" s="183">
        <f t="shared" si="14"/>
        <v>152.8204815976249</v>
      </c>
      <c r="G255" s="221">
        <f t="shared" si="13"/>
        <v>328.48999999999995</v>
      </c>
      <c r="H255" s="137">
        <v>40</v>
      </c>
      <c r="I255" s="154">
        <v>805.4</v>
      </c>
      <c r="J255" s="154">
        <v>476.91</v>
      </c>
    </row>
    <row r="256" spans="1:10" ht="23.25">
      <c r="A256" s="227"/>
      <c r="B256" s="137">
        <v>8</v>
      </c>
      <c r="C256" s="145">
        <v>84.8272</v>
      </c>
      <c r="D256" s="145">
        <v>84.8823</v>
      </c>
      <c r="E256" s="221">
        <f t="shared" si="12"/>
        <v>0.05509999999999593</v>
      </c>
      <c r="F256" s="183">
        <f t="shared" si="14"/>
        <v>177.57581617195507</v>
      </c>
      <c r="G256" s="221">
        <f t="shared" si="13"/>
        <v>310.28999999999996</v>
      </c>
      <c r="H256" s="137">
        <v>41</v>
      </c>
      <c r="I256" s="154">
        <v>684.54</v>
      </c>
      <c r="J256" s="154">
        <v>374.25</v>
      </c>
    </row>
    <row r="257" spans="1:10" ht="23.25">
      <c r="A257" s="227"/>
      <c r="B257" s="137">
        <v>9</v>
      </c>
      <c r="C257" s="145">
        <v>87.7215</v>
      </c>
      <c r="D257" s="145">
        <v>87.777</v>
      </c>
      <c r="E257" s="221">
        <f t="shared" si="12"/>
        <v>0.055499999999995</v>
      </c>
      <c r="F257" s="183">
        <f t="shared" si="14"/>
        <v>173.59482030588654</v>
      </c>
      <c r="G257" s="221">
        <f t="shared" si="13"/>
        <v>319.71000000000004</v>
      </c>
      <c r="H257" s="137">
        <v>42</v>
      </c>
      <c r="I257" s="154">
        <v>755.86</v>
      </c>
      <c r="J257" s="154">
        <v>436.15</v>
      </c>
    </row>
    <row r="258" spans="1:10" ht="23.25">
      <c r="A258" s="227">
        <v>22194</v>
      </c>
      <c r="B258" s="137">
        <v>1</v>
      </c>
      <c r="C258" s="145">
        <v>85.4434</v>
      </c>
      <c r="D258" s="145">
        <v>85.4758</v>
      </c>
      <c r="E258" s="221">
        <f t="shared" si="12"/>
        <v>0.032400000000009754</v>
      </c>
      <c r="F258" s="183">
        <f t="shared" si="14"/>
        <v>91.65487977371924</v>
      </c>
      <c r="G258" s="221">
        <f t="shared" si="13"/>
        <v>353.5</v>
      </c>
      <c r="H258" s="137">
        <v>43</v>
      </c>
      <c r="I258" s="154">
        <v>832.61</v>
      </c>
      <c r="J258" s="154">
        <v>479.11</v>
      </c>
    </row>
    <row r="259" spans="1:10" ht="23.25">
      <c r="A259" s="227"/>
      <c r="B259" s="137">
        <v>2</v>
      </c>
      <c r="C259" s="145">
        <v>87.464</v>
      </c>
      <c r="D259" s="145">
        <v>87.5054</v>
      </c>
      <c r="E259" s="221">
        <f t="shared" si="12"/>
        <v>0.041399999999995885</v>
      </c>
      <c r="F259" s="183">
        <f t="shared" si="14"/>
        <v>125.13223515186907</v>
      </c>
      <c r="G259" s="221">
        <f t="shared" si="13"/>
        <v>330.85</v>
      </c>
      <c r="H259" s="137">
        <v>44</v>
      </c>
      <c r="I259" s="154">
        <v>855.32</v>
      </c>
      <c r="J259" s="154">
        <v>524.47</v>
      </c>
    </row>
    <row r="260" spans="1:10" ht="23.25">
      <c r="A260" s="227"/>
      <c r="B260" s="137">
        <v>3</v>
      </c>
      <c r="C260" s="145">
        <v>85.9168</v>
      </c>
      <c r="D260" s="145">
        <v>85.955</v>
      </c>
      <c r="E260" s="221">
        <f t="shared" si="12"/>
        <v>0.03820000000000334</v>
      </c>
      <c r="F260" s="183">
        <f t="shared" si="14"/>
        <v>102.45407000134999</v>
      </c>
      <c r="G260" s="221">
        <f t="shared" si="13"/>
        <v>372.84999999999997</v>
      </c>
      <c r="H260" s="137">
        <v>45</v>
      </c>
      <c r="I260" s="154">
        <v>834.04</v>
      </c>
      <c r="J260" s="154">
        <v>461.19</v>
      </c>
    </row>
    <row r="261" spans="1:10" ht="23.25">
      <c r="A261" s="227">
        <v>22198</v>
      </c>
      <c r="B261" s="137">
        <v>4</v>
      </c>
      <c r="C261" s="145">
        <v>85.031</v>
      </c>
      <c r="D261" s="145">
        <v>85.0734</v>
      </c>
      <c r="E261" s="221">
        <f t="shared" si="12"/>
        <v>0.04240000000000066</v>
      </c>
      <c r="F261" s="183">
        <f t="shared" si="14"/>
        <v>128.39536080913504</v>
      </c>
      <c r="G261" s="221">
        <f t="shared" si="13"/>
        <v>330.22999999999996</v>
      </c>
      <c r="H261" s="137">
        <v>46</v>
      </c>
      <c r="I261" s="154">
        <v>685.16</v>
      </c>
      <c r="J261" s="154">
        <v>354.93</v>
      </c>
    </row>
    <row r="262" spans="1:10" ht="23.25">
      <c r="A262" s="227"/>
      <c r="B262" s="137">
        <v>5</v>
      </c>
      <c r="C262" s="145">
        <v>85.0434</v>
      </c>
      <c r="D262" s="145">
        <v>85.0854</v>
      </c>
      <c r="E262" s="221">
        <f t="shared" si="12"/>
        <v>0.04200000000000159</v>
      </c>
      <c r="F262" s="183">
        <f t="shared" si="14"/>
        <v>132.80632411067697</v>
      </c>
      <c r="G262" s="221">
        <f t="shared" si="13"/>
        <v>316.25</v>
      </c>
      <c r="H262" s="137">
        <v>47</v>
      </c>
      <c r="I262" s="154">
        <v>830.98</v>
      </c>
      <c r="J262" s="154">
        <v>514.73</v>
      </c>
    </row>
    <row r="263" spans="1:10" ht="23.25">
      <c r="A263" s="227"/>
      <c r="B263" s="137">
        <v>6</v>
      </c>
      <c r="C263" s="145">
        <v>87.4023</v>
      </c>
      <c r="D263" s="145">
        <v>87.4544</v>
      </c>
      <c r="E263" s="221">
        <f t="shared" si="12"/>
        <v>0.05210000000001003</v>
      </c>
      <c r="F263" s="183">
        <f t="shared" si="14"/>
        <v>185.9651627641706</v>
      </c>
      <c r="G263" s="221">
        <f t="shared" si="13"/>
        <v>280.15999999999997</v>
      </c>
      <c r="H263" s="137">
        <v>48</v>
      </c>
      <c r="I263" s="154">
        <v>838.1</v>
      </c>
      <c r="J263" s="154">
        <v>557.94</v>
      </c>
    </row>
    <row r="264" spans="1:10" ht="23.25">
      <c r="A264" s="227">
        <v>22205</v>
      </c>
      <c r="B264" s="137">
        <v>7</v>
      </c>
      <c r="C264" s="145">
        <v>86.4825</v>
      </c>
      <c r="D264" s="145">
        <v>86.6247</v>
      </c>
      <c r="E264" s="221">
        <f t="shared" si="12"/>
        <v>0.14220000000000255</v>
      </c>
      <c r="F264" s="183">
        <f t="shared" si="14"/>
        <v>499.0699470045365</v>
      </c>
      <c r="G264" s="221">
        <f t="shared" si="13"/>
        <v>284.92999999999995</v>
      </c>
      <c r="H264" s="137">
        <v>49</v>
      </c>
      <c r="I264" s="154">
        <v>836.17</v>
      </c>
      <c r="J264" s="154">
        <v>551.24</v>
      </c>
    </row>
    <row r="265" spans="1:10" ht="23.25">
      <c r="A265" s="227"/>
      <c r="B265" s="137">
        <v>8</v>
      </c>
      <c r="C265" s="145">
        <v>84.8289</v>
      </c>
      <c r="D265" s="145">
        <v>84.9768</v>
      </c>
      <c r="E265" s="221">
        <f t="shared" si="12"/>
        <v>0.14789999999999281</v>
      </c>
      <c r="F265" s="183">
        <f t="shared" si="14"/>
        <v>492.14694529479823</v>
      </c>
      <c r="G265" s="221">
        <f t="shared" si="13"/>
        <v>300.5200000000001</v>
      </c>
      <c r="H265" s="137">
        <v>50</v>
      </c>
      <c r="I265" s="154">
        <v>851.7</v>
      </c>
      <c r="J265" s="154">
        <v>551.18</v>
      </c>
    </row>
    <row r="266" spans="1:10" ht="23.25">
      <c r="A266" s="227"/>
      <c r="B266" s="137">
        <v>9</v>
      </c>
      <c r="C266" s="145">
        <v>87.641</v>
      </c>
      <c r="D266" s="145">
        <v>87.8195</v>
      </c>
      <c r="E266" s="221">
        <f t="shared" si="12"/>
        <v>0.17849999999999966</v>
      </c>
      <c r="F266" s="183">
        <f t="shared" si="14"/>
        <v>557.3596452882024</v>
      </c>
      <c r="G266" s="221">
        <f t="shared" si="13"/>
        <v>320.25999999999993</v>
      </c>
      <c r="H266" s="137">
        <v>51</v>
      </c>
      <c r="I266" s="154">
        <v>759.17</v>
      </c>
      <c r="J266" s="154">
        <v>438.91</v>
      </c>
    </row>
    <row r="267" spans="1:10" ht="23.25">
      <c r="A267" s="227">
        <v>22228</v>
      </c>
      <c r="B267" s="137">
        <v>28</v>
      </c>
      <c r="C267" s="145">
        <v>87.2337</v>
      </c>
      <c r="D267" s="145">
        <v>87.2408</v>
      </c>
      <c r="E267" s="221">
        <f t="shared" si="12"/>
        <v>0.007099999999994111</v>
      </c>
      <c r="F267" s="183">
        <f t="shared" si="14"/>
        <v>28.564531702583324</v>
      </c>
      <c r="G267" s="221">
        <f t="shared" si="13"/>
        <v>248.56</v>
      </c>
      <c r="H267" s="137">
        <v>52</v>
      </c>
      <c r="I267" s="154">
        <v>757.4</v>
      </c>
      <c r="J267" s="154">
        <v>508.84</v>
      </c>
    </row>
    <row r="268" spans="1:10" ht="23.25">
      <c r="A268" s="227"/>
      <c r="B268" s="137">
        <v>29</v>
      </c>
      <c r="C268" s="145">
        <v>85.287</v>
      </c>
      <c r="D268" s="145">
        <v>85.296</v>
      </c>
      <c r="E268" s="221">
        <f t="shared" si="12"/>
        <v>0.009000000000000341</v>
      </c>
      <c r="F268" s="183">
        <f t="shared" si="14"/>
        <v>32.00227571738556</v>
      </c>
      <c r="G268" s="221">
        <f t="shared" si="13"/>
        <v>281.23</v>
      </c>
      <c r="H268" s="137">
        <v>53</v>
      </c>
      <c r="I268" s="154">
        <v>802.37</v>
      </c>
      <c r="J268" s="154">
        <v>521.14</v>
      </c>
    </row>
    <row r="269" spans="1:10" ht="23.25">
      <c r="A269" s="227"/>
      <c r="B269" s="137">
        <v>30</v>
      </c>
      <c r="C269" s="145">
        <v>84.953</v>
      </c>
      <c r="D269" s="145">
        <v>84.9602</v>
      </c>
      <c r="E269" s="221">
        <f t="shared" si="12"/>
        <v>0.007199999999997431</v>
      </c>
      <c r="F269" s="183">
        <f t="shared" si="14"/>
        <v>24.899709503380244</v>
      </c>
      <c r="G269" s="221">
        <f t="shared" si="13"/>
        <v>289.15999999999997</v>
      </c>
      <c r="H269" s="137">
        <v>54</v>
      </c>
      <c r="I269" s="154">
        <v>686.68</v>
      </c>
      <c r="J269" s="154">
        <v>397.52</v>
      </c>
    </row>
    <row r="270" spans="1:10" ht="23.25">
      <c r="A270" s="227">
        <v>22234</v>
      </c>
      <c r="B270" s="137">
        <v>31</v>
      </c>
      <c r="C270" s="145">
        <v>84.943</v>
      </c>
      <c r="D270" s="145">
        <v>84.9607</v>
      </c>
      <c r="E270" s="221">
        <f t="shared" si="12"/>
        <v>0.017700000000004934</v>
      </c>
      <c r="F270" s="183">
        <f t="shared" si="14"/>
        <v>64.645726807907</v>
      </c>
      <c r="G270" s="221">
        <f t="shared" si="13"/>
        <v>273.79999999999995</v>
      </c>
      <c r="H270" s="137">
        <v>55</v>
      </c>
      <c r="I270" s="154">
        <v>768.31</v>
      </c>
      <c r="J270" s="154">
        <v>494.51</v>
      </c>
    </row>
    <row r="271" spans="1:10" ht="23.25">
      <c r="A271" s="227"/>
      <c r="B271" s="137">
        <v>32</v>
      </c>
      <c r="C271" s="145">
        <v>85.0168</v>
      </c>
      <c r="D271" s="145">
        <v>85.0343</v>
      </c>
      <c r="E271" s="221">
        <f t="shared" si="12"/>
        <v>0.017499999999998295</v>
      </c>
      <c r="F271" s="183">
        <f t="shared" si="14"/>
        <v>60.82090849059289</v>
      </c>
      <c r="G271" s="221">
        <f t="shared" si="13"/>
        <v>287.73</v>
      </c>
      <c r="H271" s="137">
        <v>56</v>
      </c>
      <c r="I271" s="154">
        <v>663.73</v>
      </c>
      <c r="J271" s="154">
        <v>376</v>
      </c>
    </row>
    <row r="272" spans="1:10" ht="23.25">
      <c r="A272" s="227"/>
      <c r="B272" s="137">
        <v>33</v>
      </c>
      <c r="C272" s="145">
        <v>85.9938</v>
      </c>
      <c r="D272" s="145">
        <v>86.0083</v>
      </c>
      <c r="E272" s="221">
        <f t="shared" si="12"/>
        <v>0.014500000000012392</v>
      </c>
      <c r="F272" s="183">
        <f t="shared" si="14"/>
        <v>58.526740666043956</v>
      </c>
      <c r="G272" s="221">
        <f t="shared" si="13"/>
        <v>247.75</v>
      </c>
      <c r="H272" s="137">
        <v>57</v>
      </c>
      <c r="I272" s="154">
        <v>795.72</v>
      </c>
      <c r="J272" s="154">
        <v>547.97</v>
      </c>
    </row>
    <row r="273" spans="1:10" ht="23.25">
      <c r="A273" s="227">
        <v>22237</v>
      </c>
      <c r="B273" s="137">
        <v>34</v>
      </c>
      <c r="C273" s="145">
        <v>83.775</v>
      </c>
      <c r="D273" s="145">
        <v>83.786</v>
      </c>
      <c r="E273" s="221">
        <f t="shared" si="12"/>
        <v>0.01099999999999568</v>
      </c>
      <c r="F273" s="183">
        <f t="shared" si="14"/>
        <v>36.84474962316422</v>
      </c>
      <c r="G273" s="221">
        <f t="shared" si="13"/>
        <v>298.55000000000007</v>
      </c>
      <c r="H273" s="137">
        <v>58</v>
      </c>
      <c r="I273" s="154">
        <v>837.35</v>
      </c>
      <c r="J273" s="154">
        <v>538.8</v>
      </c>
    </row>
    <row r="274" spans="1:10" ht="23.25">
      <c r="A274" s="227"/>
      <c r="B274" s="137">
        <v>35</v>
      </c>
      <c r="C274" s="145">
        <v>85.0875</v>
      </c>
      <c r="D274" s="145">
        <v>85.0932</v>
      </c>
      <c r="E274" s="221">
        <f t="shared" si="12"/>
        <v>0.005699999999990268</v>
      </c>
      <c r="F274" s="183">
        <f t="shared" si="14"/>
        <v>19.588975187264655</v>
      </c>
      <c r="G274" s="221">
        <f t="shared" si="13"/>
        <v>290.97999999999996</v>
      </c>
      <c r="H274" s="137">
        <v>59</v>
      </c>
      <c r="I274" s="154">
        <v>683.68</v>
      </c>
      <c r="J274" s="154">
        <v>392.7</v>
      </c>
    </row>
    <row r="275" spans="1:10" ht="23.25">
      <c r="A275" s="227"/>
      <c r="B275" s="137">
        <v>36</v>
      </c>
      <c r="C275" s="145">
        <v>84.6235</v>
      </c>
      <c r="D275" s="145">
        <v>84.6331</v>
      </c>
      <c r="E275" s="221">
        <f t="shared" si="12"/>
        <v>0.009599999999991837</v>
      </c>
      <c r="F275" s="183">
        <f t="shared" si="14"/>
        <v>35.77684194831676</v>
      </c>
      <c r="G275" s="221">
        <f t="shared" si="13"/>
        <v>268.33000000000004</v>
      </c>
      <c r="H275" s="137">
        <v>60</v>
      </c>
      <c r="I275" s="154">
        <v>605.72</v>
      </c>
      <c r="J275" s="154">
        <v>337.39</v>
      </c>
    </row>
    <row r="276" spans="1:10" ht="23.25">
      <c r="A276" s="135">
        <v>22254</v>
      </c>
      <c r="B276" s="137">
        <v>1</v>
      </c>
      <c r="C276" s="145">
        <v>85.3675</v>
      </c>
      <c r="D276" s="145">
        <v>85.3726</v>
      </c>
      <c r="E276" s="221">
        <f t="shared" si="12"/>
        <v>0.005099999999998772</v>
      </c>
      <c r="F276" s="183">
        <f t="shared" si="14"/>
        <v>17.518549051933128</v>
      </c>
      <c r="G276" s="221">
        <f t="shared" si="13"/>
        <v>291.12</v>
      </c>
      <c r="H276" s="137">
        <v>61</v>
      </c>
      <c r="I276" s="154">
        <v>706.48</v>
      </c>
      <c r="J276" s="154">
        <v>415.36</v>
      </c>
    </row>
    <row r="277" spans="1:10" ht="23.25">
      <c r="A277" s="135"/>
      <c r="B277" s="137">
        <v>2</v>
      </c>
      <c r="C277" s="145">
        <v>87.4614</v>
      </c>
      <c r="D277" s="145">
        <v>87.4737</v>
      </c>
      <c r="E277" s="221">
        <f t="shared" si="12"/>
        <v>0.012299999999996203</v>
      </c>
      <c r="F277" s="183">
        <f t="shared" si="14"/>
        <v>37.640002448118615</v>
      </c>
      <c r="G277" s="221">
        <f t="shared" si="13"/>
        <v>326.78000000000003</v>
      </c>
      <c r="H277" s="137">
        <v>62</v>
      </c>
      <c r="I277" s="154">
        <v>697.1</v>
      </c>
      <c r="J277" s="154">
        <v>370.32</v>
      </c>
    </row>
    <row r="278" spans="1:10" ht="23.25">
      <c r="A278" s="135"/>
      <c r="B278" s="137">
        <v>3</v>
      </c>
      <c r="C278" s="145">
        <v>85.8985</v>
      </c>
      <c r="D278" s="145">
        <v>85.9063</v>
      </c>
      <c r="E278" s="221">
        <f t="shared" si="12"/>
        <v>0.007800000000003138</v>
      </c>
      <c r="F278" s="183">
        <f t="shared" si="14"/>
        <v>27.896995708165726</v>
      </c>
      <c r="G278" s="221">
        <f t="shared" si="13"/>
        <v>279.6</v>
      </c>
      <c r="H278" s="137">
        <v>63</v>
      </c>
      <c r="I278" s="154">
        <v>827.32</v>
      </c>
      <c r="J278" s="154">
        <v>547.72</v>
      </c>
    </row>
    <row r="279" spans="1:10" ht="23.25">
      <c r="A279" s="135">
        <v>22270</v>
      </c>
      <c r="B279" s="137">
        <v>4</v>
      </c>
      <c r="C279" s="145">
        <v>85.0064</v>
      </c>
      <c r="D279" s="145">
        <v>85.011</v>
      </c>
      <c r="E279" s="221">
        <f t="shared" si="12"/>
        <v>0.004599999999996385</v>
      </c>
      <c r="F279" s="183">
        <f t="shared" si="14"/>
        <v>15.5054437590467</v>
      </c>
      <c r="G279" s="221">
        <f t="shared" si="13"/>
        <v>296.67</v>
      </c>
      <c r="H279" s="137">
        <v>64</v>
      </c>
      <c r="I279" s="154">
        <v>681.85</v>
      </c>
      <c r="J279" s="154">
        <v>385.18</v>
      </c>
    </row>
    <row r="280" spans="1:10" ht="23.25">
      <c r="A280" s="135"/>
      <c r="B280" s="137">
        <v>5</v>
      </c>
      <c r="C280" s="145">
        <v>85.0255</v>
      </c>
      <c r="D280" s="145">
        <v>85.0371</v>
      </c>
      <c r="E280" s="221">
        <f t="shared" si="12"/>
        <v>0.011600000000001387</v>
      </c>
      <c r="F280" s="183">
        <f t="shared" si="14"/>
        <v>41.19025637384201</v>
      </c>
      <c r="G280" s="221">
        <f t="shared" si="13"/>
        <v>281.61999999999995</v>
      </c>
      <c r="H280" s="137">
        <v>65</v>
      </c>
      <c r="I280" s="154">
        <v>762.03</v>
      </c>
      <c r="J280" s="154">
        <v>480.41</v>
      </c>
    </row>
    <row r="281" spans="1:10" ht="23.25">
      <c r="A281" s="135"/>
      <c r="B281" s="137">
        <v>6</v>
      </c>
      <c r="C281" s="145">
        <v>87.3452</v>
      </c>
      <c r="D281" s="145">
        <v>87.3536</v>
      </c>
      <c r="E281" s="221">
        <f t="shared" si="12"/>
        <v>0.008399999999994634</v>
      </c>
      <c r="F281" s="183">
        <f t="shared" si="14"/>
        <v>28.100224132722154</v>
      </c>
      <c r="G281" s="221">
        <f t="shared" si="13"/>
        <v>298.93</v>
      </c>
      <c r="H281" s="137">
        <v>66</v>
      </c>
      <c r="I281" s="154">
        <v>750.25</v>
      </c>
      <c r="J281" s="154">
        <v>451.32</v>
      </c>
    </row>
    <row r="282" spans="1:10" ht="23.25">
      <c r="A282" s="135">
        <v>22276</v>
      </c>
      <c r="B282" s="137">
        <v>7</v>
      </c>
      <c r="C282" s="145">
        <v>86.3932</v>
      </c>
      <c r="D282" s="145">
        <v>86.3999</v>
      </c>
      <c r="E282" s="221">
        <f t="shared" si="12"/>
        <v>0.006700000000009254</v>
      </c>
      <c r="F282" s="183">
        <f t="shared" si="14"/>
        <v>32.40158622695258</v>
      </c>
      <c r="G282" s="221">
        <f t="shared" si="13"/>
        <v>206.77999999999997</v>
      </c>
      <c r="H282" s="137">
        <v>67</v>
      </c>
      <c r="I282" s="154">
        <v>759.79</v>
      </c>
      <c r="J282" s="154">
        <v>553.01</v>
      </c>
    </row>
    <row r="283" spans="1:10" ht="23.25">
      <c r="A283" s="135"/>
      <c r="B283" s="137">
        <v>8</v>
      </c>
      <c r="C283" s="145">
        <v>84.8133</v>
      </c>
      <c r="D283" s="145">
        <v>84.8209</v>
      </c>
      <c r="E283" s="221">
        <f t="shared" si="12"/>
        <v>0.0075999999999964984</v>
      </c>
      <c r="F283" s="183">
        <f t="shared" si="14"/>
        <v>30.693429182975237</v>
      </c>
      <c r="G283" s="221">
        <f t="shared" si="13"/>
        <v>247.61</v>
      </c>
      <c r="H283" s="137">
        <v>68</v>
      </c>
      <c r="I283" s="154">
        <v>792.44</v>
      </c>
      <c r="J283" s="154">
        <v>544.83</v>
      </c>
    </row>
    <row r="284" spans="1:10" ht="23.25">
      <c r="A284" s="135"/>
      <c r="B284" s="137">
        <v>9</v>
      </c>
      <c r="C284" s="145">
        <v>87.59</v>
      </c>
      <c r="D284" s="145">
        <v>87.5964</v>
      </c>
      <c r="E284" s="221">
        <f t="shared" si="12"/>
        <v>0.006399999999999295</v>
      </c>
      <c r="F284" s="183">
        <f t="shared" si="14"/>
        <v>20.619885301885738</v>
      </c>
      <c r="G284" s="221">
        <f t="shared" si="13"/>
        <v>310.38</v>
      </c>
      <c r="H284" s="137">
        <v>69</v>
      </c>
      <c r="I284" s="154">
        <v>625.03</v>
      </c>
      <c r="J284" s="154">
        <v>314.65</v>
      </c>
    </row>
    <row r="285" spans="1:10" ht="23.25">
      <c r="A285" s="135">
        <v>22287</v>
      </c>
      <c r="B285" s="137">
        <v>1</v>
      </c>
      <c r="C285" s="145">
        <v>85.4424</v>
      </c>
      <c r="D285" s="145">
        <v>85.4543</v>
      </c>
      <c r="E285" s="221">
        <f t="shared" si="12"/>
        <v>0.011899999999997135</v>
      </c>
      <c r="F285" s="183">
        <f t="shared" si="14"/>
        <v>36.822724881632375</v>
      </c>
      <c r="G285" s="221">
        <f t="shared" si="13"/>
        <v>323.17</v>
      </c>
      <c r="H285" s="137">
        <v>70</v>
      </c>
      <c r="I285" s="154">
        <v>724.86</v>
      </c>
      <c r="J285" s="154">
        <v>401.69</v>
      </c>
    </row>
    <row r="286" spans="1:10" ht="23.25">
      <c r="A286" s="135"/>
      <c r="B286" s="137">
        <v>2</v>
      </c>
      <c r="C286" s="145">
        <v>87.5072</v>
      </c>
      <c r="D286" s="145">
        <v>87.5221</v>
      </c>
      <c r="E286" s="221">
        <f t="shared" si="12"/>
        <v>0.014899999999997249</v>
      </c>
      <c r="F286" s="183">
        <f t="shared" si="14"/>
        <v>45.27499240351642</v>
      </c>
      <c r="G286" s="221">
        <f t="shared" si="13"/>
        <v>329.0999999999999</v>
      </c>
      <c r="H286" s="137">
        <v>71</v>
      </c>
      <c r="I286" s="154">
        <v>880.79</v>
      </c>
      <c r="J286" s="154">
        <v>551.69</v>
      </c>
    </row>
    <row r="287" spans="1:10" ht="23.25">
      <c r="A287" s="135"/>
      <c r="B287" s="137">
        <v>3</v>
      </c>
      <c r="C287" s="145">
        <v>85.9067</v>
      </c>
      <c r="D287" s="145">
        <v>85.9197</v>
      </c>
      <c r="E287" s="221">
        <f t="shared" si="12"/>
        <v>0.01300000000000523</v>
      </c>
      <c r="F287" s="183">
        <f t="shared" si="14"/>
        <v>32.74064373143915</v>
      </c>
      <c r="G287" s="221">
        <f t="shared" si="13"/>
        <v>397.06000000000006</v>
      </c>
      <c r="H287" s="137">
        <v>72</v>
      </c>
      <c r="I287" s="154">
        <v>689.69</v>
      </c>
      <c r="J287" s="154">
        <v>292.63</v>
      </c>
    </row>
    <row r="288" spans="1:10" ht="23.25">
      <c r="A288" s="135">
        <v>22296</v>
      </c>
      <c r="B288" s="137">
        <v>4</v>
      </c>
      <c r="C288" s="145">
        <v>85.0312</v>
      </c>
      <c r="D288" s="145">
        <v>85.0403</v>
      </c>
      <c r="E288" s="221">
        <f t="shared" si="12"/>
        <v>0.00910000000000366</v>
      </c>
      <c r="F288" s="183">
        <f t="shared" si="14"/>
        <v>29.23413004370233</v>
      </c>
      <c r="G288" s="221">
        <f t="shared" si="13"/>
        <v>311.28</v>
      </c>
      <c r="H288" s="137">
        <v>73</v>
      </c>
      <c r="I288" s="154">
        <v>829.9</v>
      </c>
      <c r="J288" s="154">
        <v>518.62</v>
      </c>
    </row>
    <row r="289" spans="1:10" ht="23.25">
      <c r="A289" s="135"/>
      <c r="B289" s="137">
        <v>5</v>
      </c>
      <c r="C289" s="145">
        <v>85.0822</v>
      </c>
      <c r="D289" s="145">
        <v>85.0913</v>
      </c>
      <c r="E289" s="221">
        <f t="shared" si="12"/>
        <v>0.00910000000000366</v>
      </c>
      <c r="F289" s="183">
        <f t="shared" si="14"/>
        <v>28.949545078588976</v>
      </c>
      <c r="G289" s="221">
        <f t="shared" si="13"/>
        <v>314.34000000000003</v>
      </c>
      <c r="H289" s="137">
        <v>74</v>
      </c>
      <c r="I289" s="154">
        <v>847.64</v>
      </c>
      <c r="J289" s="154">
        <v>533.3</v>
      </c>
    </row>
    <row r="290" spans="1:10" ht="23.25">
      <c r="A290" s="135"/>
      <c r="B290" s="137">
        <v>6</v>
      </c>
      <c r="C290" s="145">
        <v>87.4087</v>
      </c>
      <c r="D290" s="145">
        <v>87.4174</v>
      </c>
      <c r="E290" s="221">
        <f t="shared" si="12"/>
        <v>0.008700000000004593</v>
      </c>
      <c r="F290" s="183">
        <f t="shared" si="14"/>
        <v>27.896238817470717</v>
      </c>
      <c r="G290" s="221">
        <f t="shared" si="13"/>
        <v>311.87</v>
      </c>
      <c r="H290" s="137">
        <v>75</v>
      </c>
      <c r="I290" s="154">
        <v>868.05</v>
      </c>
      <c r="J290" s="154">
        <v>556.18</v>
      </c>
    </row>
    <row r="291" spans="1:10" ht="23.25">
      <c r="A291" s="135">
        <v>22303</v>
      </c>
      <c r="B291" s="137">
        <v>7</v>
      </c>
      <c r="C291" s="145">
        <v>86.4873</v>
      </c>
      <c r="D291" s="145">
        <v>86.4913</v>
      </c>
      <c r="E291" s="221">
        <f t="shared" si="12"/>
        <v>0.003999999999990678</v>
      </c>
      <c r="F291" s="183">
        <f t="shared" si="14"/>
        <v>12.785271367354975</v>
      </c>
      <c r="G291" s="221">
        <f t="shared" si="13"/>
        <v>312.86</v>
      </c>
      <c r="H291" s="137">
        <v>76</v>
      </c>
      <c r="I291" s="154">
        <v>901.29</v>
      </c>
      <c r="J291" s="154">
        <v>588.43</v>
      </c>
    </row>
    <row r="292" spans="1:10" ht="23.25">
      <c r="A292" s="135"/>
      <c r="B292" s="137">
        <v>8</v>
      </c>
      <c r="C292" s="145">
        <v>84.8452</v>
      </c>
      <c r="D292" s="145">
        <v>84.853</v>
      </c>
      <c r="E292" s="221">
        <f t="shared" si="12"/>
        <v>0.007799999999988927</v>
      </c>
      <c r="F292" s="183">
        <f t="shared" si="14"/>
        <v>21.420921099576873</v>
      </c>
      <c r="G292" s="221">
        <f t="shared" si="13"/>
        <v>364.13</v>
      </c>
      <c r="H292" s="137">
        <v>77</v>
      </c>
      <c r="I292" s="154">
        <v>702.14</v>
      </c>
      <c r="J292" s="154">
        <v>338.01</v>
      </c>
    </row>
    <row r="293" spans="1:10" ht="23.25">
      <c r="A293" s="135"/>
      <c r="B293" s="137">
        <v>9</v>
      </c>
      <c r="C293" s="145">
        <v>87.6767</v>
      </c>
      <c r="D293" s="145">
        <v>87.6847</v>
      </c>
      <c r="E293" s="221">
        <f t="shared" si="12"/>
        <v>0.008000000000009777</v>
      </c>
      <c r="F293" s="183">
        <f t="shared" si="14"/>
        <v>23.30051843656369</v>
      </c>
      <c r="G293" s="221">
        <f t="shared" si="13"/>
        <v>343.34000000000003</v>
      </c>
      <c r="H293" s="137">
        <v>78</v>
      </c>
      <c r="I293" s="154">
        <v>744.33</v>
      </c>
      <c r="J293" s="154">
        <v>400.99</v>
      </c>
    </row>
    <row r="294" spans="1:10" ht="23.25">
      <c r="A294" s="135">
        <v>22317</v>
      </c>
      <c r="B294" s="137">
        <v>1</v>
      </c>
      <c r="C294" s="145">
        <v>85.3727</v>
      </c>
      <c r="D294" s="145">
        <v>85.391</v>
      </c>
      <c r="E294" s="221">
        <f t="shared" si="12"/>
        <v>0.01830000000001064</v>
      </c>
      <c r="F294" s="183">
        <f t="shared" si="14"/>
        <v>50.4744042365695</v>
      </c>
      <c r="G294" s="221">
        <f t="shared" si="13"/>
        <v>362.56000000000006</v>
      </c>
      <c r="H294" s="137">
        <v>79</v>
      </c>
      <c r="I294" s="154">
        <v>732.08</v>
      </c>
      <c r="J294" s="154">
        <v>369.52</v>
      </c>
    </row>
    <row r="295" spans="1:10" ht="23.25">
      <c r="A295" s="135"/>
      <c r="B295" s="137">
        <v>2</v>
      </c>
      <c r="C295" s="145">
        <v>87.4606</v>
      </c>
      <c r="D295" s="145">
        <v>87.474</v>
      </c>
      <c r="E295" s="221">
        <f t="shared" si="12"/>
        <v>0.013400000000004297</v>
      </c>
      <c r="F295" s="183">
        <f t="shared" si="14"/>
        <v>39.723712684920685</v>
      </c>
      <c r="G295" s="221">
        <f t="shared" si="13"/>
        <v>337.33000000000004</v>
      </c>
      <c r="H295" s="137">
        <v>80</v>
      </c>
      <c r="I295" s="154">
        <v>649.47</v>
      </c>
      <c r="J295" s="154">
        <v>312.14</v>
      </c>
    </row>
    <row r="296" spans="1:10" ht="23.25">
      <c r="A296" s="135"/>
      <c r="B296" s="137">
        <v>3</v>
      </c>
      <c r="C296" s="145">
        <v>85.8621</v>
      </c>
      <c r="D296" s="145">
        <v>85.8694</v>
      </c>
      <c r="E296" s="221">
        <f t="shared" si="12"/>
        <v>0.00730000000000075</v>
      </c>
      <c r="F296" s="183">
        <f t="shared" si="14"/>
        <v>28.21256038647633</v>
      </c>
      <c r="G296" s="221">
        <f t="shared" si="13"/>
        <v>258.75</v>
      </c>
      <c r="H296" s="137">
        <v>81</v>
      </c>
      <c r="I296" s="154">
        <v>809.29</v>
      </c>
      <c r="J296" s="154">
        <v>550.54</v>
      </c>
    </row>
    <row r="297" spans="1:10" ht="23.25">
      <c r="A297" s="135">
        <v>22324</v>
      </c>
      <c r="B297" s="137">
        <v>4</v>
      </c>
      <c r="C297" s="145">
        <v>84.98</v>
      </c>
      <c r="D297" s="145">
        <v>84.9809</v>
      </c>
      <c r="E297" s="221">
        <f t="shared" si="12"/>
        <v>0.0009000000000014552</v>
      </c>
      <c r="F297" s="183">
        <f t="shared" si="14"/>
        <v>2.9489826010074216</v>
      </c>
      <c r="G297" s="221">
        <f t="shared" si="13"/>
        <v>305.19000000000005</v>
      </c>
      <c r="H297" s="137">
        <v>82</v>
      </c>
      <c r="I297" s="154">
        <v>835.35</v>
      </c>
      <c r="J297" s="154">
        <v>530.16</v>
      </c>
    </row>
    <row r="298" spans="1:10" ht="23.25">
      <c r="A298" s="135"/>
      <c r="B298" s="137">
        <v>5</v>
      </c>
      <c r="C298" s="145">
        <v>84.9753</v>
      </c>
      <c r="D298" s="145">
        <v>84.9825</v>
      </c>
      <c r="E298" s="221">
        <f t="shared" si="12"/>
        <v>0.007199999999997431</v>
      </c>
      <c r="F298" s="183">
        <f t="shared" si="14"/>
        <v>23.18989951042718</v>
      </c>
      <c r="G298" s="221">
        <f t="shared" si="13"/>
        <v>310.48</v>
      </c>
      <c r="H298" s="137">
        <v>83</v>
      </c>
      <c r="I298" s="154">
        <v>819.35</v>
      </c>
      <c r="J298" s="154">
        <v>508.87</v>
      </c>
    </row>
    <row r="299" spans="1:10" ht="23.25">
      <c r="A299" s="135"/>
      <c r="B299" s="137">
        <v>6</v>
      </c>
      <c r="C299" s="145">
        <v>87.3903</v>
      </c>
      <c r="D299" s="145">
        <v>87.3966</v>
      </c>
      <c r="E299" s="221">
        <f t="shared" si="12"/>
        <v>0.006300000000010186</v>
      </c>
      <c r="F299" s="183">
        <f t="shared" si="14"/>
        <v>20.176787086888886</v>
      </c>
      <c r="G299" s="221">
        <f t="shared" si="13"/>
        <v>312.24</v>
      </c>
      <c r="H299" s="137">
        <v>84</v>
      </c>
      <c r="I299" s="154">
        <v>872.07</v>
      </c>
      <c r="J299" s="154">
        <v>559.83</v>
      </c>
    </row>
    <row r="300" spans="1:10" ht="23.25">
      <c r="A300" s="135">
        <v>22331</v>
      </c>
      <c r="B300" s="137">
        <v>7</v>
      </c>
      <c r="C300" s="145">
        <v>86.4357</v>
      </c>
      <c r="D300" s="145">
        <v>86.4428</v>
      </c>
      <c r="E300" s="221">
        <f t="shared" si="12"/>
        <v>0.007100000000008322</v>
      </c>
      <c r="F300" s="183">
        <f t="shared" si="14"/>
        <v>24.980648793217657</v>
      </c>
      <c r="G300" s="221">
        <f t="shared" si="13"/>
        <v>284.21999999999997</v>
      </c>
      <c r="H300" s="137">
        <v>85</v>
      </c>
      <c r="I300" s="154">
        <v>791.51</v>
      </c>
      <c r="J300" s="154">
        <v>507.29</v>
      </c>
    </row>
    <row r="301" spans="1:10" ht="23.25">
      <c r="A301" s="135"/>
      <c r="B301" s="137">
        <v>8</v>
      </c>
      <c r="C301" s="145">
        <v>84.7863</v>
      </c>
      <c r="D301" s="145">
        <v>84.7908</v>
      </c>
      <c r="E301" s="221">
        <f t="shared" si="12"/>
        <v>0.004500000000007276</v>
      </c>
      <c r="F301" s="183">
        <f t="shared" si="14"/>
        <v>14.06513721325022</v>
      </c>
      <c r="G301" s="221">
        <f t="shared" si="13"/>
        <v>319.94000000000005</v>
      </c>
      <c r="H301" s="137">
        <v>86</v>
      </c>
      <c r="I301" s="154">
        <v>666.58</v>
      </c>
      <c r="J301" s="154">
        <v>346.64</v>
      </c>
    </row>
    <row r="302" spans="1:10" ht="23.25">
      <c r="A302" s="135"/>
      <c r="B302" s="137">
        <v>9</v>
      </c>
      <c r="C302" s="145">
        <v>87.6251</v>
      </c>
      <c r="D302" s="145">
        <v>87.6277</v>
      </c>
      <c r="E302" s="221">
        <f t="shared" si="12"/>
        <v>0.002600000000001046</v>
      </c>
      <c r="F302" s="183">
        <f t="shared" si="14"/>
        <v>8.918464652011957</v>
      </c>
      <c r="G302" s="221">
        <f t="shared" si="13"/>
        <v>291.53</v>
      </c>
      <c r="H302" s="137">
        <v>87</v>
      </c>
      <c r="I302" s="154">
        <v>656.65</v>
      </c>
      <c r="J302" s="154">
        <v>365.12</v>
      </c>
    </row>
    <row r="303" spans="1:10" ht="23.25">
      <c r="A303" s="135">
        <v>22346</v>
      </c>
      <c r="B303" s="137">
        <v>1</v>
      </c>
      <c r="C303" s="145">
        <v>85.3773</v>
      </c>
      <c r="D303" s="145">
        <v>85.3872</v>
      </c>
      <c r="E303" s="221">
        <f t="shared" si="12"/>
        <v>0.009900000000001796</v>
      </c>
      <c r="F303" s="183">
        <f t="shared" si="14"/>
        <v>33.186953169527655</v>
      </c>
      <c r="G303" s="221">
        <f t="shared" si="13"/>
        <v>298.31000000000006</v>
      </c>
      <c r="H303" s="137">
        <v>88</v>
      </c>
      <c r="I303" s="154">
        <v>825.24</v>
      </c>
      <c r="J303" s="154">
        <v>526.93</v>
      </c>
    </row>
    <row r="304" spans="1:10" ht="23.25">
      <c r="A304" s="135"/>
      <c r="B304" s="137">
        <v>2</v>
      </c>
      <c r="C304" s="145">
        <v>87.4788</v>
      </c>
      <c r="D304" s="145">
        <v>87.4842</v>
      </c>
      <c r="E304" s="221">
        <f t="shared" si="12"/>
        <v>0.00539999999999452</v>
      </c>
      <c r="F304" s="183">
        <f t="shared" si="14"/>
        <v>17.70317673669646</v>
      </c>
      <c r="G304" s="221">
        <f t="shared" si="13"/>
        <v>305.03</v>
      </c>
      <c r="H304" s="137">
        <v>89</v>
      </c>
      <c r="I304" s="154">
        <v>642.76</v>
      </c>
      <c r="J304" s="154">
        <v>337.73</v>
      </c>
    </row>
    <row r="305" spans="1:10" ht="23.25">
      <c r="A305" s="135"/>
      <c r="B305" s="137">
        <v>3</v>
      </c>
      <c r="C305" s="145">
        <v>85.8727</v>
      </c>
      <c r="D305" s="145">
        <v>85.8795</v>
      </c>
      <c r="E305" s="221">
        <f t="shared" si="12"/>
        <v>0.006799999999998363</v>
      </c>
      <c r="F305" s="183">
        <f t="shared" si="14"/>
        <v>19.946028393753263</v>
      </c>
      <c r="G305" s="221">
        <f t="shared" si="13"/>
        <v>340.92</v>
      </c>
      <c r="H305" s="137">
        <v>90</v>
      </c>
      <c r="I305" s="154">
        <v>695.13</v>
      </c>
      <c r="J305" s="154">
        <v>354.21</v>
      </c>
    </row>
    <row r="306" spans="1:10" ht="23.25">
      <c r="A306" s="135">
        <v>22353</v>
      </c>
      <c r="B306" s="137">
        <v>4</v>
      </c>
      <c r="C306" s="145">
        <v>84.9974</v>
      </c>
      <c r="D306" s="145">
        <v>84.9975</v>
      </c>
      <c r="E306" s="221">
        <f t="shared" si="12"/>
        <v>0.00010000000000331966</v>
      </c>
      <c r="F306" s="183">
        <f t="shared" si="14"/>
        <v>0.3362587847719145</v>
      </c>
      <c r="G306" s="221">
        <f t="shared" si="13"/>
        <v>297.39</v>
      </c>
      <c r="H306" s="137">
        <v>91</v>
      </c>
      <c r="I306" s="154">
        <v>852.35</v>
      </c>
      <c r="J306" s="154">
        <v>554.96</v>
      </c>
    </row>
    <row r="307" spans="1:10" ht="23.25">
      <c r="A307" s="135"/>
      <c r="B307" s="137">
        <v>5</v>
      </c>
      <c r="C307" s="145">
        <v>84.996</v>
      </c>
      <c r="D307" s="145">
        <v>85.0027</v>
      </c>
      <c r="E307" s="221">
        <f t="shared" si="12"/>
        <v>0.006700000000009254</v>
      </c>
      <c r="F307" s="183">
        <f t="shared" si="14"/>
        <v>24.63325857571695</v>
      </c>
      <c r="G307" s="221">
        <f t="shared" si="13"/>
        <v>271.99</v>
      </c>
      <c r="H307" s="137">
        <v>92</v>
      </c>
      <c r="I307" s="154">
        <v>830.07</v>
      </c>
      <c r="J307" s="154">
        <v>558.08</v>
      </c>
    </row>
    <row r="308" spans="1:10" ht="23.25">
      <c r="A308" s="135"/>
      <c r="B308" s="137">
        <v>6</v>
      </c>
      <c r="C308" s="145">
        <v>87.3704</v>
      </c>
      <c r="D308" s="145">
        <v>87.3763</v>
      </c>
      <c r="E308" s="221">
        <f t="shared" si="12"/>
        <v>0.005899999999996908</v>
      </c>
      <c r="F308" s="183">
        <f t="shared" si="14"/>
        <v>17.51053600046568</v>
      </c>
      <c r="G308" s="221">
        <f t="shared" si="13"/>
        <v>336.94000000000005</v>
      </c>
      <c r="H308" s="137">
        <v>93</v>
      </c>
      <c r="I308" s="154">
        <v>827.84</v>
      </c>
      <c r="J308" s="154">
        <v>490.9</v>
      </c>
    </row>
    <row r="309" spans="1:10" ht="23.25">
      <c r="A309" s="135">
        <v>22359</v>
      </c>
      <c r="B309" s="137">
        <v>7</v>
      </c>
      <c r="C309" s="145">
        <v>86.4374</v>
      </c>
      <c r="D309" s="145">
        <v>86.4442</v>
      </c>
      <c r="E309" s="221">
        <f t="shared" si="12"/>
        <v>0.006799999999998363</v>
      </c>
      <c r="F309" s="183">
        <f t="shared" si="14"/>
        <v>22.984620584750253</v>
      </c>
      <c r="G309" s="221">
        <f t="shared" si="13"/>
        <v>295.85</v>
      </c>
      <c r="H309" s="137">
        <v>94</v>
      </c>
      <c r="I309" s="154">
        <v>832.57</v>
      </c>
      <c r="J309" s="154">
        <v>536.72</v>
      </c>
    </row>
    <row r="310" spans="1:10" ht="23.25">
      <c r="A310" s="135"/>
      <c r="B310" s="137">
        <v>8</v>
      </c>
      <c r="C310" s="145">
        <v>84.8202</v>
      </c>
      <c r="D310" s="145">
        <v>84.8283</v>
      </c>
      <c r="E310" s="221">
        <f t="shared" si="12"/>
        <v>0.008099999999998886</v>
      </c>
      <c r="F310" s="183">
        <f t="shared" si="14"/>
        <v>25.420537283451182</v>
      </c>
      <c r="G310" s="221">
        <f t="shared" si="13"/>
        <v>318.64000000000004</v>
      </c>
      <c r="H310" s="137">
        <v>95</v>
      </c>
      <c r="I310" s="154">
        <v>769.94</v>
      </c>
      <c r="J310" s="154">
        <v>451.3</v>
      </c>
    </row>
    <row r="311" spans="1:10" ht="24" thickBot="1">
      <c r="A311" s="237"/>
      <c r="B311" s="238">
        <v>9</v>
      </c>
      <c r="C311" s="239">
        <v>87.6466</v>
      </c>
      <c r="D311" s="239">
        <v>87.6497</v>
      </c>
      <c r="E311" s="240">
        <f t="shared" si="12"/>
        <v>0.0030999999999892225</v>
      </c>
      <c r="F311" s="241">
        <f t="shared" si="14"/>
        <v>8.543004381704804</v>
      </c>
      <c r="G311" s="240">
        <f t="shared" si="13"/>
        <v>362.87</v>
      </c>
      <c r="H311" s="238">
        <v>96</v>
      </c>
      <c r="I311" s="242">
        <v>720.99</v>
      </c>
      <c r="J311" s="242">
        <v>358.12</v>
      </c>
    </row>
    <row r="312" spans="1:10" ht="23.25">
      <c r="A312" s="195">
        <v>22374</v>
      </c>
      <c r="B312" s="196">
        <v>7</v>
      </c>
      <c r="C312" s="197">
        <v>86.42</v>
      </c>
      <c r="D312" s="197">
        <v>86.4786</v>
      </c>
      <c r="E312" s="236">
        <f t="shared" si="12"/>
        <v>0.05859999999999843</v>
      </c>
      <c r="F312" s="200">
        <f aca="true" t="shared" si="15" ref="F312:F375">((10^6)*E312/G312)</f>
        <v>228.08656391093896</v>
      </c>
      <c r="G312" s="236">
        <f aca="true" t="shared" si="16" ref="G312:G319">I312-J312</f>
        <v>256.91999999999996</v>
      </c>
      <c r="H312" s="137">
        <v>1</v>
      </c>
      <c r="I312" s="202">
        <v>741.03</v>
      </c>
      <c r="J312" s="202">
        <v>484.11</v>
      </c>
    </row>
    <row r="313" spans="1:10" ht="23.25">
      <c r="A313" s="135"/>
      <c r="B313" s="137">
        <v>8</v>
      </c>
      <c r="C313" s="145">
        <v>84.7769</v>
      </c>
      <c r="D313" s="145">
        <v>84.843</v>
      </c>
      <c r="E313" s="221">
        <f t="shared" si="12"/>
        <v>0.06610000000000582</v>
      </c>
      <c r="F313" s="183">
        <f t="shared" si="15"/>
        <v>240.70499981794478</v>
      </c>
      <c r="G313" s="221">
        <f t="shared" si="16"/>
        <v>274.61</v>
      </c>
      <c r="H313" s="137">
        <v>2</v>
      </c>
      <c r="I313" s="154">
        <v>832.04</v>
      </c>
      <c r="J313" s="154">
        <v>557.43</v>
      </c>
    </row>
    <row r="314" spans="1:10" ht="23.25">
      <c r="A314" s="135"/>
      <c r="B314" s="137">
        <v>9</v>
      </c>
      <c r="C314" s="145">
        <v>87.6073</v>
      </c>
      <c r="D314" s="145">
        <v>87.6783</v>
      </c>
      <c r="E314" s="221">
        <f t="shared" si="12"/>
        <v>0.07099999999999795</v>
      </c>
      <c r="F314" s="183">
        <f t="shared" si="15"/>
        <v>233.00078760828944</v>
      </c>
      <c r="G314" s="221">
        <f t="shared" si="16"/>
        <v>304.71999999999997</v>
      </c>
      <c r="H314" s="137">
        <v>3</v>
      </c>
      <c r="I314" s="154">
        <v>673.77</v>
      </c>
      <c r="J314" s="154">
        <v>369.05</v>
      </c>
    </row>
    <row r="315" spans="1:10" ht="23.25">
      <c r="A315" s="135">
        <v>22390</v>
      </c>
      <c r="B315" s="137">
        <v>10</v>
      </c>
      <c r="C315" s="145">
        <v>85.0585</v>
      </c>
      <c r="D315" s="145">
        <v>85.0773</v>
      </c>
      <c r="E315" s="221">
        <f t="shared" si="12"/>
        <v>0.018799999999998818</v>
      </c>
      <c r="F315" s="183">
        <f t="shared" si="15"/>
        <v>56.897282246833775</v>
      </c>
      <c r="G315" s="221">
        <f t="shared" si="16"/>
        <v>330.42</v>
      </c>
      <c r="H315" s="137">
        <v>4</v>
      </c>
      <c r="I315" s="154">
        <v>725.33</v>
      </c>
      <c r="J315" s="154">
        <v>394.91</v>
      </c>
    </row>
    <row r="316" spans="1:10" ht="23.25">
      <c r="A316" s="135"/>
      <c r="B316" s="137">
        <v>11</v>
      </c>
      <c r="C316" s="145">
        <v>86.0597</v>
      </c>
      <c r="D316" s="145">
        <v>86.0868</v>
      </c>
      <c r="E316" s="221">
        <f t="shared" si="12"/>
        <v>0.027099999999990132</v>
      </c>
      <c r="F316" s="183">
        <f t="shared" si="15"/>
        <v>80.8207330529663</v>
      </c>
      <c r="G316" s="221">
        <f t="shared" si="16"/>
        <v>335.31</v>
      </c>
      <c r="H316" s="137">
        <v>5</v>
      </c>
      <c r="I316" s="154">
        <v>711.73</v>
      </c>
      <c r="J316" s="154">
        <v>376.42</v>
      </c>
    </row>
    <row r="317" spans="1:10" ht="23.25">
      <c r="A317" s="135"/>
      <c r="B317" s="137">
        <v>12</v>
      </c>
      <c r="C317" s="145">
        <v>84.8264</v>
      </c>
      <c r="D317" s="145">
        <v>84.8516</v>
      </c>
      <c r="E317" s="221">
        <f t="shared" si="12"/>
        <v>0.025199999999998113</v>
      </c>
      <c r="F317" s="183">
        <f t="shared" si="15"/>
        <v>78.26086956521151</v>
      </c>
      <c r="G317" s="221">
        <f t="shared" si="16"/>
        <v>322.00000000000006</v>
      </c>
      <c r="H317" s="137">
        <v>6</v>
      </c>
      <c r="I317" s="154">
        <v>690.2</v>
      </c>
      <c r="J317" s="154">
        <v>368.2</v>
      </c>
    </row>
    <row r="318" spans="1:10" ht="23.25">
      <c r="A318" s="135">
        <v>22404</v>
      </c>
      <c r="B318" s="137">
        <v>10</v>
      </c>
      <c r="C318" s="145">
        <v>85.0676</v>
      </c>
      <c r="D318" s="145">
        <v>85.1595</v>
      </c>
      <c r="E318" s="221">
        <f t="shared" si="12"/>
        <v>0.09189999999999543</v>
      </c>
      <c r="F318" s="183">
        <f t="shared" si="15"/>
        <v>259.8761417300439</v>
      </c>
      <c r="G318" s="221">
        <f t="shared" si="16"/>
        <v>353.63</v>
      </c>
      <c r="H318" s="137">
        <v>7</v>
      </c>
      <c r="I318" s="154">
        <v>721.1</v>
      </c>
      <c r="J318" s="154">
        <v>367.47</v>
      </c>
    </row>
    <row r="319" spans="1:10" ht="23.25">
      <c r="A319" s="135"/>
      <c r="B319" s="137">
        <v>11</v>
      </c>
      <c r="C319" s="145">
        <v>86.0967</v>
      </c>
      <c r="D319" s="145">
        <v>86.1862</v>
      </c>
      <c r="E319" s="221">
        <f t="shared" si="12"/>
        <v>0.08950000000000102</v>
      </c>
      <c r="F319" s="183">
        <f t="shared" si="15"/>
        <v>260.310627654008</v>
      </c>
      <c r="G319" s="221">
        <f t="shared" si="16"/>
        <v>343.81999999999994</v>
      </c>
      <c r="H319" s="137">
        <v>8</v>
      </c>
      <c r="I319" s="154">
        <v>697.3</v>
      </c>
      <c r="J319" s="154">
        <v>353.48</v>
      </c>
    </row>
    <row r="320" spans="1:10" ht="23.25">
      <c r="A320" s="135"/>
      <c r="B320" s="137">
        <v>12</v>
      </c>
      <c r="C320" s="145">
        <v>84.8545</v>
      </c>
      <c r="D320" s="145">
        <v>84.9366</v>
      </c>
      <c r="E320" s="221">
        <f t="shared" si="12"/>
        <v>0.08209999999999695</v>
      </c>
      <c r="F320" s="183">
        <f t="shared" si="15"/>
        <v>474.6213435079027</v>
      </c>
      <c r="G320" s="221">
        <f aca="true" t="shared" si="17" ref="G320:G335">I319-J320</f>
        <v>172.9799999999999</v>
      </c>
      <c r="H320" s="137">
        <v>9</v>
      </c>
      <c r="I320" s="154">
        <v>829.08</v>
      </c>
      <c r="J320" s="154">
        <v>524.32</v>
      </c>
    </row>
    <row r="321" spans="1:10" ht="23.25">
      <c r="A321" s="135">
        <v>22406</v>
      </c>
      <c r="B321" s="137">
        <v>13</v>
      </c>
      <c r="C321" s="145">
        <v>86.7495</v>
      </c>
      <c r="D321" s="145">
        <v>86.8171</v>
      </c>
      <c r="E321" s="221">
        <f t="shared" si="12"/>
        <v>0.06759999999999877</v>
      </c>
      <c r="F321" s="183">
        <f t="shared" si="15"/>
        <v>202.16520126801473</v>
      </c>
      <c r="G321" s="221">
        <f t="shared" si="17"/>
        <v>334.38000000000005</v>
      </c>
      <c r="H321" s="137">
        <v>10</v>
      </c>
      <c r="I321" s="154">
        <v>775.77</v>
      </c>
      <c r="J321" s="154">
        <v>494.7</v>
      </c>
    </row>
    <row r="322" spans="1:10" ht="23.25">
      <c r="A322" s="135"/>
      <c r="B322" s="137">
        <v>14</v>
      </c>
      <c r="C322" s="145">
        <v>85.9637</v>
      </c>
      <c r="D322" s="145">
        <v>86.0349</v>
      </c>
      <c r="E322" s="221">
        <f t="shared" si="12"/>
        <v>0.07119999999999038</v>
      </c>
      <c r="F322" s="183">
        <f t="shared" si="15"/>
        <v>317.1633480332771</v>
      </c>
      <c r="G322" s="221">
        <f t="shared" si="17"/>
        <v>224.49</v>
      </c>
      <c r="H322" s="137">
        <v>11</v>
      </c>
      <c r="I322" s="154">
        <v>829.09</v>
      </c>
      <c r="J322" s="154">
        <v>551.28</v>
      </c>
    </row>
    <row r="323" spans="1:10" ht="23.25">
      <c r="A323" s="135"/>
      <c r="B323" s="137">
        <v>15</v>
      </c>
      <c r="C323" s="145">
        <v>86.9732</v>
      </c>
      <c r="D323" s="145">
        <v>87.0607</v>
      </c>
      <c r="E323" s="221">
        <f t="shared" si="12"/>
        <v>0.08749999999999147</v>
      </c>
      <c r="F323" s="183">
        <f t="shared" si="15"/>
        <v>190.370515414554</v>
      </c>
      <c r="G323" s="221">
        <f t="shared" si="17"/>
        <v>459.63000000000005</v>
      </c>
      <c r="H323" s="137">
        <v>12</v>
      </c>
      <c r="I323" s="154">
        <v>712.42</v>
      </c>
      <c r="J323" s="154">
        <v>369.46</v>
      </c>
    </row>
    <row r="324" spans="1:10" ht="23.25">
      <c r="A324" s="135">
        <v>22423</v>
      </c>
      <c r="B324" s="137">
        <v>16</v>
      </c>
      <c r="C324" s="145">
        <v>86.1528</v>
      </c>
      <c r="D324" s="145">
        <v>86.288</v>
      </c>
      <c r="E324" s="221">
        <f t="shared" si="12"/>
        <v>0.13519999999999754</v>
      </c>
      <c r="F324" s="183">
        <f t="shared" si="15"/>
        <v>320.03029872650086</v>
      </c>
      <c r="G324" s="221">
        <f t="shared" si="17"/>
        <v>422.46</v>
      </c>
      <c r="H324" s="137">
        <v>13</v>
      </c>
      <c r="I324" s="154">
        <v>656.59</v>
      </c>
      <c r="J324" s="154">
        <v>289.96</v>
      </c>
    </row>
    <row r="325" spans="1:10" ht="23.25">
      <c r="A325" s="135"/>
      <c r="B325" s="137">
        <v>17</v>
      </c>
      <c r="C325" s="145">
        <v>87.2262</v>
      </c>
      <c r="D325" s="145">
        <v>87.3756</v>
      </c>
      <c r="E325" s="221">
        <f t="shared" si="12"/>
        <v>0.14939999999999998</v>
      </c>
      <c r="F325" s="183">
        <f t="shared" si="15"/>
        <v>530.3890940073842</v>
      </c>
      <c r="G325" s="221">
        <f t="shared" si="17"/>
        <v>281.68</v>
      </c>
      <c r="H325" s="137">
        <v>14</v>
      </c>
      <c r="I325" s="154">
        <v>735.06</v>
      </c>
      <c r="J325" s="154">
        <v>374.91</v>
      </c>
    </row>
    <row r="326" spans="1:10" ht="23.25">
      <c r="A326" s="135"/>
      <c r="B326" s="137">
        <v>18</v>
      </c>
      <c r="C326" s="145">
        <v>85.1624</v>
      </c>
      <c r="D326" s="145">
        <v>85.28</v>
      </c>
      <c r="E326" s="221">
        <f t="shared" si="12"/>
        <v>0.11759999999999593</v>
      </c>
      <c r="F326" s="183">
        <f t="shared" si="15"/>
        <v>319.99129275392767</v>
      </c>
      <c r="G326" s="221">
        <f t="shared" si="17"/>
        <v>367.50999999999993</v>
      </c>
      <c r="H326" s="137">
        <v>15</v>
      </c>
      <c r="I326" s="154">
        <v>704.21</v>
      </c>
      <c r="J326" s="154">
        <v>367.55</v>
      </c>
    </row>
    <row r="327" spans="1:10" ht="23.25">
      <c r="A327" s="135">
        <v>22438</v>
      </c>
      <c r="B327" s="137">
        <v>13</v>
      </c>
      <c r="C327" s="145">
        <v>86.784</v>
      </c>
      <c r="D327" s="145">
        <v>86.793</v>
      </c>
      <c r="E327" s="221">
        <f t="shared" si="12"/>
        <v>0.009000000000000341</v>
      </c>
      <c r="F327" s="183">
        <f t="shared" si="15"/>
        <v>23.692315792245612</v>
      </c>
      <c r="G327" s="221">
        <f t="shared" si="17"/>
        <v>379.87000000000006</v>
      </c>
      <c r="H327" s="137">
        <v>16</v>
      </c>
      <c r="I327" s="155">
        <v>630.5</v>
      </c>
      <c r="J327" s="154">
        <v>324.34</v>
      </c>
    </row>
    <row r="328" spans="1:10" ht="23.25">
      <c r="A328" s="135"/>
      <c r="B328" s="137">
        <v>14</v>
      </c>
      <c r="C328" s="145">
        <v>85.9612</v>
      </c>
      <c r="D328" s="145">
        <v>85.9756</v>
      </c>
      <c r="E328" s="221">
        <f t="shared" si="12"/>
        <v>0.014399999999994861</v>
      </c>
      <c r="F328" s="183">
        <f t="shared" si="15"/>
        <v>45.628822206010526</v>
      </c>
      <c r="G328" s="221">
        <f t="shared" si="17"/>
        <v>315.59</v>
      </c>
      <c r="H328" s="137">
        <v>17</v>
      </c>
      <c r="I328" s="154">
        <v>669.48</v>
      </c>
      <c r="J328" s="154">
        <v>314.91</v>
      </c>
    </row>
    <row r="329" spans="1:10" ht="23.25">
      <c r="A329" s="135"/>
      <c r="B329" s="137">
        <v>15</v>
      </c>
      <c r="C329" s="145">
        <v>87.0406</v>
      </c>
      <c r="D329" s="145">
        <v>87.0565</v>
      </c>
      <c r="E329" s="221">
        <f t="shared" si="12"/>
        <v>0.015900000000002024</v>
      </c>
      <c r="F329" s="183">
        <f t="shared" si="15"/>
        <v>128.360377815468</v>
      </c>
      <c r="G329" s="221">
        <f t="shared" si="17"/>
        <v>123.87</v>
      </c>
      <c r="H329" s="137">
        <v>18</v>
      </c>
      <c r="I329" s="154">
        <v>844.71</v>
      </c>
      <c r="J329" s="154">
        <v>545.61</v>
      </c>
    </row>
    <row r="330" spans="1:10" ht="23.25">
      <c r="A330" s="135">
        <v>22445</v>
      </c>
      <c r="B330" s="137">
        <v>16</v>
      </c>
      <c r="C330" s="145">
        <v>86.1883</v>
      </c>
      <c r="D330" s="145">
        <v>86.1956</v>
      </c>
      <c r="E330" s="221">
        <f t="shared" si="12"/>
        <v>0.00730000000000075</v>
      </c>
      <c r="F330" s="183">
        <f t="shared" si="15"/>
        <v>28.52565355007912</v>
      </c>
      <c r="G330" s="221">
        <f t="shared" si="17"/>
        <v>255.91000000000008</v>
      </c>
      <c r="H330" s="137">
        <v>19</v>
      </c>
      <c r="I330" s="154">
        <v>897.32</v>
      </c>
      <c r="J330" s="154">
        <v>588.8</v>
      </c>
    </row>
    <row r="331" spans="1:10" ht="23.25">
      <c r="A331" s="135"/>
      <c r="B331" s="137">
        <v>17</v>
      </c>
      <c r="C331" s="145">
        <v>87.276</v>
      </c>
      <c r="D331" s="145">
        <v>87.2837</v>
      </c>
      <c r="E331" s="221">
        <f t="shared" si="12"/>
        <v>0.007699999999999818</v>
      </c>
      <c r="F331" s="183">
        <f t="shared" si="15"/>
        <v>13.363647407972747</v>
      </c>
      <c r="G331" s="221">
        <f t="shared" si="17"/>
        <v>576.19</v>
      </c>
      <c r="H331" s="137">
        <v>20</v>
      </c>
      <c r="I331" s="154">
        <v>662.27</v>
      </c>
      <c r="J331" s="154">
        <v>321.13</v>
      </c>
    </row>
    <row r="332" spans="1:10" ht="23.25">
      <c r="A332" s="135"/>
      <c r="B332" s="137">
        <v>18</v>
      </c>
      <c r="C332" s="145">
        <v>85.2003</v>
      </c>
      <c r="D332" s="145">
        <v>85.2072</v>
      </c>
      <c r="E332" s="221">
        <f t="shared" si="12"/>
        <v>0.0069000000000016826</v>
      </c>
      <c r="F332" s="183">
        <f t="shared" si="15"/>
        <v>47.81373432195749</v>
      </c>
      <c r="G332" s="221">
        <f t="shared" si="17"/>
        <v>144.30999999999995</v>
      </c>
      <c r="H332" s="137">
        <v>21</v>
      </c>
      <c r="I332" s="154">
        <v>827.22</v>
      </c>
      <c r="J332" s="154">
        <v>517.96</v>
      </c>
    </row>
    <row r="333" spans="1:10" ht="23.25">
      <c r="A333" s="135">
        <v>22454</v>
      </c>
      <c r="B333" s="137">
        <v>19</v>
      </c>
      <c r="C333" s="145">
        <v>88.951</v>
      </c>
      <c r="D333" s="145">
        <v>88.9955</v>
      </c>
      <c r="E333" s="221">
        <f t="shared" si="12"/>
        <v>0.04450000000001353</v>
      </c>
      <c r="F333" s="183">
        <f t="shared" si="15"/>
        <v>106.68904339490176</v>
      </c>
      <c r="G333" s="221">
        <f t="shared" si="17"/>
        <v>417.1</v>
      </c>
      <c r="H333" s="137">
        <v>22</v>
      </c>
      <c r="I333" s="154">
        <v>745.74</v>
      </c>
      <c r="J333" s="154">
        <v>410.12</v>
      </c>
    </row>
    <row r="334" spans="1:10" ht="23.25">
      <c r="A334" s="135"/>
      <c r="B334" s="137">
        <v>20</v>
      </c>
      <c r="C334" s="145">
        <v>84.6995</v>
      </c>
      <c r="D334" s="145">
        <v>84.7511</v>
      </c>
      <c r="E334" s="221">
        <f t="shared" si="12"/>
        <v>0.05159999999999343</v>
      </c>
      <c r="F334" s="183">
        <f t="shared" si="15"/>
        <v>210.20042365974183</v>
      </c>
      <c r="G334" s="221">
        <f t="shared" si="17"/>
        <v>245.48000000000002</v>
      </c>
      <c r="H334" s="137">
        <v>23</v>
      </c>
      <c r="I334" s="154">
        <v>799.05</v>
      </c>
      <c r="J334" s="154">
        <v>500.26</v>
      </c>
    </row>
    <row r="335" spans="1:10" ht="23.25">
      <c r="A335" s="135"/>
      <c r="B335" s="137">
        <v>21</v>
      </c>
      <c r="C335" s="145">
        <v>86.3726</v>
      </c>
      <c r="D335" s="145">
        <v>86.4245</v>
      </c>
      <c r="E335" s="221">
        <f t="shared" si="12"/>
        <v>0.05189999999998918</v>
      </c>
      <c r="F335" s="183">
        <f t="shared" si="15"/>
        <v>185.5426855426469</v>
      </c>
      <c r="G335" s="221">
        <f t="shared" si="17"/>
        <v>279.7199999999999</v>
      </c>
      <c r="H335" s="137">
        <v>24</v>
      </c>
      <c r="I335" s="154">
        <v>816.54</v>
      </c>
      <c r="J335" s="154">
        <v>519.33</v>
      </c>
    </row>
    <row r="336" spans="1:10" ht="23.25">
      <c r="A336" s="135">
        <v>22481</v>
      </c>
      <c r="B336" s="137">
        <v>19</v>
      </c>
      <c r="C336" s="145">
        <v>88.971</v>
      </c>
      <c r="D336" s="145">
        <v>89.055</v>
      </c>
      <c r="E336" s="221">
        <f t="shared" si="12"/>
        <v>0.08400000000000318</v>
      </c>
      <c r="F336" s="183">
        <f aca="true" t="shared" si="18" ref="F336:F344">((10^6)*E336/G336)</f>
        <v>333.082199928638</v>
      </c>
      <c r="G336" s="221">
        <f aca="true" t="shared" si="19" ref="G336:G344">I335-J336</f>
        <v>252.18999999999994</v>
      </c>
      <c r="H336" s="137">
        <v>25</v>
      </c>
      <c r="I336" s="154">
        <v>829.3</v>
      </c>
      <c r="J336" s="154">
        <v>564.35</v>
      </c>
    </row>
    <row r="337" spans="1:10" ht="23.25">
      <c r="A337" s="135"/>
      <c r="B337" s="137">
        <v>20</v>
      </c>
      <c r="C337" s="145">
        <v>84.7008</v>
      </c>
      <c r="D337" s="145">
        <v>84.8038</v>
      </c>
      <c r="E337" s="221">
        <f t="shared" si="12"/>
        <v>0.10299999999999443</v>
      </c>
      <c r="F337" s="183">
        <f t="shared" si="18"/>
        <v>312.92723682210067</v>
      </c>
      <c r="G337" s="221">
        <f t="shared" si="19"/>
        <v>329.15</v>
      </c>
      <c r="H337" s="137">
        <v>26</v>
      </c>
      <c r="I337" s="154">
        <v>796.79</v>
      </c>
      <c r="J337" s="154">
        <v>500.15</v>
      </c>
    </row>
    <row r="338" spans="1:10" ht="23.25">
      <c r="A338" s="135"/>
      <c r="B338" s="137">
        <v>21</v>
      </c>
      <c r="C338" s="145">
        <v>86.3774</v>
      </c>
      <c r="D338" s="145">
        <v>86.4724</v>
      </c>
      <c r="E338" s="221">
        <f t="shared" si="12"/>
        <v>0.09499999999999886</v>
      </c>
      <c r="F338" s="183">
        <f t="shared" si="18"/>
        <v>371.0357756600487</v>
      </c>
      <c r="G338" s="221">
        <f t="shared" si="19"/>
        <v>256.03999999999996</v>
      </c>
      <c r="H338" s="137">
        <v>27</v>
      </c>
      <c r="I338" s="154">
        <v>848.85</v>
      </c>
      <c r="J338" s="154">
        <v>540.75</v>
      </c>
    </row>
    <row r="339" spans="1:10" ht="23.25">
      <c r="A339" s="135">
        <v>22491</v>
      </c>
      <c r="B339" s="137">
        <v>22</v>
      </c>
      <c r="C339" s="145">
        <v>85.1536</v>
      </c>
      <c r="D339" s="145">
        <v>85.2481</v>
      </c>
      <c r="E339" s="221">
        <f t="shared" si="12"/>
        <v>0.09449999999999648</v>
      </c>
      <c r="F339" s="183">
        <f t="shared" si="18"/>
        <v>199.5144093740029</v>
      </c>
      <c r="G339" s="221">
        <f t="shared" si="19"/>
        <v>473.65000000000003</v>
      </c>
      <c r="H339" s="137">
        <v>28</v>
      </c>
      <c r="I339" s="154">
        <v>730.04</v>
      </c>
      <c r="J339" s="154">
        <v>375.2</v>
      </c>
    </row>
    <row r="340" spans="2:10" ht="23.25">
      <c r="B340" s="137">
        <v>23</v>
      </c>
      <c r="C340" s="145">
        <v>87.7131</v>
      </c>
      <c r="D340" s="145">
        <v>87.8039</v>
      </c>
      <c r="E340" s="221">
        <f t="shared" si="12"/>
        <v>0.09080000000000155</v>
      </c>
      <c r="F340" s="183">
        <f t="shared" si="18"/>
        <v>478.72620867823883</v>
      </c>
      <c r="G340" s="221">
        <f t="shared" si="19"/>
        <v>189.66999999999996</v>
      </c>
      <c r="H340" s="137">
        <v>29</v>
      </c>
      <c r="I340" s="154">
        <v>840.91</v>
      </c>
      <c r="J340" s="154">
        <v>540.37</v>
      </c>
    </row>
    <row r="341" spans="1:10" ht="23.25">
      <c r="A341" s="135"/>
      <c r="B341" s="137">
        <v>24</v>
      </c>
      <c r="C341" s="145">
        <v>88.084</v>
      </c>
      <c r="D341" s="145">
        <v>88.17</v>
      </c>
      <c r="E341" s="221">
        <f t="shared" si="12"/>
        <v>0.08599999999999852</v>
      </c>
      <c r="F341" s="183">
        <f t="shared" si="18"/>
        <v>297.82518354342193</v>
      </c>
      <c r="G341" s="221">
        <f t="shared" si="19"/>
        <v>288.76</v>
      </c>
      <c r="H341" s="137">
        <v>30</v>
      </c>
      <c r="I341" s="154">
        <v>855.89</v>
      </c>
      <c r="J341" s="154">
        <v>552.15</v>
      </c>
    </row>
    <row r="342" spans="1:15" ht="23.25">
      <c r="A342" s="135">
        <v>22492</v>
      </c>
      <c r="B342" s="137">
        <v>25</v>
      </c>
      <c r="C342" s="145">
        <v>87.0915</v>
      </c>
      <c r="D342" s="145">
        <v>87.157</v>
      </c>
      <c r="E342" s="221">
        <f t="shared" si="12"/>
        <v>0.06550000000000011</v>
      </c>
      <c r="F342" s="183">
        <f t="shared" si="18"/>
        <v>133.95230888788933</v>
      </c>
      <c r="G342" s="221">
        <f t="shared" si="19"/>
        <v>488.97999999999996</v>
      </c>
      <c r="H342" s="137">
        <v>31</v>
      </c>
      <c r="I342" s="154">
        <v>721.59</v>
      </c>
      <c r="J342" s="154">
        <v>366.91</v>
      </c>
      <c r="O342" s="243">
        <v>22481</v>
      </c>
    </row>
    <row r="343" spans="1:10" ht="23.25">
      <c r="A343" s="135"/>
      <c r="B343" s="137">
        <v>26</v>
      </c>
      <c r="C343" s="145">
        <v>85.8594</v>
      </c>
      <c r="D343" s="145">
        <v>85.9116</v>
      </c>
      <c r="E343" s="221">
        <f t="shared" si="12"/>
        <v>0.05220000000001335</v>
      </c>
      <c r="F343" s="183">
        <f t="shared" si="18"/>
        <v>302.5736146534509</v>
      </c>
      <c r="G343" s="221">
        <f t="shared" si="19"/>
        <v>172.51999999999998</v>
      </c>
      <c r="H343" s="137">
        <v>32</v>
      </c>
      <c r="I343" s="154">
        <v>824.16</v>
      </c>
      <c r="J343" s="154">
        <v>549.07</v>
      </c>
    </row>
    <row r="344" spans="1:10" ht="23.25">
      <c r="A344" s="135"/>
      <c r="B344" s="137">
        <v>27</v>
      </c>
      <c r="C344" s="145">
        <v>86.3477</v>
      </c>
      <c r="D344" s="145">
        <v>86.4048</v>
      </c>
      <c r="E344" s="221">
        <f t="shared" si="12"/>
        <v>0.05709999999999127</v>
      </c>
      <c r="F344" s="183">
        <f t="shared" si="18"/>
        <v>208.8667788426047</v>
      </c>
      <c r="G344" s="221">
        <f t="shared" si="19"/>
        <v>273.38</v>
      </c>
      <c r="H344" s="137">
        <v>33</v>
      </c>
      <c r="I344" s="154">
        <v>844.57</v>
      </c>
      <c r="J344" s="154">
        <v>550.78</v>
      </c>
    </row>
    <row r="345" spans="1:10" ht="23.25">
      <c r="A345" s="135">
        <v>22510</v>
      </c>
      <c r="B345" s="137">
        <v>4</v>
      </c>
      <c r="C345" s="145">
        <v>85.057</v>
      </c>
      <c r="D345" s="145">
        <v>85.0737</v>
      </c>
      <c r="E345" s="221">
        <f t="shared" si="12"/>
        <v>0.01670000000000016</v>
      </c>
      <c r="F345" s="183">
        <f aca="true" t="shared" si="20" ref="F345:F353">((10^6)*E345/G345)</f>
        <v>40.77944911115491</v>
      </c>
      <c r="G345" s="221">
        <f aca="true" t="shared" si="21" ref="G345:G408">I344-J345</f>
        <v>409.52000000000004</v>
      </c>
      <c r="H345" s="137">
        <v>34</v>
      </c>
      <c r="I345" s="154">
        <v>771.45</v>
      </c>
      <c r="J345" s="154">
        <v>435.05</v>
      </c>
    </row>
    <row r="346" spans="1:10" ht="23.25">
      <c r="A346" s="135"/>
      <c r="B346" s="137">
        <v>5</v>
      </c>
      <c r="C346" s="145">
        <v>85.0917</v>
      </c>
      <c r="D346" s="145">
        <v>85.1091</v>
      </c>
      <c r="E346" s="221">
        <f t="shared" si="12"/>
        <v>0.017399999999994975</v>
      </c>
      <c r="F346" s="183">
        <f t="shared" si="20"/>
        <v>66.91020957506238</v>
      </c>
      <c r="G346" s="221">
        <f t="shared" si="21"/>
        <v>260.05000000000007</v>
      </c>
      <c r="H346" s="137">
        <v>35</v>
      </c>
      <c r="I346" s="154">
        <v>829.69</v>
      </c>
      <c r="J346" s="154">
        <v>511.4</v>
      </c>
    </row>
    <row r="347" spans="1:10" ht="23.25">
      <c r="A347" s="135"/>
      <c r="B347" s="137">
        <v>6</v>
      </c>
      <c r="C347" s="145">
        <v>87.446</v>
      </c>
      <c r="D347" s="145">
        <v>87.4615</v>
      </c>
      <c r="E347" s="221">
        <f t="shared" si="12"/>
        <v>0.015500000000002956</v>
      </c>
      <c r="F347" s="183">
        <f t="shared" si="20"/>
        <v>51.15005115006089</v>
      </c>
      <c r="G347" s="221">
        <f t="shared" si="21"/>
        <v>303.0300000000001</v>
      </c>
      <c r="H347" s="137">
        <v>36</v>
      </c>
      <c r="I347" s="154">
        <v>854.9</v>
      </c>
      <c r="J347" s="154">
        <v>526.66</v>
      </c>
    </row>
    <row r="348" spans="1:10" ht="23.25">
      <c r="A348" s="135">
        <v>22513</v>
      </c>
      <c r="B348" s="137">
        <v>7</v>
      </c>
      <c r="C348" s="145">
        <v>86.4898</v>
      </c>
      <c r="D348" s="145">
        <v>86.5069</v>
      </c>
      <c r="E348" s="221">
        <f t="shared" si="12"/>
        <v>0.017099999999999227</v>
      </c>
      <c r="F348" s="183">
        <f t="shared" si="20"/>
        <v>38.17986960792897</v>
      </c>
      <c r="G348" s="221">
        <f t="shared" si="21"/>
        <v>447.88</v>
      </c>
      <c r="H348" s="137">
        <v>37</v>
      </c>
      <c r="I348" s="154">
        <v>695.95</v>
      </c>
      <c r="J348" s="154">
        <v>407.02</v>
      </c>
    </row>
    <row r="349" spans="1:10" ht="23.25">
      <c r="A349" s="135"/>
      <c r="B349" s="137">
        <v>8</v>
      </c>
      <c r="C349" s="145">
        <v>84.8306</v>
      </c>
      <c r="D349" s="145">
        <v>84.8543</v>
      </c>
      <c r="E349" s="221">
        <f t="shared" si="12"/>
        <v>0.02369999999999095</v>
      </c>
      <c r="F349" s="183">
        <f t="shared" si="20"/>
        <v>105.97388660342936</v>
      </c>
      <c r="G349" s="221">
        <f t="shared" si="21"/>
        <v>223.64000000000004</v>
      </c>
      <c r="H349" s="137">
        <v>38</v>
      </c>
      <c r="I349" s="154">
        <v>785.01</v>
      </c>
      <c r="J349" s="154">
        <v>472.31</v>
      </c>
    </row>
    <row r="350" spans="1:10" ht="23.25">
      <c r="A350" s="135"/>
      <c r="B350" s="137">
        <v>9</v>
      </c>
      <c r="C350" s="145">
        <v>87.6744</v>
      </c>
      <c r="D350" s="145">
        <v>87.6936</v>
      </c>
      <c r="E350" s="221">
        <f t="shared" si="12"/>
        <v>0.019199999999997885</v>
      </c>
      <c r="F350" s="183">
        <f t="shared" si="20"/>
        <v>69.20914137408221</v>
      </c>
      <c r="G350" s="221">
        <f t="shared" si="21"/>
        <v>277.42</v>
      </c>
      <c r="H350" s="137">
        <v>39</v>
      </c>
      <c r="I350" s="154">
        <v>823.13</v>
      </c>
      <c r="J350" s="154">
        <v>507.59</v>
      </c>
    </row>
    <row r="351" spans="1:10" ht="23.25">
      <c r="A351" s="135">
        <v>22520</v>
      </c>
      <c r="B351" s="137">
        <v>10</v>
      </c>
      <c r="C351" s="145">
        <v>85.1181</v>
      </c>
      <c r="D351" s="145">
        <v>85.1376</v>
      </c>
      <c r="E351" s="221">
        <f t="shared" si="12"/>
        <v>0.019500000000007844</v>
      </c>
      <c r="F351" s="183">
        <f t="shared" si="20"/>
        <v>69.19064684386986</v>
      </c>
      <c r="G351" s="221">
        <f t="shared" si="21"/>
        <v>281.83000000000004</v>
      </c>
      <c r="H351" s="137">
        <v>40</v>
      </c>
      <c r="I351" s="154">
        <v>838.65</v>
      </c>
      <c r="J351" s="154">
        <v>541.3</v>
      </c>
    </row>
    <row r="352" spans="1:10" ht="23.25">
      <c r="A352" s="135"/>
      <c r="B352" s="137">
        <v>11</v>
      </c>
      <c r="C352" s="145">
        <v>86.124</v>
      </c>
      <c r="D352" s="145">
        <v>86.1362</v>
      </c>
      <c r="E352" s="221">
        <f t="shared" si="12"/>
        <v>0.012200000000007094</v>
      </c>
      <c r="F352" s="183">
        <f t="shared" si="20"/>
        <v>42.61413252299101</v>
      </c>
      <c r="G352" s="221">
        <f t="shared" si="21"/>
        <v>286.28999999999996</v>
      </c>
      <c r="H352" s="137">
        <v>41</v>
      </c>
      <c r="I352" s="154">
        <v>821</v>
      </c>
      <c r="J352" s="154">
        <v>552.36</v>
      </c>
    </row>
    <row r="353" spans="1:10" ht="23.25">
      <c r="A353" s="135"/>
      <c r="B353" s="137">
        <v>12</v>
      </c>
      <c r="C353" s="145">
        <v>84.8769</v>
      </c>
      <c r="D353" s="145">
        <v>84.883</v>
      </c>
      <c r="E353" s="221">
        <f t="shared" si="12"/>
        <v>0.006099999999989336</v>
      </c>
      <c r="F353" s="183">
        <f t="shared" si="20"/>
        <v>13.227226402388135</v>
      </c>
      <c r="G353" s="221">
        <f t="shared" si="21"/>
        <v>461.17</v>
      </c>
      <c r="H353" s="137">
        <v>42</v>
      </c>
      <c r="I353" s="154">
        <v>689.92</v>
      </c>
      <c r="J353" s="154">
        <v>359.83</v>
      </c>
    </row>
    <row r="354" spans="1:10" ht="23.25">
      <c r="A354" s="135">
        <v>22529</v>
      </c>
      <c r="B354" s="137">
        <v>1</v>
      </c>
      <c r="C354" s="145">
        <v>85.4778</v>
      </c>
      <c r="D354" s="145">
        <v>85.4866</v>
      </c>
      <c r="E354" s="221">
        <f t="shared" si="12"/>
        <v>0.008799999999993702</v>
      </c>
      <c r="F354" s="183">
        <f t="shared" si="15"/>
        <v>29.136178525291207</v>
      </c>
      <c r="G354" s="221">
        <f t="shared" si="21"/>
        <v>302.03</v>
      </c>
      <c r="H354" s="137">
        <v>43</v>
      </c>
      <c r="I354" s="154">
        <v>708.2</v>
      </c>
      <c r="J354" s="154">
        <v>387.89</v>
      </c>
    </row>
    <row r="355" spans="1:10" ht="23.25">
      <c r="A355" s="135"/>
      <c r="B355" s="137">
        <v>2</v>
      </c>
      <c r="C355" s="145">
        <v>87.5598</v>
      </c>
      <c r="D355" s="145">
        <v>87.5701</v>
      </c>
      <c r="E355" s="221">
        <f t="shared" si="12"/>
        <v>0.010300000000000864</v>
      </c>
      <c r="F355" s="183">
        <f t="shared" si="15"/>
        <v>54.50312202349912</v>
      </c>
      <c r="G355" s="221">
        <f t="shared" si="21"/>
        <v>188.98000000000002</v>
      </c>
      <c r="H355" s="137">
        <v>44</v>
      </c>
      <c r="I355" s="154">
        <v>802.61</v>
      </c>
      <c r="J355" s="154">
        <v>519.22</v>
      </c>
    </row>
    <row r="356" spans="1:10" ht="23.25">
      <c r="A356" s="135"/>
      <c r="B356" s="137">
        <v>3</v>
      </c>
      <c r="C356" s="145">
        <v>85.9551</v>
      </c>
      <c r="D356" s="145">
        <v>85.968</v>
      </c>
      <c r="E356" s="221">
        <f t="shared" si="12"/>
        <v>0.01290000000000191</v>
      </c>
      <c r="F356" s="183">
        <f t="shared" si="15"/>
        <v>29.99441964286158</v>
      </c>
      <c r="G356" s="221">
        <f t="shared" si="21"/>
        <v>430.08000000000004</v>
      </c>
      <c r="H356" s="137">
        <v>45</v>
      </c>
      <c r="I356" s="154">
        <v>732.41</v>
      </c>
      <c r="J356" s="154">
        <v>372.53</v>
      </c>
    </row>
    <row r="357" spans="1:10" ht="23.25">
      <c r="A357" s="135">
        <v>22543</v>
      </c>
      <c r="B357" s="137">
        <v>4</v>
      </c>
      <c r="C357" s="145">
        <v>86.026</v>
      </c>
      <c r="D357" s="145">
        <v>86.0341</v>
      </c>
      <c r="E357" s="221">
        <f t="shared" si="12"/>
        <v>0.008099999999998886</v>
      </c>
      <c r="F357" s="183">
        <f t="shared" si="15"/>
        <v>39.996049772856445</v>
      </c>
      <c r="G357" s="221">
        <f t="shared" si="21"/>
        <v>202.51999999999998</v>
      </c>
      <c r="H357" s="137">
        <v>46</v>
      </c>
      <c r="I357" s="154">
        <v>830.5</v>
      </c>
      <c r="J357" s="154">
        <v>529.89</v>
      </c>
    </row>
    <row r="358" spans="1:10" ht="23.25">
      <c r="A358" s="135"/>
      <c r="B358" s="137">
        <v>5</v>
      </c>
      <c r="C358" s="145">
        <v>85.0579</v>
      </c>
      <c r="D358" s="145">
        <v>85.0696</v>
      </c>
      <c r="E358" s="221">
        <f t="shared" si="12"/>
        <v>0.011699999999990496</v>
      </c>
      <c r="F358" s="183">
        <f t="shared" si="15"/>
        <v>32.63143215727373</v>
      </c>
      <c r="G358" s="221">
        <f t="shared" si="21"/>
        <v>358.55</v>
      </c>
      <c r="H358" s="137">
        <v>47</v>
      </c>
      <c r="I358" s="154">
        <v>786.53</v>
      </c>
      <c r="J358" s="154">
        <v>471.95</v>
      </c>
    </row>
    <row r="359" spans="1:10" ht="23.25">
      <c r="A359" s="135"/>
      <c r="B359" s="137">
        <v>6</v>
      </c>
      <c r="C359" s="145">
        <v>87.4172</v>
      </c>
      <c r="D359" s="145">
        <v>87.4205</v>
      </c>
      <c r="E359" s="221">
        <f t="shared" si="12"/>
        <v>0.0033000000000100727</v>
      </c>
      <c r="F359" s="183">
        <f t="shared" si="15"/>
        <v>13.486452245739807</v>
      </c>
      <c r="G359" s="221">
        <f t="shared" si="21"/>
        <v>244.68999999999994</v>
      </c>
      <c r="H359" s="137">
        <v>48</v>
      </c>
      <c r="I359" s="154">
        <v>830.61</v>
      </c>
      <c r="J359" s="154">
        <v>541.84</v>
      </c>
    </row>
    <row r="360" spans="1:10" ht="23.25">
      <c r="A360" s="135">
        <v>22548</v>
      </c>
      <c r="B360" s="137">
        <v>7</v>
      </c>
      <c r="C360" s="145">
        <v>86.5388</v>
      </c>
      <c r="D360" s="145">
        <v>86.5455</v>
      </c>
      <c r="E360" s="221">
        <f t="shared" si="12"/>
        <v>0.006700000000009254</v>
      </c>
      <c r="F360" s="183">
        <f t="shared" si="15"/>
        <v>24.350354352205176</v>
      </c>
      <c r="G360" s="221">
        <f t="shared" si="21"/>
        <v>275.15</v>
      </c>
      <c r="H360" s="137">
        <v>49</v>
      </c>
      <c r="I360" s="154">
        <v>843.91</v>
      </c>
      <c r="J360" s="154">
        <v>555.46</v>
      </c>
    </row>
    <row r="361" spans="1:10" ht="23.25">
      <c r="A361" s="135"/>
      <c r="B361" s="137">
        <v>8</v>
      </c>
      <c r="C361" s="145">
        <v>84.8917</v>
      </c>
      <c r="D361" s="145">
        <v>84.9026</v>
      </c>
      <c r="E361" s="221">
        <f t="shared" si="12"/>
        <v>0.010900000000006571</v>
      </c>
      <c r="F361" s="183">
        <f t="shared" si="15"/>
        <v>32.078636805104836</v>
      </c>
      <c r="G361" s="221">
        <f t="shared" si="21"/>
        <v>339.78999999999996</v>
      </c>
      <c r="H361" s="137">
        <v>50</v>
      </c>
      <c r="I361" s="154">
        <v>813.33</v>
      </c>
      <c r="J361" s="154">
        <v>504.12</v>
      </c>
    </row>
    <row r="362" spans="1:10" ht="23.25">
      <c r="A362" s="135"/>
      <c r="B362" s="137">
        <v>9</v>
      </c>
      <c r="C362" s="145">
        <v>87.7297</v>
      </c>
      <c r="D362" s="145">
        <v>87.7424</v>
      </c>
      <c r="E362" s="221">
        <f t="shared" si="12"/>
        <v>0.012700000000009481</v>
      </c>
      <c r="F362" s="183">
        <f t="shared" si="15"/>
        <v>28.96765658503143</v>
      </c>
      <c r="G362" s="221">
        <f t="shared" si="21"/>
        <v>438.42</v>
      </c>
      <c r="H362" s="137">
        <v>51</v>
      </c>
      <c r="I362" s="154">
        <v>733.38</v>
      </c>
      <c r="J362" s="154">
        <v>374.91</v>
      </c>
    </row>
    <row r="363" spans="1:10" ht="23.25">
      <c r="A363" s="135">
        <v>22557</v>
      </c>
      <c r="B363" s="137">
        <v>1</v>
      </c>
      <c r="C363" s="145">
        <v>85.4317</v>
      </c>
      <c r="D363" s="145">
        <v>85.5119</v>
      </c>
      <c r="E363" s="221">
        <f t="shared" si="12"/>
        <v>0.08019999999999072</v>
      </c>
      <c r="F363" s="183">
        <f t="shared" si="15"/>
        <v>216.20164442644756</v>
      </c>
      <c r="G363" s="221">
        <f t="shared" si="21"/>
        <v>370.95</v>
      </c>
      <c r="H363" s="137">
        <v>52</v>
      </c>
      <c r="I363" s="154">
        <v>673.94</v>
      </c>
      <c r="J363" s="154">
        <v>362.43</v>
      </c>
    </row>
    <row r="364" spans="1:10" ht="23.25">
      <c r="A364" s="135"/>
      <c r="B364" s="137">
        <v>2</v>
      </c>
      <c r="C364" s="145">
        <v>87.4958</v>
      </c>
      <c r="D364" s="145">
        <v>87.591</v>
      </c>
      <c r="E364" s="221">
        <f t="shared" si="12"/>
        <v>0.09519999999999129</v>
      </c>
      <c r="F364" s="183">
        <f t="shared" si="15"/>
        <v>747.0182046452547</v>
      </c>
      <c r="G364" s="221">
        <f t="shared" si="21"/>
        <v>127.44000000000005</v>
      </c>
      <c r="H364" s="137">
        <v>53</v>
      </c>
      <c r="I364" s="154">
        <v>846</v>
      </c>
      <c r="J364" s="154">
        <v>546.5</v>
      </c>
    </row>
    <row r="365" spans="1:10" ht="23.25">
      <c r="A365" s="135"/>
      <c r="B365" s="137">
        <v>3</v>
      </c>
      <c r="C365" s="145">
        <v>85.9047</v>
      </c>
      <c r="D365" s="145">
        <v>85.9676</v>
      </c>
      <c r="E365" s="221">
        <f t="shared" si="12"/>
        <v>0.06289999999999907</v>
      </c>
      <c r="F365" s="183">
        <f t="shared" si="15"/>
        <v>214.41963524799408</v>
      </c>
      <c r="G365" s="221">
        <f t="shared" si="21"/>
        <v>293.35</v>
      </c>
      <c r="H365" s="137">
        <v>54</v>
      </c>
      <c r="I365" s="154">
        <v>833.44</v>
      </c>
      <c r="J365" s="154">
        <v>552.65</v>
      </c>
    </row>
    <row r="366" spans="1:10" ht="23.25">
      <c r="A366" s="135">
        <v>22567</v>
      </c>
      <c r="B366" s="137">
        <v>4</v>
      </c>
      <c r="C366" s="145">
        <v>85.0152</v>
      </c>
      <c r="D366" s="145">
        <v>85.0265</v>
      </c>
      <c r="E366" s="221">
        <f t="shared" si="12"/>
        <v>0.011300000000005639</v>
      </c>
      <c r="F366" s="183">
        <f t="shared" si="15"/>
        <v>32.58925996425459</v>
      </c>
      <c r="G366" s="221">
        <f t="shared" si="21"/>
        <v>346.74000000000007</v>
      </c>
      <c r="H366" s="137">
        <v>55</v>
      </c>
      <c r="I366" s="154">
        <v>796.19</v>
      </c>
      <c r="J366" s="154">
        <v>486.7</v>
      </c>
    </row>
    <row r="367" spans="1:10" ht="23.25">
      <c r="A367" s="135"/>
      <c r="B367" s="137">
        <v>5</v>
      </c>
      <c r="C367" s="145">
        <v>85.0452</v>
      </c>
      <c r="D367" s="145">
        <v>85.0616</v>
      </c>
      <c r="E367" s="221">
        <f t="shared" si="12"/>
        <v>0.01640000000000441</v>
      </c>
      <c r="F367" s="183">
        <f t="shared" si="15"/>
        <v>52.366051472011</v>
      </c>
      <c r="G367" s="221">
        <f t="shared" si="21"/>
        <v>313.18000000000006</v>
      </c>
      <c r="H367" s="137">
        <v>56</v>
      </c>
      <c r="I367" s="154">
        <v>787.58</v>
      </c>
      <c r="J367" s="154">
        <v>483.01</v>
      </c>
    </row>
    <row r="368" spans="1:10" ht="23.25">
      <c r="A368" s="135"/>
      <c r="B368" s="137">
        <v>6</v>
      </c>
      <c r="C368" s="145">
        <v>87.3897</v>
      </c>
      <c r="D368" s="145">
        <v>87.4028</v>
      </c>
      <c r="E368" s="221">
        <f t="shared" si="12"/>
        <v>0.013099999999994338</v>
      </c>
      <c r="F368" s="183">
        <f t="shared" si="15"/>
        <v>50.44670363522157</v>
      </c>
      <c r="G368" s="221">
        <f t="shared" si="21"/>
        <v>259.68000000000006</v>
      </c>
      <c r="H368" s="137">
        <v>57</v>
      </c>
      <c r="I368" s="154">
        <v>829.82</v>
      </c>
      <c r="J368" s="154">
        <v>527.9</v>
      </c>
    </row>
    <row r="369" spans="1:10" ht="23.25">
      <c r="A369" s="135">
        <v>22570</v>
      </c>
      <c r="B369" s="137">
        <v>7</v>
      </c>
      <c r="C369" s="145">
        <v>86.4434</v>
      </c>
      <c r="D369" s="145">
        <v>86.46</v>
      </c>
      <c r="E369" s="221">
        <f t="shared" si="12"/>
        <v>0.01659999999999684</v>
      </c>
      <c r="F369" s="183">
        <f t="shared" si="15"/>
        <v>59.8133535113207</v>
      </c>
      <c r="G369" s="221">
        <f t="shared" si="21"/>
        <v>277.5300000000001</v>
      </c>
      <c r="H369" s="137">
        <v>58</v>
      </c>
      <c r="I369" s="154">
        <v>794.35</v>
      </c>
      <c r="J369" s="154">
        <v>552.29</v>
      </c>
    </row>
    <row r="370" spans="1:10" ht="23.25">
      <c r="A370" s="135"/>
      <c r="B370" s="137">
        <v>8</v>
      </c>
      <c r="C370" s="145">
        <v>84.8064</v>
      </c>
      <c r="D370" s="145">
        <v>84.8228</v>
      </c>
      <c r="E370" s="221">
        <f t="shared" si="12"/>
        <v>0.01640000000000441</v>
      </c>
      <c r="F370" s="183">
        <f t="shared" si="15"/>
        <v>42.323672868988645</v>
      </c>
      <c r="G370" s="221">
        <f t="shared" si="21"/>
        <v>387.49</v>
      </c>
      <c r="H370" s="137">
        <v>59</v>
      </c>
      <c r="I370" s="154">
        <v>735.69</v>
      </c>
      <c r="J370" s="154">
        <v>406.86</v>
      </c>
    </row>
    <row r="371" spans="1:10" ht="23.25">
      <c r="A371" s="135"/>
      <c r="B371" s="137">
        <v>9</v>
      </c>
      <c r="C371" s="145">
        <v>87.6656</v>
      </c>
      <c r="D371" s="145">
        <v>87.6793</v>
      </c>
      <c r="E371" s="221">
        <f t="shared" si="12"/>
        <v>0.013700000000000045</v>
      </c>
      <c r="F371" s="183">
        <f t="shared" si="15"/>
        <v>45.56035916195558</v>
      </c>
      <c r="G371" s="221">
        <f t="shared" si="21"/>
        <v>300.70000000000005</v>
      </c>
      <c r="H371" s="137">
        <v>60</v>
      </c>
      <c r="I371" s="154">
        <v>738.26</v>
      </c>
      <c r="J371" s="154">
        <v>434.99</v>
      </c>
    </row>
    <row r="372" spans="1:10" ht="23.25">
      <c r="A372" s="135">
        <v>22591</v>
      </c>
      <c r="B372" s="137">
        <v>1</v>
      </c>
      <c r="C372" s="145">
        <v>85.3664</v>
      </c>
      <c r="D372" s="145">
        <v>85.3685</v>
      </c>
      <c r="E372" s="221">
        <f t="shared" si="12"/>
        <v>0.0020999999999986585</v>
      </c>
      <c r="F372" s="183">
        <f t="shared" si="15"/>
        <v>9.769259397090892</v>
      </c>
      <c r="G372" s="221">
        <f t="shared" si="21"/>
        <v>214.96000000000004</v>
      </c>
      <c r="H372" s="137">
        <v>61</v>
      </c>
      <c r="I372" s="154">
        <v>821.03</v>
      </c>
      <c r="J372" s="154">
        <v>523.3</v>
      </c>
    </row>
    <row r="373" spans="1:10" ht="23.25">
      <c r="A373" s="135"/>
      <c r="B373" s="137">
        <v>2</v>
      </c>
      <c r="C373" s="145">
        <v>87.4437</v>
      </c>
      <c r="D373" s="145">
        <v>87.4507</v>
      </c>
      <c r="E373" s="221">
        <f t="shared" si="12"/>
        <v>0.006999999999990791</v>
      </c>
      <c r="F373" s="183">
        <f t="shared" si="15"/>
        <v>15.386982612689408</v>
      </c>
      <c r="G373" s="221">
        <f t="shared" si="21"/>
        <v>454.92999999999995</v>
      </c>
      <c r="H373" s="137">
        <v>62</v>
      </c>
      <c r="I373" s="154">
        <v>715.07</v>
      </c>
      <c r="J373" s="154">
        <v>366.1</v>
      </c>
    </row>
    <row r="374" spans="1:10" ht="23.25">
      <c r="A374" s="135"/>
      <c r="B374" s="137">
        <v>3</v>
      </c>
      <c r="C374" s="145">
        <v>85.8478</v>
      </c>
      <c r="D374" s="145">
        <v>85.8537</v>
      </c>
      <c r="E374" s="221">
        <f t="shared" si="12"/>
        <v>0.005899999999996908</v>
      </c>
      <c r="F374" s="183">
        <f t="shared" si="15"/>
        <v>35.34203905592971</v>
      </c>
      <c r="G374" s="221">
        <f t="shared" si="21"/>
        <v>166.94000000000005</v>
      </c>
      <c r="H374" s="137">
        <v>63</v>
      </c>
      <c r="I374" s="154">
        <v>825.8</v>
      </c>
      <c r="J374" s="154">
        <v>548.13</v>
      </c>
    </row>
    <row r="375" spans="1:10" ht="23.25">
      <c r="A375" s="135">
        <v>22600</v>
      </c>
      <c r="B375" s="137">
        <v>4</v>
      </c>
      <c r="C375" s="145">
        <v>85.0256</v>
      </c>
      <c r="D375" s="145">
        <v>85.0302</v>
      </c>
      <c r="E375" s="221">
        <f t="shared" si="12"/>
        <v>0.004599999999996385</v>
      </c>
      <c r="F375" s="183">
        <f t="shared" si="15"/>
        <v>16.22574955907014</v>
      </c>
      <c r="G375" s="221">
        <f t="shared" si="21"/>
        <v>283.5</v>
      </c>
      <c r="H375" s="137">
        <v>64</v>
      </c>
      <c r="I375" s="154">
        <v>843.5</v>
      </c>
      <c r="J375" s="154">
        <v>542.3</v>
      </c>
    </row>
    <row r="376" spans="1:10" ht="23.25">
      <c r="A376" s="135"/>
      <c r="B376" s="137">
        <v>5</v>
      </c>
      <c r="C376" s="145">
        <v>85.0615</v>
      </c>
      <c r="D376" s="145">
        <v>85.0695</v>
      </c>
      <c r="E376" s="221">
        <f t="shared" si="12"/>
        <v>0.008000000000009777</v>
      </c>
      <c r="F376" s="183">
        <f aca="true" t="shared" si="22" ref="F376:F439">((10^6)*E376/G376)</f>
        <v>28.01610926286037</v>
      </c>
      <c r="G376" s="221">
        <f t="shared" si="21"/>
        <v>285.54999999999995</v>
      </c>
      <c r="H376" s="137">
        <v>65</v>
      </c>
      <c r="I376" s="154">
        <v>870.52</v>
      </c>
      <c r="J376" s="154">
        <v>557.95</v>
      </c>
    </row>
    <row r="377" spans="1:10" ht="23.25">
      <c r="A377" s="135"/>
      <c r="B377" s="137">
        <v>6</v>
      </c>
      <c r="C377" s="145">
        <v>87.3851</v>
      </c>
      <c r="D377" s="145">
        <v>87.3924</v>
      </c>
      <c r="E377" s="221">
        <f t="shared" si="12"/>
        <v>0.00730000000000075</v>
      </c>
      <c r="F377" s="183">
        <f t="shared" si="22"/>
        <v>13.579121635448486</v>
      </c>
      <c r="G377" s="221">
        <f t="shared" si="21"/>
        <v>537.5899999999999</v>
      </c>
      <c r="H377" s="137">
        <v>66</v>
      </c>
      <c r="I377" s="154">
        <v>687.55</v>
      </c>
      <c r="J377" s="154">
        <v>332.93</v>
      </c>
    </row>
    <row r="378" spans="1:10" ht="23.25">
      <c r="A378" s="135">
        <v>22604</v>
      </c>
      <c r="B378" s="137">
        <v>7</v>
      </c>
      <c r="C378" s="145">
        <v>86.432</v>
      </c>
      <c r="D378" s="145">
        <v>86.4403</v>
      </c>
      <c r="E378" s="221">
        <f t="shared" si="12"/>
        <v>0.008299999999991314</v>
      </c>
      <c r="F378" s="183">
        <f t="shared" si="22"/>
        <v>22.97259894821842</v>
      </c>
      <c r="G378" s="221">
        <f t="shared" si="21"/>
        <v>361.29999999999995</v>
      </c>
      <c r="H378" s="137">
        <v>67</v>
      </c>
      <c r="I378" s="154">
        <v>680.05</v>
      </c>
      <c r="J378" s="154">
        <v>326.25</v>
      </c>
    </row>
    <row r="379" spans="1:10" ht="23.25">
      <c r="A379" s="135"/>
      <c r="B379" s="137">
        <v>8</v>
      </c>
      <c r="C379" s="145">
        <v>84.8065</v>
      </c>
      <c r="D379" s="145">
        <v>84.8101</v>
      </c>
      <c r="E379" s="221">
        <f t="shared" si="12"/>
        <v>0.0036000000000058208</v>
      </c>
      <c r="F379" s="183">
        <f t="shared" si="22"/>
        <v>30.231776956716686</v>
      </c>
      <c r="G379" s="221">
        <f t="shared" si="21"/>
        <v>119.07999999999993</v>
      </c>
      <c r="H379" s="137">
        <v>68</v>
      </c>
      <c r="I379" s="154">
        <v>851.72</v>
      </c>
      <c r="J379" s="154">
        <v>560.97</v>
      </c>
    </row>
    <row r="380" spans="1:10" ht="23.25">
      <c r="A380" s="135"/>
      <c r="B380" s="137">
        <v>9</v>
      </c>
      <c r="C380" s="145">
        <v>87.6019</v>
      </c>
      <c r="D380" s="145">
        <v>87.6092</v>
      </c>
      <c r="E380" s="221">
        <f t="shared" si="12"/>
        <v>0.00730000000000075</v>
      </c>
      <c r="F380" s="183">
        <f t="shared" si="22"/>
        <v>15.077037465406978</v>
      </c>
      <c r="G380" s="221">
        <f t="shared" si="21"/>
        <v>484.18</v>
      </c>
      <c r="H380" s="137">
        <v>69</v>
      </c>
      <c r="I380" s="154">
        <v>713.63</v>
      </c>
      <c r="J380" s="154">
        <v>367.54</v>
      </c>
    </row>
    <row r="381" spans="1:10" ht="23.25">
      <c r="A381" s="135">
        <v>22618</v>
      </c>
      <c r="B381" s="137">
        <v>10</v>
      </c>
      <c r="C381" s="145">
        <v>85.1192</v>
      </c>
      <c r="D381" s="145">
        <v>85.1192</v>
      </c>
      <c r="E381" s="221">
        <f t="shared" si="12"/>
        <v>0</v>
      </c>
      <c r="F381" s="183">
        <f t="shared" si="22"/>
        <v>0</v>
      </c>
      <c r="G381" s="221">
        <f t="shared" si="21"/>
        <v>178.92999999999995</v>
      </c>
      <c r="H381" s="137">
        <v>70</v>
      </c>
      <c r="I381" s="154">
        <v>838.35</v>
      </c>
      <c r="J381" s="154">
        <v>534.7</v>
      </c>
    </row>
    <row r="382" spans="1:10" ht="23.25">
      <c r="A382" s="135"/>
      <c r="B382" s="137">
        <v>11</v>
      </c>
      <c r="C382" s="145">
        <v>86.0831</v>
      </c>
      <c r="D382" s="145">
        <v>86.0836</v>
      </c>
      <c r="E382" s="221">
        <f t="shared" si="12"/>
        <v>0.0005000000000023874</v>
      </c>
      <c r="F382" s="183">
        <f t="shared" si="22"/>
        <v>0.8402514032238554</v>
      </c>
      <c r="G382" s="221">
        <f t="shared" si="21"/>
        <v>595.0600000000001</v>
      </c>
      <c r="H382" s="137">
        <v>71</v>
      </c>
      <c r="I382" s="154">
        <v>621.85</v>
      </c>
      <c r="J382" s="154">
        <v>243.29</v>
      </c>
    </row>
    <row r="383" spans="1:10" ht="23.25">
      <c r="A383" s="135"/>
      <c r="B383" s="137">
        <v>12</v>
      </c>
      <c r="C383" s="145">
        <v>84.8792</v>
      </c>
      <c r="D383" s="145">
        <v>84.8808</v>
      </c>
      <c r="E383" s="221">
        <f t="shared" si="12"/>
        <v>0.001599999999996271</v>
      </c>
      <c r="F383" s="183">
        <f t="shared" si="22"/>
        <v>14.496692941888838</v>
      </c>
      <c r="G383" s="221">
        <f t="shared" si="21"/>
        <v>110.37</v>
      </c>
      <c r="H383" s="137">
        <v>72</v>
      </c>
      <c r="I383" s="154">
        <v>767.91</v>
      </c>
      <c r="J383" s="154">
        <v>511.48</v>
      </c>
    </row>
    <row r="384" spans="1:10" ht="23.25">
      <c r="A384" s="135">
        <v>22629</v>
      </c>
      <c r="B384" s="137">
        <v>13</v>
      </c>
      <c r="C384" s="145">
        <v>86.7695</v>
      </c>
      <c r="D384" s="145">
        <v>86.7695</v>
      </c>
      <c r="E384" s="221">
        <f t="shared" si="12"/>
        <v>0</v>
      </c>
      <c r="F384" s="183">
        <f t="shared" si="22"/>
        <v>0</v>
      </c>
      <c r="G384" s="221">
        <f t="shared" si="21"/>
        <v>497.05999999999995</v>
      </c>
      <c r="H384" s="137">
        <v>73</v>
      </c>
      <c r="I384" s="154">
        <v>609.85</v>
      </c>
      <c r="J384" s="154">
        <v>270.85</v>
      </c>
    </row>
    <row r="385" spans="1:10" ht="23.25">
      <c r="A385" s="135"/>
      <c r="B385" s="137">
        <v>14</v>
      </c>
      <c r="C385" s="145">
        <v>85.9735</v>
      </c>
      <c r="D385" s="145">
        <v>85.9735</v>
      </c>
      <c r="E385" s="221">
        <f t="shared" si="12"/>
        <v>0</v>
      </c>
      <c r="F385" s="183">
        <f t="shared" si="22"/>
        <v>0</v>
      </c>
      <c r="G385" s="221">
        <f t="shared" si="21"/>
        <v>109.5</v>
      </c>
      <c r="H385" s="137">
        <v>74</v>
      </c>
      <c r="I385" s="154">
        <v>822.32</v>
      </c>
      <c r="J385" s="154">
        <v>500.35</v>
      </c>
    </row>
    <row r="386" spans="1:10" ht="23.25">
      <c r="A386" s="135"/>
      <c r="B386" s="137">
        <v>15</v>
      </c>
      <c r="C386" s="145">
        <v>87.02</v>
      </c>
      <c r="D386" s="145">
        <v>87.02</v>
      </c>
      <c r="E386" s="221">
        <f t="shared" si="12"/>
        <v>0</v>
      </c>
      <c r="F386" s="183">
        <f t="shared" si="22"/>
        <v>0</v>
      </c>
      <c r="G386" s="221">
        <f t="shared" si="21"/>
        <v>271.59000000000003</v>
      </c>
      <c r="H386" s="137">
        <v>75</v>
      </c>
      <c r="I386" s="154">
        <v>837.37</v>
      </c>
      <c r="J386" s="154">
        <v>550.73</v>
      </c>
    </row>
    <row r="387" spans="1:10" ht="23.25">
      <c r="A387" s="135">
        <v>22634</v>
      </c>
      <c r="B387" s="137">
        <v>16</v>
      </c>
      <c r="C387" s="145">
        <v>86.1596</v>
      </c>
      <c r="D387" s="145">
        <v>86.1639</v>
      </c>
      <c r="E387" s="221">
        <f t="shared" si="12"/>
        <v>0.004300000000000637</v>
      </c>
      <c r="F387" s="183">
        <f t="shared" si="22"/>
        <v>8.415696252080705</v>
      </c>
      <c r="G387" s="221">
        <f t="shared" si="21"/>
        <v>510.95</v>
      </c>
      <c r="H387" s="137">
        <v>76</v>
      </c>
      <c r="I387" s="154">
        <v>678.87</v>
      </c>
      <c r="J387" s="154">
        <v>326.42</v>
      </c>
    </row>
    <row r="388" spans="1:10" ht="23.25">
      <c r="A388" s="135"/>
      <c r="B388" s="137">
        <v>17</v>
      </c>
      <c r="C388" s="145">
        <v>87.235</v>
      </c>
      <c r="D388" s="145">
        <v>87.2377</v>
      </c>
      <c r="E388" s="221">
        <f t="shared" si="12"/>
        <v>0.0027000000000043656</v>
      </c>
      <c r="F388" s="183">
        <f t="shared" si="22"/>
        <v>8.805975017136968</v>
      </c>
      <c r="G388" s="221">
        <f t="shared" si="21"/>
        <v>306.61</v>
      </c>
      <c r="H388" s="137">
        <v>77</v>
      </c>
      <c r="I388" s="154">
        <v>696.87</v>
      </c>
      <c r="J388" s="154">
        <v>372.26</v>
      </c>
    </row>
    <row r="389" spans="1:10" ht="23.25">
      <c r="A389" s="135"/>
      <c r="B389" s="137">
        <v>18</v>
      </c>
      <c r="C389" s="145">
        <v>85.1735</v>
      </c>
      <c r="D389" s="145">
        <v>85.175</v>
      </c>
      <c r="E389" s="221">
        <f t="shared" si="12"/>
        <v>0.0014999999999929514</v>
      </c>
      <c r="F389" s="183">
        <f t="shared" si="22"/>
        <v>6.41107834334723</v>
      </c>
      <c r="G389" s="221">
        <f t="shared" si="21"/>
        <v>233.97000000000003</v>
      </c>
      <c r="H389" s="137">
        <v>78</v>
      </c>
      <c r="I389" s="154">
        <v>763.06</v>
      </c>
      <c r="J389" s="154">
        <v>462.9</v>
      </c>
    </row>
    <row r="390" spans="1:10" ht="23.25">
      <c r="A390" s="135">
        <v>22648</v>
      </c>
      <c r="B390" s="137">
        <v>1</v>
      </c>
      <c r="C390" s="145">
        <v>85.381</v>
      </c>
      <c r="D390" s="145">
        <v>85.4009</v>
      </c>
      <c r="E390" s="221">
        <f t="shared" si="12"/>
        <v>0.0198999999999927</v>
      </c>
      <c r="F390" s="183">
        <f t="shared" si="22"/>
        <v>79.68925196216847</v>
      </c>
      <c r="G390" s="221">
        <f t="shared" si="21"/>
        <v>249.7199999999999</v>
      </c>
      <c r="H390" s="137">
        <v>79</v>
      </c>
      <c r="I390" s="154">
        <v>795.72</v>
      </c>
      <c r="J390" s="154">
        <v>513.34</v>
      </c>
    </row>
    <row r="391" spans="1:10" ht="23.25">
      <c r="A391" s="135"/>
      <c r="B391" s="137">
        <v>2</v>
      </c>
      <c r="C391" s="145">
        <v>87.4435</v>
      </c>
      <c r="D391" s="145">
        <v>87.4588</v>
      </c>
      <c r="E391" s="221">
        <f t="shared" si="12"/>
        <v>0.015299999999996317</v>
      </c>
      <c r="F391" s="183">
        <f t="shared" si="22"/>
        <v>57.564242447030786</v>
      </c>
      <c r="G391" s="221">
        <f t="shared" si="21"/>
        <v>265.7900000000001</v>
      </c>
      <c r="H391" s="137">
        <v>80</v>
      </c>
      <c r="I391" s="154">
        <v>806.84</v>
      </c>
      <c r="J391" s="154">
        <v>529.93</v>
      </c>
    </row>
    <row r="392" spans="1:10" ht="23.25">
      <c r="A392" s="135"/>
      <c r="B392" s="137">
        <v>3</v>
      </c>
      <c r="C392" s="145">
        <v>85.8601</v>
      </c>
      <c r="D392" s="145">
        <v>85.8734</v>
      </c>
      <c r="E392" s="221">
        <f t="shared" si="12"/>
        <v>0.013300000000000978</v>
      </c>
      <c r="F392" s="183">
        <f t="shared" si="22"/>
        <v>55.07474429583411</v>
      </c>
      <c r="G392" s="221">
        <f t="shared" si="21"/>
        <v>241.49</v>
      </c>
      <c r="H392" s="137">
        <v>81</v>
      </c>
      <c r="I392" s="154">
        <v>799.5</v>
      </c>
      <c r="J392" s="154">
        <v>565.35</v>
      </c>
    </row>
    <row r="393" spans="1:10" ht="23.25">
      <c r="A393" s="135">
        <v>22660</v>
      </c>
      <c r="B393" s="137">
        <v>4</v>
      </c>
      <c r="C393" s="145">
        <v>85.0019</v>
      </c>
      <c r="D393" s="145">
        <v>85.0156</v>
      </c>
      <c r="E393" s="221">
        <f t="shared" si="12"/>
        <v>0.013700000000000045</v>
      </c>
      <c r="F393" s="183">
        <f t="shared" si="22"/>
        <v>37.84844047849282</v>
      </c>
      <c r="G393" s="221">
        <f t="shared" si="21"/>
        <v>361.97</v>
      </c>
      <c r="H393" s="137">
        <v>82</v>
      </c>
      <c r="I393" s="154">
        <v>764.95</v>
      </c>
      <c r="J393" s="154">
        <v>437.53</v>
      </c>
    </row>
    <row r="394" spans="1:10" ht="23.25">
      <c r="A394" s="135"/>
      <c r="B394" s="137">
        <v>5</v>
      </c>
      <c r="C394" s="145">
        <v>85.0231</v>
      </c>
      <c r="D394" s="145">
        <v>85.0424</v>
      </c>
      <c r="E394" s="221">
        <f t="shared" si="12"/>
        <v>0.019300000000001205</v>
      </c>
      <c r="F394" s="183">
        <f t="shared" si="22"/>
        <v>47.398020580076135</v>
      </c>
      <c r="G394" s="221">
        <f t="shared" si="21"/>
        <v>407.19000000000005</v>
      </c>
      <c r="H394" s="137">
        <v>83</v>
      </c>
      <c r="I394" s="154">
        <v>714.54</v>
      </c>
      <c r="J394" s="154">
        <v>357.76</v>
      </c>
    </row>
    <row r="395" spans="1:10" ht="23.25">
      <c r="A395" s="135"/>
      <c r="B395" s="137">
        <v>6</v>
      </c>
      <c r="C395" s="145">
        <v>87.3759</v>
      </c>
      <c r="D395" s="145">
        <v>87.3924</v>
      </c>
      <c r="E395" s="221">
        <f t="shared" si="12"/>
        <v>0.01649999999999352</v>
      </c>
      <c r="F395" s="183">
        <f t="shared" si="22"/>
        <v>61.911372931573005</v>
      </c>
      <c r="G395" s="221">
        <f t="shared" si="21"/>
        <v>266.51</v>
      </c>
      <c r="H395" s="137">
        <v>84</v>
      </c>
      <c r="I395" s="154">
        <v>776.78</v>
      </c>
      <c r="J395" s="154">
        <v>448.03</v>
      </c>
    </row>
    <row r="396" spans="1:10" ht="23.25">
      <c r="A396" s="135">
        <v>22671</v>
      </c>
      <c r="B396" s="137">
        <v>7</v>
      </c>
      <c r="C396" s="145">
        <v>86.4301</v>
      </c>
      <c r="D396" s="145">
        <v>86.4373</v>
      </c>
      <c r="E396" s="221">
        <f t="shared" si="12"/>
        <v>0.007199999999997431</v>
      </c>
      <c r="F396" s="183">
        <f t="shared" si="22"/>
        <v>28.134891172667857</v>
      </c>
      <c r="G396" s="221">
        <f t="shared" si="21"/>
        <v>255.90999999999997</v>
      </c>
      <c r="H396" s="137">
        <v>85</v>
      </c>
      <c r="I396" s="154">
        <v>762.38</v>
      </c>
      <c r="J396" s="154">
        <v>520.87</v>
      </c>
    </row>
    <row r="397" spans="1:10" ht="23.25">
      <c r="A397" s="135"/>
      <c r="B397" s="137">
        <v>8</v>
      </c>
      <c r="C397" s="145">
        <v>84.7847</v>
      </c>
      <c r="D397" s="145">
        <v>84.7921</v>
      </c>
      <c r="E397" s="221">
        <f t="shared" si="12"/>
        <v>0.00740000000000407</v>
      </c>
      <c r="F397" s="183">
        <f t="shared" si="22"/>
        <v>38.988408851444</v>
      </c>
      <c r="G397" s="221">
        <f t="shared" si="21"/>
        <v>189.79999999999995</v>
      </c>
      <c r="H397" s="137">
        <v>86</v>
      </c>
      <c r="I397" s="154">
        <v>849.67</v>
      </c>
      <c r="J397" s="154">
        <v>572.58</v>
      </c>
    </row>
    <row r="398" spans="1:10" ht="23.25">
      <c r="A398" s="135"/>
      <c r="B398" s="137">
        <v>9</v>
      </c>
      <c r="C398" s="145">
        <v>87.6237</v>
      </c>
      <c r="D398" s="145">
        <v>87.6299</v>
      </c>
      <c r="E398" s="221">
        <f t="shared" si="12"/>
        <v>0.006200000000006867</v>
      </c>
      <c r="F398" s="183">
        <f t="shared" si="22"/>
        <v>21.13660382506688</v>
      </c>
      <c r="G398" s="221">
        <f t="shared" si="21"/>
        <v>293.3299999999999</v>
      </c>
      <c r="H398" s="137">
        <v>87</v>
      </c>
      <c r="I398" s="154">
        <v>855.51</v>
      </c>
      <c r="J398" s="154">
        <v>556.34</v>
      </c>
    </row>
    <row r="399" spans="1:10" ht="23.25">
      <c r="A399" s="135">
        <v>22683</v>
      </c>
      <c r="B399" s="137">
        <v>1</v>
      </c>
      <c r="C399" s="145">
        <v>85.408</v>
      </c>
      <c r="D399" s="145">
        <v>85.4219</v>
      </c>
      <c r="E399" s="221">
        <f t="shared" si="12"/>
        <v>0.013899999999992474</v>
      </c>
      <c r="F399" s="183">
        <f t="shared" si="22"/>
        <v>45.4233521780088</v>
      </c>
      <c r="G399" s="221">
        <f t="shared" si="21"/>
        <v>306.01</v>
      </c>
      <c r="H399" s="137">
        <v>88</v>
      </c>
      <c r="I399" s="154">
        <v>850.9</v>
      </c>
      <c r="J399" s="154">
        <v>549.5</v>
      </c>
    </row>
    <row r="400" spans="2:10" ht="23.25">
      <c r="B400" s="137">
        <v>2</v>
      </c>
      <c r="C400" s="145">
        <v>87.4524</v>
      </c>
      <c r="D400" s="145">
        <v>87.4593</v>
      </c>
      <c r="E400" s="221">
        <f t="shared" si="12"/>
        <v>0.0069000000000016826</v>
      </c>
      <c r="F400" s="183">
        <f t="shared" si="22"/>
        <v>19.84126984127468</v>
      </c>
      <c r="G400" s="221">
        <f t="shared" si="21"/>
        <v>347.76</v>
      </c>
      <c r="H400" s="137">
        <v>89</v>
      </c>
      <c r="I400" s="154">
        <v>820.47</v>
      </c>
      <c r="J400" s="154">
        <v>503.14</v>
      </c>
    </row>
    <row r="401" spans="2:10" ht="23.25">
      <c r="B401" s="137">
        <v>3</v>
      </c>
      <c r="C401" s="145">
        <v>85.8498</v>
      </c>
      <c r="D401" s="145">
        <v>85.8541</v>
      </c>
      <c r="E401" s="221">
        <f t="shared" si="12"/>
        <v>0.004300000000000637</v>
      </c>
      <c r="F401" s="183">
        <f t="shared" si="22"/>
        <v>15.51114638193722</v>
      </c>
      <c r="G401" s="221">
        <f t="shared" si="21"/>
        <v>277.22</v>
      </c>
      <c r="H401" s="137">
        <v>90</v>
      </c>
      <c r="I401" s="154">
        <v>827.97</v>
      </c>
      <c r="J401" s="154">
        <v>543.25</v>
      </c>
    </row>
    <row r="402" spans="1:10" ht="23.25">
      <c r="A402" s="135">
        <v>22691</v>
      </c>
      <c r="B402" s="137">
        <v>4</v>
      </c>
      <c r="C402" s="145">
        <v>85.034</v>
      </c>
      <c r="D402" s="145">
        <v>85.0422</v>
      </c>
      <c r="E402" s="221">
        <f t="shared" si="12"/>
        <v>0.008199999999987995</v>
      </c>
      <c r="F402" s="183">
        <f t="shared" si="22"/>
        <v>27.58806311606498</v>
      </c>
      <c r="G402" s="221">
        <f t="shared" si="21"/>
        <v>297.23</v>
      </c>
      <c r="H402" s="137">
        <v>91</v>
      </c>
      <c r="I402" s="154">
        <v>860.6</v>
      </c>
      <c r="J402" s="154">
        <v>530.74</v>
      </c>
    </row>
    <row r="403" spans="2:10" ht="23.25">
      <c r="B403" s="137">
        <v>5</v>
      </c>
      <c r="C403" s="145">
        <v>85.0385</v>
      </c>
      <c r="D403" s="145">
        <v>85.0443</v>
      </c>
      <c r="E403" s="221">
        <f t="shared" si="12"/>
        <v>0.005800000000007799</v>
      </c>
      <c r="F403" s="183">
        <f t="shared" si="22"/>
        <v>18.829946107420945</v>
      </c>
      <c r="G403" s="221">
        <f t="shared" si="21"/>
        <v>308.02</v>
      </c>
      <c r="H403" s="137">
        <v>92</v>
      </c>
      <c r="I403" s="154">
        <v>832.09</v>
      </c>
      <c r="J403" s="154">
        <v>552.58</v>
      </c>
    </row>
    <row r="404" spans="1:10" ht="23.25">
      <c r="A404" s="135"/>
      <c r="B404" s="137">
        <v>6</v>
      </c>
      <c r="C404" s="145">
        <v>87.4052</v>
      </c>
      <c r="D404" s="145">
        <v>87.4087</v>
      </c>
      <c r="E404" s="221">
        <f t="shared" si="12"/>
        <v>0.003500000000002501</v>
      </c>
      <c r="F404" s="183">
        <f t="shared" si="22"/>
        <v>11.217948717956734</v>
      </c>
      <c r="G404" s="221">
        <f t="shared" si="21"/>
        <v>312</v>
      </c>
      <c r="H404" s="137">
        <v>93</v>
      </c>
      <c r="I404" s="154">
        <v>808.7</v>
      </c>
      <c r="J404" s="154">
        <v>520.09</v>
      </c>
    </row>
    <row r="405" spans="1:10" ht="23.25">
      <c r="A405" s="135">
        <v>22697</v>
      </c>
      <c r="B405" s="137">
        <v>7</v>
      </c>
      <c r="C405" s="145">
        <v>86.4644</v>
      </c>
      <c r="D405" s="145">
        <v>86.4714</v>
      </c>
      <c r="E405" s="221">
        <f t="shared" si="12"/>
        <v>0.007000000000005002</v>
      </c>
      <c r="F405" s="183">
        <f t="shared" si="22"/>
        <v>15.78389591649192</v>
      </c>
      <c r="G405" s="221">
        <f t="shared" si="21"/>
        <v>443.49000000000007</v>
      </c>
      <c r="H405" s="137">
        <v>94</v>
      </c>
      <c r="I405" s="154">
        <v>732.73</v>
      </c>
      <c r="J405" s="154">
        <v>365.21</v>
      </c>
    </row>
    <row r="406" spans="1:10" ht="23.25">
      <c r="A406" s="135"/>
      <c r="B406" s="137">
        <v>8</v>
      </c>
      <c r="C406" s="145">
        <v>84.809</v>
      </c>
      <c r="D406" s="145">
        <v>84.8157</v>
      </c>
      <c r="E406" s="221">
        <f t="shared" si="12"/>
        <v>0.006700000000009254</v>
      </c>
      <c r="F406" s="183">
        <f t="shared" si="22"/>
        <v>27.71916759757252</v>
      </c>
      <c r="G406" s="221">
        <f t="shared" si="21"/>
        <v>241.71000000000004</v>
      </c>
      <c r="H406" s="137">
        <v>95</v>
      </c>
      <c r="I406" s="154">
        <v>805.95</v>
      </c>
      <c r="J406" s="154">
        <v>491.02</v>
      </c>
    </row>
    <row r="407" spans="1:10" ht="24" thickBot="1">
      <c r="A407" s="135"/>
      <c r="B407" s="137">
        <v>9</v>
      </c>
      <c r="C407" s="145">
        <v>87.6288</v>
      </c>
      <c r="D407" s="145">
        <v>87.6363</v>
      </c>
      <c r="E407" s="221">
        <f t="shared" si="12"/>
        <v>0.00750000000000739</v>
      </c>
      <c r="F407" s="183">
        <f t="shared" si="22"/>
        <v>30.525030525060597</v>
      </c>
      <c r="G407" s="221">
        <f t="shared" si="21"/>
        <v>245.70000000000005</v>
      </c>
      <c r="H407" s="238">
        <v>96</v>
      </c>
      <c r="I407" s="154">
        <v>839.39</v>
      </c>
      <c r="J407" s="154">
        <v>560.25</v>
      </c>
    </row>
    <row r="408" spans="1:10" ht="23.25">
      <c r="A408" s="135">
        <v>22712</v>
      </c>
      <c r="B408" s="137">
        <v>1</v>
      </c>
      <c r="C408" s="145">
        <v>85.3576</v>
      </c>
      <c r="D408" s="145">
        <v>85.3694</v>
      </c>
      <c r="E408" s="221">
        <f t="shared" si="12"/>
        <v>0.011799999999993815</v>
      </c>
      <c r="F408" s="183">
        <f t="shared" si="22"/>
        <v>24.937655860336058</v>
      </c>
      <c r="G408" s="221">
        <f t="shared" si="21"/>
        <v>473.18</v>
      </c>
      <c r="H408" s="137">
        <v>97</v>
      </c>
      <c r="I408" s="154">
        <v>705.44</v>
      </c>
      <c r="J408" s="154">
        <v>366.21</v>
      </c>
    </row>
    <row r="409" spans="1:10" ht="23.25">
      <c r="A409" s="135"/>
      <c r="B409" s="137">
        <v>2</v>
      </c>
      <c r="C409" s="145">
        <v>87.4451</v>
      </c>
      <c r="D409" s="145">
        <v>87.4594</v>
      </c>
      <c r="E409" s="221">
        <f t="shared" si="12"/>
        <v>0.014300000000005753</v>
      </c>
      <c r="F409" s="183">
        <f t="shared" si="22"/>
        <v>85.90136360909322</v>
      </c>
      <c r="G409" s="221">
        <f>I408-J409</f>
        <v>166.47000000000003</v>
      </c>
      <c r="H409" s="137">
        <v>98</v>
      </c>
      <c r="I409" s="154">
        <v>800.62</v>
      </c>
      <c r="J409" s="154">
        <v>538.97</v>
      </c>
    </row>
    <row r="410" spans="1:10" ht="23.25">
      <c r="A410" s="135"/>
      <c r="B410" s="137">
        <v>3</v>
      </c>
      <c r="C410" s="145">
        <v>85.8479</v>
      </c>
      <c r="D410" s="145">
        <v>85.8594</v>
      </c>
      <c r="E410" s="221">
        <f t="shared" si="12"/>
        <v>0.011499999999998067</v>
      </c>
      <c r="F410" s="183">
        <f t="shared" si="22"/>
        <v>45.09450239196168</v>
      </c>
      <c r="G410" s="221">
        <f>I409-J410</f>
        <v>255.01999999999998</v>
      </c>
      <c r="H410" s="137">
        <v>99</v>
      </c>
      <c r="I410" s="155">
        <v>839.43</v>
      </c>
      <c r="J410" s="154">
        <v>545.6</v>
      </c>
    </row>
    <row r="411" spans="1:10" ht="23.25">
      <c r="A411" s="135">
        <v>22719</v>
      </c>
      <c r="B411" s="137">
        <v>4</v>
      </c>
      <c r="C411" s="145">
        <v>84.9965</v>
      </c>
      <c r="D411" s="145">
        <v>85.0061</v>
      </c>
      <c r="E411" s="221">
        <f t="shared" si="12"/>
        <v>0.009600000000006048</v>
      </c>
      <c r="F411" s="183">
        <f t="shared" si="22"/>
        <v>28.22782204712297</v>
      </c>
      <c r="G411" s="221">
        <f aca="true" t="shared" si="23" ref="G411:G479">I411-J411</f>
        <v>340.0899999999999</v>
      </c>
      <c r="H411" s="137">
        <v>100</v>
      </c>
      <c r="I411" s="154">
        <v>697.81</v>
      </c>
      <c r="J411" s="154">
        <v>357.72</v>
      </c>
    </row>
    <row r="412" spans="1:10" ht="23.25">
      <c r="A412" s="135"/>
      <c r="B412" s="137">
        <v>5</v>
      </c>
      <c r="C412" s="145">
        <v>85.0349</v>
      </c>
      <c r="D412" s="145">
        <v>85.0407</v>
      </c>
      <c r="E412" s="221">
        <f t="shared" si="12"/>
        <v>0.005800000000007799</v>
      </c>
      <c r="F412" s="183">
        <f t="shared" si="22"/>
        <v>20.486012998049585</v>
      </c>
      <c r="G412" s="221">
        <f t="shared" si="23"/>
        <v>283.12</v>
      </c>
      <c r="H412" s="137">
        <v>101</v>
      </c>
      <c r="I412" s="154">
        <v>839.44</v>
      </c>
      <c r="J412" s="154">
        <v>556.32</v>
      </c>
    </row>
    <row r="413" spans="1:10" ht="23.25">
      <c r="A413" s="135"/>
      <c r="B413" s="137">
        <v>6</v>
      </c>
      <c r="C413" s="145">
        <v>87.4035</v>
      </c>
      <c r="D413" s="145">
        <v>87.4102</v>
      </c>
      <c r="E413" s="221">
        <f t="shared" si="12"/>
        <v>0.006700000000009254</v>
      </c>
      <c r="F413" s="183">
        <f t="shared" si="22"/>
        <v>21.972976518461408</v>
      </c>
      <c r="G413" s="221">
        <f t="shared" si="23"/>
        <v>304.9200000000001</v>
      </c>
      <c r="H413" s="137">
        <v>102</v>
      </c>
      <c r="I413" s="154">
        <v>853.35</v>
      </c>
      <c r="J413" s="154">
        <v>548.43</v>
      </c>
    </row>
    <row r="414" spans="1:10" ht="23.25">
      <c r="A414" s="135">
        <v>22725</v>
      </c>
      <c r="B414" s="137">
        <v>7</v>
      </c>
      <c r="C414" s="145">
        <v>86.4366</v>
      </c>
      <c r="D414" s="145">
        <v>86.4454</v>
      </c>
      <c r="E414" s="221">
        <f t="shared" si="12"/>
        <v>0.008800000000007913</v>
      </c>
      <c r="F414" s="183">
        <f t="shared" si="22"/>
        <v>26.71605088195729</v>
      </c>
      <c r="G414" s="221">
        <f t="shared" si="23"/>
        <v>329.39000000000004</v>
      </c>
      <c r="H414" s="137">
        <v>103</v>
      </c>
      <c r="I414" s="154">
        <v>663.69</v>
      </c>
      <c r="J414" s="154">
        <v>334.3</v>
      </c>
    </row>
    <row r="415" spans="1:10" ht="23.25">
      <c r="A415" s="135"/>
      <c r="B415" s="137">
        <v>8</v>
      </c>
      <c r="C415" s="145">
        <v>84.7896</v>
      </c>
      <c r="D415" s="145">
        <v>84.7959</v>
      </c>
      <c r="E415" s="221">
        <f t="shared" si="12"/>
        <v>0.006300000000010186</v>
      </c>
      <c r="F415" s="183">
        <f t="shared" si="22"/>
        <v>23.42268654500571</v>
      </c>
      <c r="G415" s="221">
        <f t="shared" si="23"/>
        <v>268.97</v>
      </c>
      <c r="H415" s="137">
        <v>104</v>
      </c>
      <c r="I415" s="154">
        <v>819.57</v>
      </c>
      <c r="J415" s="154">
        <v>550.6</v>
      </c>
    </row>
    <row r="416" spans="1:10" ht="24" thickBot="1">
      <c r="A416" s="237"/>
      <c r="B416" s="238">
        <v>9</v>
      </c>
      <c r="C416" s="239">
        <v>87.6223</v>
      </c>
      <c r="D416" s="239">
        <v>87.6288</v>
      </c>
      <c r="E416" s="240">
        <f t="shared" si="12"/>
        <v>0.006500000000002615</v>
      </c>
      <c r="F416" s="241">
        <f t="shared" si="22"/>
        <v>21.245301519864736</v>
      </c>
      <c r="G416" s="240">
        <f t="shared" si="23"/>
        <v>305.94999999999993</v>
      </c>
      <c r="H416" s="238">
        <v>105</v>
      </c>
      <c r="I416" s="242">
        <v>782.92</v>
      </c>
      <c r="J416" s="242">
        <v>476.97</v>
      </c>
    </row>
    <row r="417" spans="1:10" ht="23.25">
      <c r="A417" s="195">
        <v>22739</v>
      </c>
      <c r="B417" s="196">
        <v>1</v>
      </c>
      <c r="C417" s="197">
        <v>85.3931</v>
      </c>
      <c r="D417" s="197">
        <v>85.3961</v>
      </c>
      <c r="E417" s="245">
        <f t="shared" si="12"/>
        <v>0.0030000000000001137</v>
      </c>
      <c r="F417" s="247">
        <f t="shared" si="22"/>
        <v>10.151597184624098</v>
      </c>
      <c r="G417" s="246">
        <f t="shared" si="23"/>
        <v>295.52000000000004</v>
      </c>
      <c r="H417" s="137">
        <v>1</v>
      </c>
      <c r="I417" s="202">
        <v>786.46</v>
      </c>
      <c r="J417" s="202">
        <v>490.94</v>
      </c>
    </row>
    <row r="418" spans="1:10" ht="23.25">
      <c r="A418" s="135"/>
      <c r="B418" s="137">
        <v>2</v>
      </c>
      <c r="C418" s="145">
        <v>87.4557</v>
      </c>
      <c r="D418" s="145">
        <v>87.4643</v>
      </c>
      <c r="E418" s="236">
        <f t="shared" si="12"/>
        <v>0.008600000000001273</v>
      </c>
      <c r="F418" s="183">
        <f t="shared" si="22"/>
        <v>30.79016146933971</v>
      </c>
      <c r="G418" s="236">
        <f t="shared" si="23"/>
        <v>279.30999999999995</v>
      </c>
      <c r="H418" s="137">
        <v>2</v>
      </c>
      <c r="I418" s="154">
        <v>826.54</v>
      </c>
      <c r="J418" s="154">
        <v>547.23</v>
      </c>
    </row>
    <row r="419" spans="1:10" ht="23.25">
      <c r="A419" s="135"/>
      <c r="B419" s="137">
        <v>3</v>
      </c>
      <c r="C419" s="145">
        <v>85.8443</v>
      </c>
      <c r="D419" s="145">
        <v>85.8476</v>
      </c>
      <c r="E419" s="221">
        <f t="shared" si="12"/>
        <v>0.003299999999995862</v>
      </c>
      <c r="F419" s="183">
        <f t="shared" si="22"/>
        <v>12.78029510861648</v>
      </c>
      <c r="G419" s="221">
        <f t="shared" si="23"/>
        <v>258.21000000000004</v>
      </c>
      <c r="H419" s="137">
        <v>3</v>
      </c>
      <c r="I419" s="154">
        <v>803.69</v>
      </c>
      <c r="J419" s="154">
        <v>545.48</v>
      </c>
    </row>
    <row r="420" spans="1:10" ht="23.25">
      <c r="A420" s="135">
        <v>22760</v>
      </c>
      <c r="B420" s="137">
        <v>4</v>
      </c>
      <c r="C420" s="145">
        <v>84.963</v>
      </c>
      <c r="D420" s="145">
        <v>84.9666</v>
      </c>
      <c r="E420" s="221">
        <f t="shared" si="12"/>
        <v>0.0036000000000058208</v>
      </c>
      <c r="F420" s="183">
        <f t="shared" si="22"/>
        <v>11.015237745565816</v>
      </c>
      <c r="G420" s="221">
        <f t="shared" si="23"/>
        <v>326.82000000000005</v>
      </c>
      <c r="H420" s="137">
        <v>4</v>
      </c>
      <c r="I420" s="154">
        <v>694.95</v>
      </c>
      <c r="J420" s="154">
        <v>368.13</v>
      </c>
    </row>
    <row r="421" spans="1:10" ht="23.25">
      <c r="A421" s="135"/>
      <c r="B421" s="137">
        <v>5</v>
      </c>
      <c r="C421" s="145">
        <v>85.0637</v>
      </c>
      <c r="D421" s="145">
        <v>85.0676</v>
      </c>
      <c r="E421" s="221">
        <f t="shared" si="12"/>
        <v>0.003900000000001569</v>
      </c>
      <c r="F421" s="183">
        <f t="shared" si="22"/>
        <v>11.715581723697225</v>
      </c>
      <c r="G421" s="221">
        <f t="shared" si="23"/>
        <v>332.89</v>
      </c>
      <c r="H421" s="137">
        <v>5</v>
      </c>
      <c r="I421" s="154">
        <v>709.28</v>
      </c>
      <c r="J421" s="154">
        <v>376.39</v>
      </c>
    </row>
    <row r="422" spans="1:10" ht="23.25">
      <c r="A422" s="135"/>
      <c r="B422" s="137">
        <v>6</v>
      </c>
      <c r="C422" s="145">
        <v>87.4015</v>
      </c>
      <c r="D422" s="145">
        <v>87.4056</v>
      </c>
      <c r="E422" s="221">
        <f t="shared" si="12"/>
        <v>0.004100000000008208</v>
      </c>
      <c r="F422" s="183">
        <f t="shared" si="22"/>
        <v>14.605300655486634</v>
      </c>
      <c r="G422" s="221">
        <f t="shared" si="23"/>
        <v>280.72</v>
      </c>
      <c r="H422" s="137">
        <v>6</v>
      </c>
      <c r="I422" s="154">
        <v>664.08</v>
      </c>
      <c r="J422" s="154">
        <v>383.36</v>
      </c>
    </row>
    <row r="423" spans="1:10" ht="23.25">
      <c r="A423" s="135">
        <v>22770</v>
      </c>
      <c r="B423" s="137">
        <v>1</v>
      </c>
      <c r="C423" s="145">
        <v>85.4398</v>
      </c>
      <c r="D423" s="145">
        <v>85.4471</v>
      </c>
      <c r="E423" s="221">
        <f t="shared" si="12"/>
        <v>0.00730000000000075</v>
      </c>
      <c r="F423" s="183">
        <f t="shared" si="22"/>
        <v>23.74524281950607</v>
      </c>
      <c r="G423" s="221">
        <f t="shared" si="23"/>
        <v>307.42999999999995</v>
      </c>
      <c r="H423" s="137">
        <v>7</v>
      </c>
      <c r="I423" s="154">
        <v>862.53</v>
      </c>
      <c r="J423" s="154">
        <v>555.1</v>
      </c>
    </row>
    <row r="424" spans="2:10" ht="23.25">
      <c r="B424" s="137">
        <v>2</v>
      </c>
      <c r="C424" s="145">
        <v>87.4986</v>
      </c>
      <c r="D424" s="145">
        <v>87.5076</v>
      </c>
      <c r="E424" s="221">
        <f t="shared" si="12"/>
        <v>0.009000000000000341</v>
      </c>
      <c r="F424" s="183">
        <f t="shared" si="22"/>
        <v>29.748132478351103</v>
      </c>
      <c r="G424" s="221">
        <f t="shared" si="23"/>
        <v>302.53999999999996</v>
      </c>
      <c r="H424" s="137">
        <v>8</v>
      </c>
      <c r="I424" s="154">
        <v>825.67</v>
      </c>
      <c r="J424" s="154">
        <v>523.13</v>
      </c>
    </row>
    <row r="425" spans="1:10" ht="23.25">
      <c r="A425" s="135"/>
      <c r="B425" s="137">
        <v>3</v>
      </c>
      <c r="C425" s="145">
        <v>85.9105</v>
      </c>
      <c r="D425" s="145">
        <v>85.9192</v>
      </c>
      <c r="E425" s="221">
        <f t="shared" si="12"/>
        <v>0.008700000000004593</v>
      </c>
      <c r="F425" s="183">
        <f t="shared" si="22"/>
        <v>26.3796240145682</v>
      </c>
      <c r="G425" s="221">
        <f t="shared" si="23"/>
        <v>329.8</v>
      </c>
      <c r="H425" s="137">
        <v>9</v>
      </c>
      <c r="I425" s="154">
        <v>714.25</v>
      </c>
      <c r="J425" s="154">
        <v>384.45</v>
      </c>
    </row>
    <row r="426" spans="1:10" ht="23.25">
      <c r="A426" s="135">
        <v>22783</v>
      </c>
      <c r="B426" s="137">
        <v>4</v>
      </c>
      <c r="C426" s="145">
        <v>85.0031</v>
      </c>
      <c r="D426" s="145">
        <v>85.0144</v>
      </c>
      <c r="E426" s="221">
        <f t="shared" si="12"/>
        <v>0.011299999999991428</v>
      </c>
      <c r="F426" s="183">
        <f t="shared" si="22"/>
        <v>37.780006686698194</v>
      </c>
      <c r="G426" s="221">
        <f t="shared" si="23"/>
        <v>299.09999999999997</v>
      </c>
      <c r="H426" s="137">
        <v>10</v>
      </c>
      <c r="I426" s="154">
        <v>730.18</v>
      </c>
      <c r="J426" s="154">
        <v>431.08</v>
      </c>
    </row>
    <row r="427" spans="1:10" ht="23.25">
      <c r="A427" s="135"/>
      <c r="B427" s="137">
        <v>5</v>
      </c>
      <c r="C427" s="145">
        <v>85.0286</v>
      </c>
      <c r="D427" s="145">
        <v>85.0383</v>
      </c>
      <c r="E427" s="221">
        <f t="shared" si="12"/>
        <v>0.009700000000009368</v>
      </c>
      <c r="F427" s="183">
        <f t="shared" si="22"/>
        <v>34.88455728982725</v>
      </c>
      <c r="G427" s="221">
        <f t="shared" si="23"/>
        <v>278.06000000000006</v>
      </c>
      <c r="H427" s="137">
        <v>11</v>
      </c>
      <c r="I427" s="154">
        <v>830.73</v>
      </c>
      <c r="J427" s="154">
        <v>552.67</v>
      </c>
    </row>
    <row r="428" spans="1:10" ht="23.25">
      <c r="A428" s="135"/>
      <c r="B428" s="137">
        <v>6</v>
      </c>
      <c r="C428" s="145">
        <v>87.4316</v>
      </c>
      <c r="D428" s="145">
        <v>87.4421</v>
      </c>
      <c r="E428" s="221">
        <f t="shared" si="12"/>
        <v>0.010499999999993292</v>
      </c>
      <c r="F428" s="183">
        <f t="shared" si="22"/>
        <v>37.96507213361281</v>
      </c>
      <c r="G428" s="221">
        <f t="shared" si="23"/>
        <v>276.56999999999994</v>
      </c>
      <c r="H428" s="137">
        <v>12</v>
      </c>
      <c r="I428" s="154">
        <v>827.91</v>
      </c>
      <c r="J428" s="154">
        <v>551.34</v>
      </c>
    </row>
    <row r="429" spans="1:10" ht="23.25">
      <c r="A429" s="135">
        <v>22803</v>
      </c>
      <c r="B429" s="137">
        <v>1</v>
      </c>
      <c r="C429" s="145">
        <v>85.3917</v>
      </c>
      <c r="D429" s="145">
        <v>85.3985</v>
      </c>
      <c r="E429" s="221">
        <f t="shared" si="12"/>
        <v>0.006799999999998363</v>
      </c>
      <c r="F429" s="183">
        <f t="shared" si="22"/>
        <v>25.954198473276193</v>
      </c>
      <c r="G429" s="221">
        <f t="shared" si="23"/>
        <v>262</v>
      </c>
      <c r="H429" s="137">
        <v>13</v>
      </c>
      <c r="I429" s="154">
        <v>805.31</v>
      </c>
      <c r="J429" s="154">
        <v>543.31</v>
      </c>
    </row>
    <row r="430" spans="1:10" ht="23.25">
      <c r="A430" s="135"/>
      <c r="B430" s="137">
        <v>2</v>
      </c>
      <c r="C430" s="145">
        <v>87.4588</v>
      </c>
      <c r="D430" s="145">
        <v>87.4766</v>
      </c>
      <c r="E430" s="221">
        <f t="shared" si="12"/>
        <v>0.017800000000008254</v>
      </c>
      <c r="F430" s="183">
        <f t="shared" si="22"/>
        <v>56.66083081333201</v>
      </c>
      <c r="G430" s="221">
        <f t="shared" si="23"/>
        <v>314.15000000000003</v>
      </c>
      <c r="H430" s="137">
        <v>14</v>
      </c>
      <c r="I430" s="154">
        <v>727.97</v>
      </c>
      <c r="J430" s="154">
        <v>413.82</v>
      </c>
    </row>
    <row r="431" spans="1:10" ht="23.25">
      <c r="A431" s="135"/>
      <c r="B431" s="137">
        <v>3</v>
      </c>
      <c r="C431" s="145">
        <v>85.8607</v>
      </c>
      <c r="D431" s="145">
        <v>85.8787</v>
      </c>
      <c r="E431" s="221">
        <f t="shared" si="12"/>
        <v>0.018000000000000682</v>
      </c>
      <c r="F431" s="183">
        <f t="shared" si="22"/>
        <v>49.29886064855578</v>
      </c>
      <c r="G431" s="221">
        <f t="shared" si="23"/>
        <v>365.11999999999995</v>
      </c>
      <c r="H431" s="137">
        <v>15</v>
      </c>
      <c r="I431" s="154">
        <v>728.81</v>
      </c>
      <c r="J431" s="154">
        <v>363.69</v>
      </c>
    </row>
    <row r="432" spans="1:10" ht="23.25">
      <c r="A432" s="135">
        <v>22810</v>
      </c>
      <c r="B432" s="137">
        <v>4</v>
      </c>
      <c r="C432" s="145">
        <v>85.0162</v>
      </c>
      <c r="D432" s="145">
        <v>85.034</v>
      </c>
      <c r="E432" s="221">
        <f t="shared" si="12"/>
        <v>0.017800000000008254</v>
      </c>
      <c r="F432" s="183">
        <f t="shared" si="22"/>
        <v>56.14787710557143</v>
      </c>
      <c r="G432" s="221">
        <f t="shared" si="23"/>
        <v>317.02</v>
      </c>
      <c r="H432" s="137">
        <v>16</v>
      </c>
      <c r="I432" s="154">
        <v>859.29</v>
      </c>
      <c r="J432" s="154">
        <v>542.27</v>
      </c>
    </row>
    <row r="433" spans="1:10" ht="23.25">
      <c r="A433" s="135"/>
      <c r="B433" s="137">
        <v>5</v>
      </c>
      <c r="C433" s="145">
        <v>85.0303</v>
      </c>
      <c r="D433" s="145">
        <v>85.0522</v>
      </c>
      <c r="E433" s="221">
        <f t="shared" si="12"/>
        <v>0.02190000000000225</v>
      </c>
      <c r="F433" s="183">
        <f t="shared" si="22"/>
        <v>71.6881076303717</v>
      </c>
      <c r="G433" s="221">
        <f t="shared" si="23"/>
        <v>305.49</v>
      </c>
      <c r="H433" s="137">
        <v>17</v>
      </c>
      <c r="I433" s="154">
        <v>850.96</v>
      </c>
      <c r="J433" s="154">
        <v>545.47</v>
      </c>
    </row>
    <row r="434" spans="1:10" ht="23.25">
      <c r="A434" s="135"/>
      <c r="B434" s="137">
        <v>6</v>
      </c>
      <c r="C434" s="145">
        <v>87.3857</v>
      </c>
      <c r="D434" s="145">
        <v>87.4089</v>
      </c>
      <c r="E434" s="221">
        <f t="shared" si="12"/>
        <v>0.023200000000002774</v>
      </c>
      <c r="F434" s="183">
        <f t="shared" si="22"/>
        <v>69.72830007214105</v>
      </c>
      <c r="G434" s="221">
        <f t="shared" si="23"/>
        <v>332.72</v>
      </c>
      <c r="H434" s="137">
        <v>18</v>
      </c>
      <c r="I434" s="154">
        <v>683.98</v>
      </c>
      <c r="J434" s="154">
        <v>351.26</v>
      </c>
    </row>
    <row r="435" spans="1:10" ht="23.25">
      <c r="A435" s="135">
        <v>22822</v>
      </c>
      <c r="B435" s="137">
        <v>7</v>
      </c>
      <c r="C435" s="145">
        <v>86.4437</v>
      </c>
      <c r="D435" s="145">
        <v>86.4545</v>
      </c>
      <c r="E435" s="221">
        <f t="shared" si="12"/>
        <v>0.01079999999998904</v>
      </c>
      <c r="F435" s="183">
        <f t="shared" si="22"/>
        <v>36.42987249540929</v>
      </c>
      <c r="G435" s="221">
        <f t="shared" si="23"/>
        <v>296.46000000000004</v>
      </c>
      <c r="H435" s="137">
        <v>19</v>
      </c>
      <c r="I435" s="154">
        <v>820.21</v>
      </c>
      <c r="J435" s="154">
        <v>523.75</v>
      </c>
    </row>
    <row r="436" spans="1:10" ht="23.25">
      <c r="A436" s="135"/>
      <c r="B436" s="137">
        <v>8</v>
      </c>
      <c r="C436" s="145">
        <v>84.8129</v>
      </c>
      <c r="D436" s="145">
        <v>84.8243</v>
      </c>
      <c r="E436" s="221">
        <f t="shared" si="12"/>
        <v>0.011399999999994748</v>
      </c>
      <c r="F436" s="183">
        <f t="shared" si="22"/>
        <v>37.51727769365744</v>
      </c>
      <c r="G436" s="221">
        <f t="shared" si="23"/>
        <v>303.8599999999999</v>
      </c>
      <c r="H436" s="137">
        <v>20</v>
      </c>
      <c r="I436" s="154">
        <v>831.81</v>
      </c>
      <c r="J436" s="154">
        <v>527.95</v>
      </c>
    </row>
    <row r="437" spans="1:10" ht="23.25">
      <c r="A437" s="135"/>
      <c r="B437" s="137">
        <v>9</v>
      </c>
      <c r="C437" s="145">
        <v>87.6486</v>
      </c>
      <c r="D437" s="145">
        <v>87.6547</v>
      </c>
      <c r="E437" s="221">
        <f t="shared" si="12"/>
        <v>0.006100000000003547</v>
      </c>
      <c r="F437" s="183">
        <f t="shared" si="22"/>
        <v>16.61898923853303</v>
      </c>
      <c r="G437" s="221">
        <f t="shared" si="23"/>
        <v>367.04999999999995</v>
      </c>
      <c r="H437" s="137">
        <v>21</v>
      </c>
      <c r="I437" s="154">
        <v>742.54</v>
      </c>
      <c r="J437" s="154">
        <v>375.49</v>
      </c>
    </row>
    <row r="438" spans="1:10" ht="23.25">
      <c r="A438" s="135">
        <v>22829</v>
      </c>
      <c r="B438" s="137">
        <v>1</v>
      </c>
      <c r="C438" s="145">
        <v>85.4004</v>
      </c>
      <c r="D438" s="145">
        <v>85.418</v>
      </c>
      <c r="E438" s="221">
        <f t="shared" si="12"/>
        <v>0.017600000000001614</v>
      </c>
      <c r="F438" s="183">
        <f t="shared" si="22"/>
        <v>59.60444324031975</v>
      </c>
      <c r="G438" s="221">
        <f t="shared" si="23"/>
        <v>295.28</v>
      </c>
      <c r="H438" s="137">
        <v>22</v>
      </c>
      <c r="I438" s="154">
        <v>851.79</v>
      </c>
      <c r="J438" s="154">
        <v>556.51</v>
      </c>
    </row>
    <row r="439" spans="1:10" ht="23.25">
      <c r="A439" s="135"/>
      <c r="B439" s="137">
        <v>2</v>
      </c>
      <c r="C439" s="145">
        <v>87.4612</v>
      </c>
      <c r="D439" s="145">
        <v>87.4776</v>
      </c>
      <c r="E439" s="221">
        <f t="shared" si="12"/>
        <v>0.0163999999999902</v>
      </c>
      <c r="F439" s="183">
        <f t="shared" si="22"/>
        <v>59.31498426702667</v>
      </c>
      <c r="G439" s="221">
        <f t="shared" si="23"/>
        <v>276.48999999999995</v>
      </c>
      <c r="H439" s="137">
        <v>23</v>
      </c>
      <c r="I439" s="154">
        <v>685.18</v>
      </c>
      <c r="J439" s="154">
        <v>408.69</v>
      </c>
    </row>
    <row r="440" spans="1:10" ht="23.25">
      <c r="A440" s="135"/>
      <c r="B440" s="137">
        <v>3</v>
      </c>
      <c r="C440" s="145">
        <v>85.8777</v>
      </c>
      <c r="D440" s="145">
        <v>85.894</v>
      </c>
      <c r="E440" s="221">
        <f t="shared" si="12"/>
        <v>0.01630000000000109</v>
      </c>
      <c r="F440" s="183">
        <f aca="true" t="shared" si="24" ref="F440:F463">((10^6)*E440/G440)</f>
        <v>58.26630920465091</v>
      </c>
      <c r="G440" s="221">
        <f t="shared" si="23"/>
        <v>279.75</v>
      </c>
      <c r="H440" s="137">
        <v>24</v>
      </c>
      <c r="I440" s="154">
        <v>843.88</v>
      </c>
      <c r="J440" s="154">
        <v>564.13</v>
      </c>
    </row>
    <row r="441" spans="1:10" ht="23.25">
      <c r="A441" s="135">
        <v>22838</v>
      </c>
      <c r="B441" s="137">
        <v>4</v>
      </c>
      <c r="C441" s="145">
        <v>85.027</v>
      </c>
      <c r="D441" s="145">
        <v>85.0583</v>
      </c>
      <c r="E441" s="221">
        <f t="shared" si="12"/>
        <v>0.03130000000000166</v>
      </c>
      <c r="F441" s="183">
        <f t="shared" si="24"/>
        <v>87.84978528727065</v>
      </c>
      <c r="G441" s="221">
        <f t="shared" si="23"/>
        <v>356.29</v>
      </c>
      <c r="H441" s="137">
        <v>25</v>
      </c>
      <c r="I441" s="154">
        <v>723.99</v>
      </c>
      <c r="J441" s="154">
        <v>367.7</v>
      </c>
    </row>
    <row r="442" spans="1:10" ht="23.25">
      <c r="A442" s="135"/>
      <c r="B442" s="137">
        <v>5</v>
      </c>
      <c r="C442" s="145">
        <v>85.0514</v>
      </c>
      <c r="D442" s="145">
        <v>85.0749</v>
      </c>
      <c r="E442" s="221">
        <f t="shared" si="12"/>
        <v>0.023499999999998522</v>
      </c>
      <c r="F442" s="183">
        <f t="shared" si="24"/>
        <v>81.81026979982079</v>
      </c>
      <c r="G442" s="221">
        <f t="shared" si="23"/>
        <v>287.25</v>
      </c>
      <c r="H442" s="137">
        <v>26</v>
      </c>
      <c r="I442" s="154">
        <v>851.15</v>
      </c>
      <c r="J442" s="154">
        <v>563.9</v>
      </c>
    </row>
    <row r="443" spans="1:10" ht="23.25">
      <c r="A443" s="135"/>
      <c r="B443" s="137">
        <v>6</v>
      </c>
      <c r="C443" s="145">
        <v>87.3935</v>
      </c>
      <c r="D443" s="145">
        <v>87.4203</v>
      </c>
      <c r="E443" s="221">
        <f t="shared" si="12"/>
        <v>0.026799999999994384</v>
      </c>
      <c r="F443" s="183">
        <f t="shared" si="24"/>
        <v>94.75656754939143</v>
      </c>
      <c r="G443" s="221">
        <f t="shared" si="23"/>
        <v>282.83000000000004</v>
      </c>
      <c r="H443" s="137">
        <v>27</v>
      </c>
      <c r="I443" s="154">
        <v>840.1</v>
      </c>
      <c r="J443" s="154">
        <v>557.27</v>
      </c>
    </row>
    <row r="444" spans="1:10" ht="23.25">
      <c r="A444" s="135">
        <v>22855</v>
      </c>
      <c r="B444" s="137">
        <v>7</v>
      </c>
      <c r="C444" s="145">
        <v>86.4462</v>
      </c>
      <c r="D444" s="145">
        <v>86.4893</v>
      </c>
      <c r="E444" s="221">
        <f t="shared" si="12"/>
        <v>0.043099999999995475</v>
      </c>
      <c r="F444" s="183">
        <f t="shared" si="24"/>
        <v>152.3883604992238</v>
      </c>
      <c r="G444" s="221">
        <f t="shared" si="23"/>
        <v>282.83000000000004</v>
      </c>
      <c r="H444" s="137">
        <v>28</v>
      </c>
      <c r="I444" s="154">
        <v>840.1</v>
      </c>
      <c r="J444" s="154">
        <v>557.27</v>
      </c>
    </row>
    <row r="445" spans="1:10" ht="23.25">
      <c r="A445" s="135"/>
      <c r="B445" s="137">
        <v>8</v>
      </c>
      <c r="C445" s="145">
        <v>84.7936</v>
      </c>
      <c r="D445" s="145">
        <v>84.8437</v>
      </c>
      <c r="E445" s="221">
        <f t="shared" si="12"/>
        <v>0.05010000000000048</v>
      </c>
      <c r="F445" s="183">
        <f t="shared" si="24"/>
        <v>169.99762478368726</v>
      </c>
      <c r="G445" s="221">
        <f t="shared" si="23"/>
        <v>294.71000000000004</v>
      </c>
      <c r="H445" s="137">
        <v>29</v>
      </c>
      <c r="I445" s="154">
        <v>836.14</v>
      </c>
      <c r="J445" s="154">
        <v>541.43</v>
      </c>
    </row>
    <row r="446" spans="1:10" ht="23.25">
      <c r="A446" s="135"/>
      <c r="B446" s="137">
        <v>9</v>
      </c>
      <c r="C446" s="145">
        <v>87.6688</v>
      </c>
      <c r="D446" s="145">
        <v>87.7206</v>
      </c>
      <c r="E446" s="221">
        <f t="shared" si="12"/>
        <v>0.05180000000000007</v>
      </c>
      <c r="F446" s="183">
        <f t="shared" si="24"/>
        <v>150.8708568765657</v>
      </c>
      <c r="G446" s="221">
        <f t="shared" si="23"/>
        <v>343.34</v>
      </c>
      <c r="H446" s="137">
        <v>30</v>
      </c>
      <c r="I446" s="154">
        <v>703.38</v>
      </c>
      <c r="J446" s="154">
        <v>360.04</v>
      </c>
    </row>
    <row r="447" spans="1:10" ht="23.25">
      <c r="A447" s="135">
        <v>22865</v>
      </c>
      <c r="B447" s="137">
        <v>1</v>
      </c>
      <c r="C447" s="145">
        <v>85.4355</v>
      </c>
      <c r="D447" s="145">
        <v>85.462</v>
      </c>
      <c r="E447" s="221">
        <f t="shared" si="12"/>
        <v>0.026499999999998636</v>
      </c>
      <c r="F447" s="183">
        <f t="shared" si="24"/>
        <v>74.44447565805723</v>
      </c>
      <c r="G447" s="221">
        <f t="shared" si="23"/>
        <v>355.97</v>
      </c>
      <c r="H447" s="137">
        <v>31</v>
      </c>
      <c r="I447" s="154">
        <v>883.95</v>
      </c>
      <c r="J447" s="154">
        <v>527.98</v>
      </c>
    </row>
    <row r="448" spans="1:10" ht="23.25">
      <c r="A448" s="135"/>
      <c r="B448" s="137">
        <v>2</v>
      </c>
      <c r="C448" s="145">
        <v>87.5001</v>
      </c>
      <c r="D448" s="145">
        <v>87.5277</v>
      </c>
      <c r="E448" s="221">
        <f t="shared" si="12"/>
        <v>0.02759999999999252</v>
      </c>
      <c r="F448" s="183">
        <f t="shared" si="24"/>
        <v>99.99637694283729</v>
      </c>
      <c r="G448" s="221">
        <f t="shared" si="23"/>
        <v>276.01</v>
      </c>
      <c r="H448" s="137">
        <v>32</v>
      </c>
      <c r="I448" s="154">
        <v>818.41</v>
      </c>
      <c r="J448" s="154">
        <v>542.4</v>
      </c>
    </row>
    <row r="449" spans="1:10" ht="23.25">
      <c r="A449" s="135"/>
      <c r="B449" s="137">
        <v>3</v>
      </c>
      <c r="C449" s="145">
        <v>85.8561</v>
      </c>
      <c r="D449" s="145">
        <v>85.879</v>
      </c>
      <c r="E449" s="221">
        <f t="shared" si="12"/>
        <v>0.022900000000007026</v>
      </c>
      <c r="F449" s="183">
        <f t="shared" si="24"/>
        <v>81.47146719797577</v>
      </c>
      <c r="G449" s="221">
        <f t="shared" si="23"/>
        <v>281.0799999999999</v>
      </c>
      <c r="H449" s="137">
        <v>33</v>
      </c>
      <c r="I449" s="154">
        <v>632.56</v>
      </c>
      <c r="J449" s="154">
        <v>351.48</v>
      </c>
    </row>
    <row r="450" spans="1:10" ht="23.25">
      <c r="A450" s="135">
        <v>22875</v>
      </c>
      <c r="B450" s="137">
        <v>4</v>
      </c>
      <c r="C450" s="145">
        <v>85.0176</v>
      </c>
      <c r="D450" s="145">
        <v>85.1896</v>
      </c>
      <c r="E450" s="221">
        <f t="shared" si="12"/>
        <v>0.17199999999999704</v>
      </c>
      <c r="F450" s="183">
        <f t="shared" si="24"/>
        <v>530.5530707301183</v>
      </c>
      <c r="G450" s="221">
        <f t="shared" si="23"/>
        <v>324.18999999999994</v>
      </c>
      <c r="H450" s="137">
        <v>34</v>
      </c>
      <c r="I450" s="154">
        <v>731.16</v>
      </c>
      <c r="J450" s="154">
        <v>406.97</v>
      </c>
    </row>
    <row r="451" spans="1:10" ht="23.25">
      <c r="A451" s="135"/>
      <c r="B451" s="137">
        <v>5</v>
      </c>
      <c r="C451" s="145">
        <v>85.0174</v>
      </c>
      <c r="D451" s="145">
        <v>85.262</v>
      </c>
      <c r="E451" s="221">
        <f t="shared" si="12"/>
        <v>0.24460000000000548</v>
      </c>
      <c r="F451" s="183">
        <f t="shared" si="24"/>
        <v>712.288875946434</v>
      </c>
      <c r="G451" s="221">
        <f t="shared" si="23"/>
        <v>343.40000000000003</v>
      </c>
      <c r="H451" s="137">
        <v>35</v>
      </c>
      <c r="I451" s="154">
        <v>711.57</v>
      </c>
      <c r="J451" s="154">
        <v>368.17</v>
      </c>
    </row>
    <row r="452" spans="1:10" ht="23.25">
      <c r="A452" s="135"/>
      <c r="B452" s="137">
        <v>6</v>
      </c>
      <c r="C452" s="145">
        <v>87.3902</v>
      </c>
      <c r="D452" s="145">
        <v>87.6408</v>
      </c>
      <c r="E452" s="221">
        <f t="shared" si="12"/>
        <v>0.2506000000000057</v>
      </c>
      <c r="F452" s="183">
        <f t="shared" si="24"/>
        <v>709.5732933148504</v>
      </c>
      <c r="G452" s="221">
        <f t="shared" si="23"/>
        <v>353.17</v>
      </c>
      <c r="H452" s="137">
        <v>36</v>
      </c>
      <c r="I452" s="154">
        <v>722.96</v>
      </c>
      <c r="J452" s="154">
        <v>369.79</v>
      </c>
    </row>
    <row r="453" spans="1:10" ht="23.25">
      <c r="A453" s="135">
        <v>22876</v>
      </c>
      <c r="B453" s="137">
        <v>7</v>
      </c>
      <c r="C453" s="145">
        <v>86.4183</v>
      </c>
      <c r="D453" s="145">
        <v>86.4582</v>
      </c>
      <c r="E453" s="221">
        <f t="shared" si="12"/>
        <v>0.03990000000000293</v>
      </c>
      <c r="F453" s="183">
        <f t="shared" si="24"/>
        <v>132.6418669592199</v>
      </c>
      <c r="G453" s="221">
        <f t="shared" si="23"/>
        <v>300.80999999999995</v>
      </c>
      <c r="H453" s="137">
        <v>37</v>
      </c>
      <c r="I453" s="154">
        <v>846.4</v>
      </c>
      <c r="J453" s="154">
        <v>545.59</v>
      </c>
    </row>
    <row r="454" spans="1:10" ht="23.25">
      <c r="A454" s="135"/>
      <c r="B454" s="137">
        <v>8</v>
      </c>
      <c r="C454" s="145">
        <v>84.7747</v>
      </c>
      <c r="D454" s="145">
        <v>84.8304</v>
      </c>
      <c r="E454" s="221">
        <f t="shared" si="12"/>
        <v>0.05570000000000164</v>
      </c>
      <c r="F454" s="183">
        <f t="shared" si="24"/>
        <v>171.7386612401</v>
      </c>
      <c r="G454" s="221">
        <f t="shared" si="23"/>
        <v>324.33000000000004</v>
      </c>
      <c r="H454" s="137">
        <v>38</v>
      </c>
      <c r="I454" s="154">
        <v>738.19</v>
      </c>
      <c r="J454" s="154">
        <v>413.86</v>
      </c>
    </row>
    <row r="455" spans="1:10" ht="23.25">
      <c r="A455" s="135"/>
      <c r="B455" s="137">
        <v>9</v>
      </c>
      <c r="C455" s="145">
        <v>87.6218</v>
      </c>
      <c r="D455" s="145">
        <v>87.6735</v>
      </c>
      <c r="E455" s="221">
        <f t="shared" si="12"/>
        <v>0.05170000000001096</v>
      </c>
      <c r="F455" s="183">
        <f t="shared" si="24"/>
        <v>184.64945176617363</v>
      </c>
      <c r="G455" s="221">
        <f t="shared" si="23"/>
        <v>279.99</v>
      </c>
      <c r="H455" s="137">
        <v>39</v>
      </c>
      <c r="I455" s="154">
        <v>823.25</v>
      </c>
      <c r="J455" s="154">
        <v>543.26</v>
      </c>
    </row>
    <row r="456" spans="1:10" ht="23.25">
      <c r="A456" s="135">
        <v>22890</v>
      </c>
      <c r="B456" s="137">
        <v>16</v>
      </c>
      <c r="C456" s="145">
        <v>85.6474</v>
      </c>
      <c r="D456" s="145">
        <v>85.7028</v>
      </c>
      <c r="E456" s="221">
        <f t="shared" si="12"/>
        <v>0.05539999999999168</v>
      </c>
      <c r="F456" s="183">
        <f t="shared" si="24"/>
        <v>164.80737765875853</v>
      </c>
      <c r="G456" s="221">
        <f t="shared" si="23"/>
        <v>336.15</v>
      </c>
      <c r="H456" s="137">
        <v>40</v>
      </c>
      <c r="I456" s="154">
        <v>705.91</v>
      </c>
      <c r="J456" s="154">
        <v>369.76</v>
      </c>
    </row>
    <row r="457" spans="1:10" ht="23.25">
      <c r="A457" s="135"/>
      <c r="B457" s="137">
        <v>17</v>
      </c>
      <c r="C457" s="145">
        <v>85.6375</v>
      </c>
      <c r="D457" s="145">
        <v>85.7071</v>
      </c>
      <c r="E457" s="221">
        <f t="shared" si="12"/>
        <v>0.06959999999999411</v>
      </c>
      <c r="F457" s="183">
        <f t="shared" si="24"/>
        <v>216.58627664538386</v>
      </c>
      <c r="G457" s="221">
        <f t="shared" si="23"/>
        <v>321.35</v>
      </c>
      <c r="H457" s="137">
        <v>41</v>
      </c>
      <c r="I457" s="154">
        <v>665.88</v>
      </c>
      <c r="J457" s="154">
        <v>344.53</v>
      </c>
    </row>
    <row r="458" spans="1:10" ht="23.25">
      <c r="A458" s="135"/>
      <c r="B458" s="137">
        <v>18</v>
      </c>
      <c r="C458" s="145">
        <v>86.8048</v>
      </c>
      <c r="D458" s="145">
        <v>86.8723</v>
      </c>
      <c r="E458" s="221">
        <f t="shared" si="12"/>
        <v>0.06749999999999545</v>
      </c>
      <c r="F458" s="183">
        <f t="shared" si="24"/>
        <v>191.11526373905107</v>
      </c>
      <c r="G458" s="221">
        <f t="shared" si="23"/>
        <v>353.19000000000005</v>
      </c>
      <c r="H458" s="137">
        <v>42</v>
      </c>
      <c r="I458" s="154">
        <v>720.7</v>
      </c>
      <c r="J458" s="154">
        <v>367.51</v>
      </c>
    </row>
    <row r="459" spans="1:10" ht="23.25">
      <c r="A459" s="135">
        <v>22891</v>
      </c>
      <c r="B459" s="137">
        <v>19</v>
      </c>
      <c r="C459" s="145">
        <v>88.9906</v>
      </c>
      <c r="D459" s="145">
        <v>89.0412</v>
      </c>
      <c r="E459" s="221">
        <f t="shared" si="12"/>
        <v>0.050600000000002865</v>
      </c>
      <c r="F459" s="183">
        <f t="shared" si="24"/>
        <v>186.214256799039</v>
      </c>
      <c r="G459" s="221">
        <f t="shared" si="23"/>
        <v>271.73</v>
      </c>
      <c r="H459" s="137">
        <v>43</v>
      </c>
      <c r="I459" s="154">
        <v>797.99</v>
      </c>
      <c r="J459" s="154">
        <v>526.26</v>
      </c>
    </row>
    <row r="460" spans="1:10" ht="23.25">
      <c r="A460" s="135"/>
      <c r="B460" s="137">
        <v>20</v>
      </c>
      <c r="C460" s="145">
        <v>84.6636</v>
      </c>
      <c r="D460" s="145">
        <v>84.7713</v>
      </c>
      <c r="E460" s="221">
        <f t="shared" si="12"/>
        <v>0.10769999999999413</v>
      </c>
      <c r="F460" s="183">
        <f t="shared" si="24"/>
        <v>389.4272490598574</v>
      </c>
      <c r="G460" s="221">
        <f t="shared" si="23"/>
        <v>276.55999999999995</v>
      </c>
      <c r="H460" s="137">
        <v>44</v>
      </c>
      <c r="I460" s="154">
        <v>827.76</v>
      </c>
      <c r="J460" s="154">
        <v>551.2</v>
      </c>
    </row>
    <row r="461" spans="1:10" ht="23.25">
      <c r="A461" s="135"/>
      <c r="B461" s="137">
        <v>21</v>
      </c>
      <c r="C461" s="145">
        <v>86.3621</v>
      </c>
      <c r="D461" s="145">
        <v>86.4438</v>
      </c>
      <c r="E461" s="221">
        <f t="shared" si="12"/>
        <v>0.08169999999999789</v>
      </c>
      <c r="F461" s="183">
        <f t="shared" si="24"/>
        <v>268.1853991596569</v>
      </c>
      <c r="G461" s="221">
        <f t="shared" si="23"/>
        <v>304.64</v>
      </c>
      <c r="H461" s="137">
        <v>45</v>
      </c>
      <c r="I461" s="154">
        <v>782.53</v>
      </c>
      <c r="J461" s="154">
        <v>477.89</v>
      </c>
    </row>
    <row r="462" spans="1:10" ht="23.25">
      <c r="A462" s="135">
        <v>22901</v>
      </c>
      <c r="B462" s="137">
        <v>22</v>
      </c>
      <c r="C462" s="145">
        <v>85.1364</v>
      </c>
      <c r="D462" s="145">
        <v>85.145</v>
      </c>
      <c r="E462" s="221">
        <f t="shared" si="12"/>
        <v>0.008600000000001273</v>
      </c>
      <c r="F462" s="183">
        <f t="shared" si="24"/>
        <v>28.789501874669497</v>
      </c>
      <c r="G462" s="221">
        <f t="shared" si="23"/>
        <v>298.72</v>
      </c>
      <c r="H462" s="137">
        <v>46</v>
      </c>
      <c r="I462" s="154">
        <v>716.61</v>
      </c>
      <c r="J462" s="154">
        <v>417.89</v>
      </c>
    </row>
    <row r="463" spans="1:10" ht="23.25">
      <c r="A463" s="135"/>
      <c r="B463" s="137">
        <v>23</v>
      </c>
      <c r="C463" s="145">
        <v>87.6937</v>
      </c>
      <c r="D463" s="145">
        <v>87.6984</v>
      </c>
      <c r="E463" s="221">
        <f t="shared" si="12"/>
        <v>0.004699999999999704</v>
      </c>
      <c r="F463" s="183">
        <f t="shared" si="24"/>
        <v>17.86460906913872</v>
      </c>
      <c r="G463" s="221">
        <f t="shared" si="23"/>
        <v>263.0899999999999</v>
      </c>
      <c r="H463" s="137">
        <v>47</v>
      </c>
      <c r="I463" s="154">
        <v>800.67</v>
      </c>
      <c r="J463" s="154">
        <v>537.58</v>
      </c>
    </row>
    <row r="464" spans="1:10" ht="23.25">
      <c r="A464" s="135"/>
      <c r="B464" s="137">
        <v>24</v>
      </c>
      <c r="C464" s="145">
        <v>88.0713</v>
      </c>
      <c r="D464" s="145">
        <v>88.0777</v>
      </c>
      <c r="E464" s="221">
        <f t="shared" si="12"/>
        <v>0.006399999999999295</v>
      </c>
      <c r="F464" s="183">
        <f aca="true" t="shared" si="25" ref="F464:F470">((10^6)*E464/G464)</f>
        <v>25.026395026001232</v>
      </c>
      <c r="G464" s="221">
        <f t="shared" si="23"/>
        <v>255.73000000000002</v>
      </c>
      <c r="H464" s="137">
        <v>48</v>
      </c>
      <c r="I464" s="154">
        <v>808.28</v>
      </c>
      <c r="J464" s="154">
        <v>552.55</v>
      </c>
    </row>
    <row r="465" spans="1:10" ht="23.25">
      <c r="A465" s="135">
        <v>22923</v>
      </c>
      <c r="B465" s="137">
        <v>13</v>
      </c>
      <c r="C465" s="145">
        <v>87.1234</v>
      </c>
      <c r="D465" s="145">
        <v>87.1267</v>
      </c>
      <c r="E465" s="221">
        <f t="shared" si="12"/>
        <v>0.003299999999995862</v>
      </c>
      <c r="F465" s="183">
        <f t="shared" si="25"/>
        <v>11.465897640790317</v>
      </c>
      <c r="G465" s="221">
        <f t="shared" si="23"/>
        <v>287.81000000000006</v>
      </c>
      <c r="H465" s="137">
        <v>49</v>
      </c>
      <c r="I465" s="154">
        <v>822.6</v>
      </c>
      <c r="J465" s="154">
        <v>534.79</v>
      </c>
    </row>
    <row r="466" spans="1:10" ht="23.25">
      <c r="A466" s="135"/>
      <c r="B466" s="137">
        <v>14</v>
      </c>
      <c r="C466" s="145">
        <v>85.9</v>
      </c>
      <c r="D466" s="145">
        <v>85.9055</v>
      </c>
      <c r="E466" s="221">
        <f t="shared" si="12"/>
        <v>0.00549999999999784</v>
      </c>
      <c r="F466" s="183">
        <f t="shared" si="25"/>
        <v>20.60079406696322</v>
      </c>
      <c r="G466" s="221">
        <f t="shared" si="23"/>
        <v>266.97999999999996</v>
      </c>
      <c r="H466" s="137">
        <v>50</v>
      </c>
      <c r="I466" s="154">
        <v>739.29</v>
      </c>
      <c r="J466" s="154">
        <v>472.31</v>
      </c>
    </row>
    <row r="467" spans="1:10" ht="23.25">
      <c r="A467" s="135"/>
      <c r="B467" s="137">
        <v>15</v>
      </c>
      <c r="C467" s="145">
        <v>86.9886</v>
      </c>
      <c r="D467" s="145">
        <v>86.9953</v>
      </c>
      <c r="E467" s="221">
        <f t="shared" si="12"/>
        <v>0.006699999999995043</v>
      </c>
      <c r="F467" s="183">
        <f t="shared" si="25"/>
        <v>23.314890211208695</v>
      </c>
      <c r="G467" s="221">
        <f t="shared" si="23"/>
        <v>287.37</v>
      </c>
      <c r="H467" s="137">
        <v>51</v>
      </c>
      <c r="I467" s="154">
        <v>859.97</v>
      </c>
      <c r="J467" s="154">
        <v>572.6</v>
      </c>
    </row>
    <row r="468" spans="1:10" ht="23.25">
      <c r="A468" s="135">
        <v>22937</v>
      </c>
      <c r="B468" s="137">
        <v>16</v>
      </c>
      <c r="C468" s="145">
        <v>85.66</v>
      </c>
      <c r="D468" s="145">
        <v>85.6722</v>
      </c>
      <c r="E468" s="221">
        <f t="shared" si="12"/>
        <v>0.012200000000007094</v>
      </c>
      <c r="F468" s="183">
        <f t="shared" si="25"/>
        <v>39.90449089067836</v>
      </c>
      <c r="G468" s="221">
        <f t="shared" si="23"/>
        <v>305.72999999999996</v>
      </c>
      <c r="H468" s="137">
        <v>52</v>
      </c>
      <c r="I468" s="154">
        <v>680.78</v>
      </c>
      <c r="J468" s="154">
        <v>375.05</v>
      </c>
    </row>
    <row r="469" spans="1:10" ht="23.25">
      <c r="A469" s="135"/>
      <c r="B469" s="137">
        <v>17</v>
      </c>
      <c r="C469" s="145">
        <v>85.6106</v>
      </c>
      <c r="D469" s="145">
        <v>85.6165</v>
      </c>
      <c r="E469" s="221">
        <f t="shared" si="12"/>
        <v>0.005899999999996908</v>
      </c>
      <c r="F469" s="183">
        <f t="shared" si="25"/>
        <v>21.911906707260297</v>
      </c>
      <c r="G469" s="221">
        <f t="shared" si="23"/>
        <v>269.26</v>
      </c>
      <c r="H469" s="137">
        <v>53</v>
      </c>
      <c r="I469" s="154">
        <v>818.64</v>
      </c>
      <c r="J469" s="154">
        <v>549.38</v>
      </c>
    </row>
    <row r="470" spans="1:10" ht="23.25">
      <c r="A470" s="135"/>
      <c r="B470" s="137">
        <v>18</v>
      </c>
      <c r="C470" s="145">
        <v>86.8083</v>
      </c>
      <c r="D470" s="145">
        <v>86.8134</v>
      </c>
      <c r="E470" s="221">
        <f t="shared" si="12"/>
        <v>0.005099999999998772</v>
      </c>
      <c r="F470" s="183">
        <f t="shared" si="25"/>
        <v>16.97114904661666</v>
      </c>
      <c r="G470" s="221">
        <f t="shared" si="23"/>
        <v>300.51</v>
      </c>
      <c r="H470" s="137">
        <v>54</v>
      </c>
      <c r="I470" s="154">
        <v>773.86</v>
      </c>
      <c r="J470" s="154">
        <v>473.35</v>
      </c>
    </row>
    <row r="471" spans="1:10" ht="23.25">
      <c r="A471" s="135">
        <v>22941</v>
      </c>
      <c r="B471" s="137">
        <v>19</v>
      </c>
      <c r="C471" s="145">
        <v>88.9698</v>
      </c>
      <c r="D471" s="145">
        <v>88.9755</v>
      </c>
      <c r="E471" s="221">
        <f t="shared" si="12"/>
        <v>0.005699999999990268</v>
      </c>
      <c r="F471" s="183">
        <f aca="true" t="shared" si="26" ref="F471:F517">((10^6)*E471/G471)</f>
        <v>19.243104554168564</v>
      </c>
      <c r="G471" s="221">
        <f t="shared" si="23"/>
        <v>296.2099999999999</v>
      </c>
      <c r="H471" s="137">
        <v>55</v>
      </c>
      <c r="I471" s="154">
        <v>825.78</v>
      </c>
      <c r="J471" s="154">
        <v>529.57</v>
      </c>
    </row>
    <row r="472" spans="1:10" ht="23.25">
      <c r="A472" s="135"/>
      <c r="B472" s="137">
        <v>20</v>
      </c>
      <c r="C472" s="145">
        <v>84.6456</v>
      </c>
      <c r="D472" s="145">
        <v>84.6544</v>
      </c>
      <c r="E472" s="221">
        <f t="shared" si="12"/>
        <v>0.008799999999993702</v>
      </c>
      <c r="F472" s="183">
        <f t="shared" si="26"/>
        <v>26.96574125143624</v>
      </c>
      <c r="G472" s="221">
        <f t="shared" si="23"/>
        <v>326.34000000000003</v>
      </c>
      <c r="H472" s="137">
        <v>56</v>
      </c>
      <c r="I472" s="154">
        <v>712.35</v>
      </c>
      <c r="J472" s="154">
        <v>386.01</v>
      </c>
    </row>
    <row r="473" spans="1:10" ht="23.25">
      <c r="A473" s="135"/>
      <c r="B473" s="137">
        <v>21</v>
      </c>
      <c r="C473" s="145">
        <v>86.3673</v>
      </c>
      <c r="D473" s="145">
        <v>86.3762</v>
      </c>
      <c r="E473" s="221">
        <f t="shared" si="12"/>
        <v>0.008899999999997021</v>
      </c>
      <c r="F473" s="183">
        <f t="shared" si="26"/>
        <v>25.56883475062348</v>
      </c>
      <c r="G473" s="221">
        <f t="shared" si="23"/>
        <v>348.08</v>
      </c>
      <c r="H473" s="137">
        <v>57</v>
      </c>
      <c r="I473" s="154">
        <v>715.63</v>
      </c>
      <c r="J473" s="154">
        <v>367.55</v>
      </c>
    </row>
    <row r="474" spans="1:10" ht="23.25">
      <c r="A474" s="135">
        <v>22956</v>
      </c>
      <c r="B474" s="137">
        <v>31</v>
      </c>
      <c r="C474" s="145">
        <v>93.4501</v>
      </c>
      <c r="D474" s="145">
        <v>93.4548</v>
      </c>
      <c r="E474" s="221">
        <f t="shared" si="12"/>
        <v>0.004699999999999704</v>
      </c>
      <c r="F474" s="183">
        <f t="shared" si="26"/>
        <v>15.527437312100517</v>
      </c>
      <c r="G474" s="221">
        <f t="shared" si="23"/>
        <v>302.68999999999994</v>
      </c>
      <c r="H474" s="137">
        <v>58</v>
      </c>
      <c r="I474" s="154">
        <v>821.41</v>
      </c>
      <c r="J474" s="154">
        <v>518.72</v>
      </c>
    </row>
    <row r="475" spans="1:10" ht="23.25">
      <c r="A475" s="135"/>
      <c r="B475" s="137">
        <v>32</v>
      </c>
      <c r="C475" s="145">
        <v>84.0036</v>
      </c>
      <c r="D475" s="145">
        <v>84.0069</v>
      </c>
      <c r="E475" s="221">
        <f t="shared" si="12"/>
        <v>0.003299999999995862</v>
      </c>
      <c r="F475" s="183">
        <f t="shared" si="26"/>
        <v>11.937490956431272</v>
      </c>
      <c r="G475" s="221">
        <f t="shared" si="23"/>
        <v>276.44000000000005</v>
      </c>
      <c r="H475" s="137">
        <v>59</v>
      </c>
      <c r="I475" s="154">
        <v>806.98</v>
      </c>
      <c r="J475" s="154">
        <v>530.54</v>
      </c>
    </row>
    <row r="476" spans="1:10" ht="23.25">
      <c r="A476" s="135"/>
      <c r="B476" s="137">
        <v>33</v>
      </c>
      <c r="C476" s="145">
        <v>91.1011</v>
      </c>
      <c r="D476" s="145">
        <v>91.1075</v>
      </c>
      <c r="E476" s="221">
        <f t="shared" si="12"/>
        <v>0.006399999999999295</v>
      </c>
      <c r="F476" s="183">
        <f t="shared" si="26"/>
        <v>19.667496389168416</v>
      </c>
      <c r="G476" s="221">
        <f t="shared" si="23"/>
        <v>325.41</v>
      </c>
      <c r="H476" s="137">
        <v>60</v>
      </c>
      <c r="I476" s="154">
        <v>700.46</v>
      </c>
      <c r="J476" s="154">
        <v>375.05</v>
      </c>
    </row>
    <row r="477" spans="1:10" ht="23.25">
      <c r="A477" s="135">
        <v>22971</v>
      </c>
      <c r="B477" s="137">
        <v>34</v>
      </c>
      <c r="C477" s="145">
        <v>84.3329</v>
      </c>
      <c r="D477" s="145">
        <v>84.3352</v>
      </c>
      <c r="E477" s="221">
        <f t="shared" si="12"/>
        <v>0.002300000000005298</v>
      </c>
      <c r="F477" s="183">
        <f t="shared" si="26"/>
        <v>8.7839902230572</v>
      </c>
      <c r="G477" s="221">
        <f t="shared" si="23"/>
        <v>261.84000000000003</v>
      </c>
      <c r="H477" s="137">
        <v>61</v>
      </c>
      <c r="I477" s="154">
        <v>814.63</v>
      </c>
      <c r="J477" s="154">
        <v>552.79</v>
      </c>
    </row>
    <row r="478" spans="1:10" ht="23.25">
      <c r="A478" s="135"/>
      <c r="B478" s="137">
        <v>35</v>
      </c>
      <c r="C478" s="145">
        <v>86.0862</v>
      </c>
      <c r="D478" s="145">
        <v>86.0884</v>
      </c>
      <c r="E478" s="221">
        <f t="shared" si="12"/>
        <v>0.0021999999999877673</v>
      </c>
      <c r="F478" s="183">
        <f t="shared" si="26"/>
        <v>7.70065455559441</v>
      </c>
      <c r="G478" s="221">
        <f t="shared" si="23"/>
        <v>285.69000000000005</v>
      </c>
      <c r="H478" s="137">
        <v>62</v>
      </c>
      <c r="I478" s="154">
        <v>815.84</v>
      </c>
      <c r="J478" s="154">
        <v>530.15</v>
      </c>
    </row>
    <row r="479" spans="1:10" ht="23.25">
      <c r="A479" s="135"/>
      <c r="B479" s="137">
        <v>36</v>
      </c>
      <c r="C479" s="145">
        <v>85.0613</v>
      </c>
      <c r="D479" s="145">
        <v>85.0655</v>
      </c>
      <c r="E479" s="221">
        <f t="shared" si="12"/>
        <v>0.004199999999997317</v>
      </c>
      <c r="F479" s="183">
        <f t="shared" si="26"/>
        <v>14.235357917561407</v>
      </c>
      <c r="G479" s="221">
        <f t="shared" si="23"/>
        <v>295.03999999999996</v>
      </c>
      <c r="H479" s="137">
        <v>63</v>
      </c>
      <c r="I479" s="154">
        <v>769.29</v>
      </c>
      <c r="J479" s="154">
        <v>474.25</v>
      </c>
    </row>
    <row r="480" spans="1:11" ht="23.25">
      <c r="A480" s="135"/>
      <c r="B480" s="137"/>
      <c r="C480" s="145"/>
      <c r="D480" s="145"/>
      <c r="E480" s="221"/>
      <c r="F480" s="183" t="e">
        <f t="shared" si="26"/>
        <v>#DIV/0!</v>
      </c>
      <c r="G480" s="221"/>
      <c r="H480" s="137">
        <v>64</v>
      </c>
      <c r="I480" s="154"/>
      <c r="J480" s="154"/>
      <c r="K480" t="s">
        <v>173</v>
      </c>
    </row>
    <row r="481" spans="1:11" ht="23.25">
      <c r="A481" s="135"/>
      <c r="B481" s="137"/>
      <c r="C481" s="145"/>
      <c r="D481" s="145"/>
      <c r="E481" s="221"/>
      <c r="F481" s="183" t="e">
        <f t="shared" si="26"/>
        <v>#DIV/0!</v>
      </c>
      <c r="G481" s="221"/>
      <c r="H481" s="137">
        <v>65</v>
      </c>
      <c r="I481" s="154"/>
      <c r="J481" s="154"/>
      <c r="K481" s="228" t="s">
        <v>174</v>
      </c>
    </row>
    <row r="482" spans="1:11" ht="23.25">
      <c r="A482" s="135"/>
      <c r="B482" s="137"/>
      <c r="C482" s="145"/>
      <c r="D482" s="145"/>
      <c r="E482" s="221"/>
      <c r="F482" s="183" t="e">
        <f t="shared" si="26"/>
        <v>#DIV/0!</v>
      </c>
      <c r="G482" s="221"/>
      <c r="H482" s="137">
        <v>66</v>
      </c>
      <c r="I482" s="154"/>
      <c r="J482" s="154"/>
      <c r="K482" s="228" t="s">
        <v>175</v>
      </c>
    </row>
    <row r="483" spans="1:11" s="252" customFormat="1" ht="24" thickBot="1">
      <c r="A483" s="254"/>
      <c r="B483" s="255"/>
      <c r="C483" s="256"/>
      <c r="D483" s="256"/>
      <c r="E483" s="257"/>
      <c r="F483" s="258" t="e">
        <f t="shared" si="26"/>
        <v>#DIV/0!</v>
      </c>
      <c r="G483" s="257"/>
      <c r="H483" s="255">
        <v>67</v>
      </c>
      <c r="I483" s="259"/>
      <c r="J483" s="259"/>
      <c r="K483" s="251" t="s">
        <v>176</v>
      </c>
    </row>
    <row r="484" spans="1:10" ht="24" thickTop="1">
      <c r="A484" s="195"/>
      <c r="B484" s="196"/>
      <c r="C484" s="197"/>
      <c r="D484" s="197"/>
      <c r="E484" s="236"/>
      <c r="F484" s="200" t="e">
        <f t="shared" si="26"/>
        <v>#DIV/0!</v>
      </c>
      <c r="G484" s="236"/>
      <c r="H484" s="196">
        <v>68</v>
      </c>
      <c r="I484" s="202"/>
      <c r="J484" s="202"/>
    </row>
    <row r="485" spans="1:10" ht="23.25">
      <c r="A485" s="135"/>
      <c r="B485" s="137"/>
      <c r="C485" s="145"/>
      <c r="D485" s="145"/>
      <c r="E485" s="221"/>
      <c r="F485" s="183" t="e">
        <f t="shared" si="26"/>
        <v>#DIV/0!</v>
      </c>
      <c r="G485" s="221"/>
      <c r="H485" s="137">
        <v>69</v>
      </c>
      <c r="I485" s="154"/>
      <c r="J485" s="154"/>
    </row>
    <row r="486" spans="1:10" ht="23.25">
      <c r="A486" s="135"/>
      <c r="B486" s="137"/>
      <c r="C486" s="145"/>
      <c r="D486" s="145"/>
      <c r="E486" s="221"/>
      <c r="F486" s="183" t="e">
        <f t="shared" si="26"/>
        <v>#DIV/0!</v>
      </c>
      <c r="G486" s="221"/>
      <c r="H486" s="137">
        <v>70</v>
      </c>
      <c r="I486" s="154"/>
      <c r="J486" s="154"/>
    </row>
    <row r="487" spans="1:10" ht="23.25">
      <c r="A487" s="135"/>
      <c r="B487" s="137"/>
      <c r="C487" s="145"/>
      <c r="D487" s="145"/>
      <c r="E487" s="221"/>
      <c r="F487" s="183" t="e">
        <f t="shared" si="26"/>
        <v>#DIV/0!</v>
      </c>
      <c r="G487" s="221"/>
      <c r="H487" s="137">
        <v>71</v>
      </c>
      <c r="I487" s="154"/>
      <c r="J487" s="154"/>
    </row>
    <row r="488" spans="1:10" ht="23.25">
      <c r="A488" s="135"/>
      <c r="B488" s="137"/>
      <c r="C488" s="145"/>
      <c r="D488" s="145"/>
      <c r="E488" s="221"/>
      <c r="F488" s="183" t="e">
        <f t="shared" si="26"/>
        <v>#DIV/0!</v>
      </c>
      <c r="G488" s="221"/>
      <c r="H488" s="137">
        <v>72</v>
      </c>
      <c r="I488" s="154"/>
      <c r="J488" s="154"/>
    </row>
    <row r="489" spans="1:10" ht="23.25">
      <c r="A489" s="135"/>
      <c r="B489" s="137"/>
      <c r="C489" s="145"/>
      <c r="D489" s="145"/>
      <c r="E489" s="221"/>
      <c r="F489" s="183" t="e">
        <f t="shared" si="26"/>
        <v>#DIV/0!</v>
      </c>
      <c r="G489" s="221"/>
      <c r="H489" s="137">
        <v>73</v>
      </c>
      <c r="I489" s="154"/>
      <c r="J489" s="154"/>
    </row>
    <row r="490" spans="1:10" ht="23.25">
      <c r="A490" s="135"/>
      <c r="B490" s="137"/>
      <c r="C490" s="145"/>
      <c r="D490" s="145"/>
      <c r="E490" s="221"/>
      <c r="F490" s="183" t="e">
        <f t="shared" si="26"/>
        <v>#DIV/0!</v>
      </c>
      <c r="G490" s="221"/>
      <c r="H490" s="137">
        <v>74</v>
      </c>
      <c r="I490" s="154"/>
      <c r="J490" s="154"/>
    </row>
    <row r="491" spans="1:10" ht="23.25">
      <c r="A491" s="135"/>
      <c r="B491" s="137"/>
      <c r="C491" s="145"/>
      <c r="D491" s="145"/>
      <c r="E491" s="221"/>
      <c r="F491" s="183" t="e">
        <f t="shared" si="26"/>
        <v>#DIV/0!</v>
      </c>
      <c r="G491" s="221"/>
      <c r="H491" s="137">
        <v>75</v>
      </c>
      <c r="I491" s="154"/>
      <c r="J491" s="154"/>
    </row>
    <row r="492" spans="1:10" ht="23.25">
      <c r="A492" s="135"/>
      <c r="B492" s="137"/>
      <c r="C492" s="145"/>
      <c r="D492" s="145"/>
      <c r="E492" s="221"/>
      <c r="F492" s="183" t="e">
        <f t="shared" si="26"/>
        <v>#DIV/0!</v>
      </c>
      <c r="G492" s="221"/>
      <c r="H492" s="137">
        <v>76</v>
      </c>
      <c r="I492" s="154"/>
      <c r="J492" s="154"/>
    </row>
    <row r="493" spans="1:10" ht="23.25">
      <c r="A493" s="135"/>
      <c r="B493" s="137"/>
      <c r="C493" s="145"/>
      <c r="D493" s="145"/>
      <c r="E493" s="221"/>
      <c r="F493" s="183" t="e">
        <f t="shared" si="26"/>
        <v>#DIV/0!</v>
      </c>
      <c r="G493" s="221"/>
      <c r="H493" s="137">
        <v>77</v>
      </c>
      <c r="I493" s="154"/>
      <c r="J493" s="154"/>
    </row>
    <row r="494" spans="1:10" ht="23.25">
      <c r="A494" s="135"/>
      <c r="B494" s="137"/>
      <c r="C494" s="145"/>
      <c r="D494" s="145"/>
      <c r="E494" s="221"/>
      <c r="F494" s="183" t="e">
        <f t="shared" si="26"/>
        <v>#DIV/0!</v>
      </c>
      <c r="G494" s="221"/>
      <c r="H494" s="137">
        <v>78</v>
      </c>
      <c r="I494" s="154"/>
      <c r="J494" s="154"/>
    </row>
    <row r="495" spans="1:10" ht="23.25">
      <c r="A495" s="135"/>
      <c r="B495" s="137"/>
      <c r="C495" s="145"/>
      <c r="D495" s="145"/>
      <c r="E495" s="221"/>
      <c r="F495" s="183" t="e">
        <f t="shared" si="26"/>
        <v>#DIV/0!</v>
      </c>
      <c r="G495" s="221"/>
      <c r="H495" s="137">
        <v>79</v>
      </c>
      <c r="I495" s="154"/>
      <c r="J495" s="154"/>
    </row>
    <row r="496" spans="1:10" ht="23.25">
      <c r="A496" s="135"/>
      <c r="B496" s="137"/>
      <c r="C496" s="145"/>
      <c r="D496" s="145"/>
      <c r="E496" s="221"/>
      <c r="F496" s="183" t="e">
        <f t="shared" si="26"/>
        <v>#DIV/0!</v>
      </c>
      <c r="G496" s="221"/>
      <c r="H496" s="137">
        <v>80</v>
      </c>
      <c r="I496" s="154"/>
      <c r="J496" s="154"/>
    </row>
    <row r="497" spans="1:10" ht="23.25">
      <c r="A497" s="135"/>
      <c r="B497" s="137"/>
      <c r="C497" s="145"/>
      <c r="D497" s="145"/>
      <c r="E497" s="221"/>
      <c r="F497" s="183" t="e">
        <f t="shared" si="26"/>
        <v>#DIV/0!</v>
      </c>
      <c r="G497" s="221"/>
      <c r="H497" s="137">
        <v>81</v>
      </c>
      <c r="I497" s="154"/>
      <c r="J497" s="154"/>
    </row>
    <row r="498" spans="1:10" ht="23.25">
      <c r="A498" s="135"/>
      <c r="B498" s="137"/>
      <c r="C498" s="145"/>
      <c r="D498" s="145"/>
      <c r="E498" s="221"/>
      <c r="F498" s="183" t="e">
        <f t="shared" si="26"/>
        <v>#DIV/0!</v>
      </c>
      <c r="G498" s="221"/>
      <c r="H498" s="137">
        <v>82</v>
      </c>
      <c r="I498" s="154"/>
      <c r="J498" s="154"/>
    </row>
    <row r="499" spans="1:10" ht="23.25">
      <c r="A499" s="135"/>
      <c r="B499" s="137"/>
      <c r="C499" s="145"/>
      <c r="D499" s="145"/>
      <c r="E499" s="221"/>
      <c r="F499" s="183" t="e">
        <f t="shared" si="26"/>
        <v>#DIV/0!</v>
      </c>
      <c r="G499" s="221"/>
      <c r="H499" s="137">
        <v>83</v>
      </c>
      <c r="I499" s="154"/>
      <c r="J499" s="154"/>
    </row>
    <row r="500" spans="1:10" ht="23.25">
      <c r="A500" s="135"/>
      <c r="B500" s="137"/>
      <c r="C500" s="145"/>
      <c r="D500" s="145"/>
      <c r="E500" s="221"/>
      <c r="F500" s="183" t="e">
        <f t="shared" si="26"/>
        <v>#DIV/0!</v>
      </c>
      <c r="G500" s="221"/>
      <c r="H500" s="137">
        <v>84</v>
      </c>
      <c r="I500" s="154"/>
      <c r="J500" s="154"/>
    </row>
    <row r="501" spans="1:10" ht="23.25">
      <c r="A501" s="135"/>
      <c r="B501" s="137"/>
      <c r="C501" s="145"/>
      <c r="D501" s="145"/>
      <c r="E501" s="221"/>
      <c r="F501" s="183" t="e">
        <f t="shared" si="26"/>
        <v>#DIV/0!</v>
      </c>
      <c r="G501" s="221"/>
      <c r="H501" s="137">
        <v>85</v>
      </c>
      <c r="I501" s="154"/>
      <c r="J501" s="154"/>
    </row>
    <row r="502" spans="1:10" ht="23.25">
      <c r="A502" s="135"/>
      <c r="B502" s="137"/>
      <c r="C502" s="145"/>
      <c r="D502" s="145"/>
      <c r="E502" s="221"/>
      <c r="F502" s="183" t="e">
        <f t="shared" si="26"/>
        <v>#DIV/0!</v>
      </c>
      <c r="G502" s="221"/>
      <c r="H502" s="137">
        <v>86</v>
      </c>
      <c r="I502" s="154"/>
      <c r="J502" s="154"/>
    </row>
    <row r="503" spans="1:10" ht="23.25">
      <c r="A503" s="135"/>
      <c r="B503" s="137"/>
      <c r="C503" s="145"/>
      <c r="D503" s="145"/>
      <c r="E503" s="221"/>
      <c r="F503" s="183" t="e">
        <f t="shared" si="26"/>
        <v>#DIV/0!</v>
      </c>
      <c r="G503" s="221"/>
      <c r="H503" s="137">
        <v>87</v>
      </c>
      <c r="I503" s="154"/>
      <c r="J503" s="154"/>
    </row>
    <row r="504" spans="1:10" ht="23.25">
      <c r="A504" s="135"/>
      <c r="B504" s="137"/>
      <c r="C504" s="145"/>
      <c r="D504" s="145"/>
      <c r="E504" s="221"/>
      <c r="F504" s="183" t="e">
        <f t="shared" si="26"/>
        <v>#DIV/0!</v>
      </c>
      <c r="G504" s="221"/>
      <c r="H504" s="137">
        <v>88</v>
      </c>
      <c r="I504" s="154"/>
      <c r="J504" s="154"/>
    </row>
    <row r="505" spans="1:10" ht="23.25">
      <c r="A505" s="135"/>
      <c r="B505" s="137"/>
      <c r="C505" s="145"/>
      <c r="D505" s="145"/>
      <c r="E505" s="221"/>
      <c r="F505" s="183" t="e">
        <f t="shared" si="26"/>
        <v>#DIV/0!</v>
      </c>
      <c r="G505" s="221"/>
      <c r="H505" s="137">
        <v>89</v>
      </c>
      <c r="I505" s="154"/>
      <c r="J505" s="154"/>
    </row>
    <row r="506" spans="1:10" ht="23.25">
      <c r="A506" s="135"/>
      <c r="B506" s="137"/>
      <c r="C506" s="145"/>
      <c r="D506" s="145"/>
      <c r="E506" s="221"/>
      <c r="F506" s="183" t="e">
        <f t="shared" si="26"/>
        <v>#DIV/0!</v>
      </c>
      <c r="G506" s="221"/>
      <c r="H506" s="137">
        <v>90</v>
      </c>
      <c r="I506" s="154"/>
      <c r="J506" s="154"/>
    </row>
    <row r="507" spans="1:10" ht="23.25">
      <c r="A507" s="135"/>
      <c r="B507" s="137"/>
      <c r="C507" s="145"/>
      <c r="D507" s="145"/>
      <c r="E507" s="221"/>
      <c r="F507" s="183" t="e">
        <f t="shared" si="26"/>
        <v>#DIV/0!</v>
      </c>
      <c r="G507" s="221"/>
      <c r="H507" s="137">
        <v>91</v>
      </c>
      <c r="I507" s="154"/>
      <c r="J507" s="154"/>
    </row>
    <row r="508" spans="1:10" ht="23.25">
      <c r="A508" s="135"/>
      <c r="B508" s="137"/>
      <c r="C508" s="145"/>
      <c r="D508" s="145"/>
      <c r="E508" s="221"/>
      <c r="F508" s="183" t="e">
        <f t="shared" si="26"/>
        <v>#DIV/0!</v>
      </c>
      <c r="G508" s="221"/>
      <c r="H508" s="137">
        <v>92</v>
      </c>
      <c r="I508" s="154"/>
      <c r="J508" s="154"/>
    </row>
    <row r="509" spans="1:10" ht="23.25">
      <c r="A509" s="135"/>
      <c r="B509" s="137"/>
      <c r="C509" s="145"/>
      <c r="D509" s="145"/>
      <c r="E509" s="221"/>
      <c r="F509" s="183" t="e">
        <f t="shared" si="26"/>
        <v>#DIV/0!</v>
      </c>
      <c r="G509" s="221"/>
      <c r="H509" s="137">
        <v>93</v>
      </c>
      <c r="I509" s="154"/>
      <c r="J509" s="154"/>
    </row>
    <row r="510" spans="1:10" ht="23.25">
      <c r="A510" s="135"/>
      <c r="B510" s="137"/>
      <c r="C510" s="145"/>
      <c r="D510" s="145"/>
      <c r="E510" s="221"/>
      <c r="F510" s="183" t="e">
        <f t="shared" si="26"/>
        <v>#DIV/0!</v>
      </c>
      <c r="G510" s="221"/>
      <c r="H510" s="137">
        <v>94</v>
      </c>
      <c r="I510" s="154"/>
      <c r="J510" s="154"/>
    </row>
    <row r="511" spans="1:10" ht="23.25">
      <c r="A511" s="135"/>
      <c r="B511" s="137"/>
      <c r="C511" s="145"/>
      <c r="D511" s="145"/>
      <c r="E511" s="221"/>
      <c r="F511" s="183" t="e">
        <f t="shared" si="26"/>
        <v>#DIV/0!</v>
      </c>
      <c r="G511" s="221"/>
      <c r="H511" s="137">
        <v>95</v>
      </c>
      <c r="I511" s="154"/>
      <c r="J511" s="154"/>
    </row>
    <row r="512" spans="1:10" ht="23.25">
      <c r="A512" s="135"/>
      <c r="B512" s="137"/>
      <c r="C512" s="145"/>
      <c r="D512" s="145"/>
      <c r="E512" s="221"/>
      <c r="F512" s="183" t="e">
        <f t="shared" si="26"/>
        <v>#DIV/0!</v>
      </c>
      <c r="G512" s="221"/>
      <c r="H512" s="137">
        <v>96</v>
      </c>
      <c r="I512" s="154"/>
      <c r="J512" s="154"/>
    </row>
    <row r="513" spans="1:10" ht="23.25">
      <c r="A513" s="135"/>
      <c r="B513" s="137"/>
      <c r="C513" s="145"/>
      <c r="D513" s="145"/>
      <c r="E513" s="221"/>
      <c r="F513" s="183" t="e">
        <f t="shared" si="26"/>
        <v>#DIV/0!</v>
      </c>
      <c r="G513" s="221"/>
      <c r="H513" s="137">
        <v>97</v>
      </c>
      <c r="I513" s="154"/>
      <c r="J513" s="154"/>
    </row>
    <row r="514" spans="1:10" ht="23.25">
      <c r="A514" s="135"/>
      <c r="B514" s="137"/>
      <c r="C514" s="145"/>
      <c r="D514" s="145"/>
      <c r="E514" s="221"/>
      <c r="F514" s="183" t="e">
        <f t="shared" si="26"/>
        <v>#DIV/0!</v>
      </c>
      <c r="G514" s="221"/>
      <c r="H514" s="137">
        <v>98</v>
      </c>
      <c r="I514" s="154"/>
      <c r="J514" s="154"/>
    </row>
    <row r="515" spans="1:10" ht="23.25">
      <c r="A515" s="135"/>
      <c r="B515" s="137"/>
      <c r="C515" s="145"/>
      <c r="D515" s="145"/>
      <c r="E515" s="221"/>
      <c r="F515" s="183" t="e">
        <f t="shared" si="26"/>
        <v>#DIV/0!</v>
      </c>
      <c r="G515" s="221"/>
      <c r="H515" s="137">
        <v>99</v>
      </c>
      <c r="I515" s="154"/>
      <c r="J515" s="154"/>
    </row>
    <row r="516" spans="1:10" ht="23.25">
      <c r="A516" s="135"/>
      <c r="B516" s="137"/>
      <c r="C516" s="145"/>
      <c r="D516" s="145"/>
      <c r="E516" s="221"/>
      <c r="F516" s="183" t="e">
        <f t="shared" si="26"/>
        <v>#DIV/0!</v>
      </c>
      <c r="G516" s="221"/>
      <c r="H516" s="137">
        <v>100</v>
      </c>
      <c r="I516" s="154"/>
      <c r="J516" s="154"/>
    </row>
    <row r="517" spans="1:10" ht="23.25">
      <c r="A517" s="135"/>
      <c r="B517" s="137"/>
      <c r="C517" s="145"/>
      <c r="D517" s="145"/>
      <c r="E517" s="221"/>
      <c r="F517" s="183" t="e">
        <f t="shared" si="26"/>
        <v>#DIV/0!</v>
      </c>
      <c r="G517" s="221"/>
      <c r="H517" s="137">
        <v>101</v>
      </c>
      <c r="I517" s="154"/>
      <c r="J517" s="154"/>
    </row>
    <row r="518" spans="6:8" ht="23.25">
      <c r="F518" s="183" t="e">
        <f>((10^6)*E518/G518)</f>
        <v>#DIV/0!</v>
      </c>
      <c r="H518" s="137">
        <v>102</v>
      </c>
    </row>
    <row r="519" spans="6:8" ht="23.25">
      <c r="F519" s="183" t="e">
        <f>((10^6)*E519/G519)</f>
        <v>#DIV/0!</v>
      </c>
      <c r="H519" s="137">
        <v>102</v>
      </c>
    </row>
    <row r="520" ht="23.25">
      <c r="H520" s="137">
        <v>103</v>
      </c>
    </row>
    <row r="521" ht="23.25">
      <c r="H521" s="137">
        <v>104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668"/>
  <sheetViews>
    <sheetView zoomScale="95" zoomScaleNormal="95" zoomScalePageLayoutView="0" workbookViewId="0" topLeftCell="A392">
      <selection activeCell="I400" sqref="I381:K400"/>
    </sheetView>
  </sheetViews>
  <sheetFormatPr defaultColWidth="9.140625" defaultRowHeight="23.25"/>
  <cols>
    <col min="1" max="1" width="9.140625" style="5" customWidth="1"/>
    <col min="2" max="2" width="12.7109375" style="97" customWidth="1"/>
    <col min="3" max="7" width="12.7109375" style="92" customWidth="1"/>
    <col min="8" max="8" width="12.7109375" style="5" customWidth="1"/>
    <col min="9" max="11" width="12.7109375" style="92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1" ht="24"/>
    <row r="2" spans="2:13" ht="29.25">
      <c r="B2" s="96" t="s">
        <v>0</v>
      </c>
      <c r="C2" s="91"/>
      <c r="D2" s="91"/>
      <c r="E2" s="91"/>
      <c r="F2" s="91"/>
      <c r="G2" s="91"/>
      <c r="I2" s="91"/>
      <c r="J2" s="91"/>
      <c r="K2" s="91"/>
      <c r="L2" s="2"/>
      <c r="M2" s="2"/>
    </row>
    <row r="3" spans="2:7" ht="24">
      <c r="B3" s="97" t="s">
        <v>167</v>
      </c>
      <c r="G3" s="92" t="s">
        <v>1</v>
      </c>
    </row>
    <row r="4" spans="2:7" ht="24">
      <c r="B4" s="97" t="s">
        <v>2</v>
      </c>
      <c r="G4" s="92" t="s">
        <v>3</v>
      </c>
    </row>
    <row r="5" spans="2:7" ht="27.75" thickBot="1">
      <c r="B5" s="97" t="s">
        <v>168</v>
      </c>
      <c r="G5" s="92" t="s">
        <v>4</v>
      </c>
    </row>
    <row r="6" spans="2:15" ht="144">
      <c r="B6" s="98" t="s">
        <v>5</v>
      </c>
      <c r="C6" s="93" t="s">
        <v>6</v>
      </c>
      <c r="D6" s="138" t="s">
        <v>7</v>
      </c>
      <c r="E6" s="112"/>
      <c r="F6" s="113" t="s">
        <v>8</v>
      </c>
      <c r="G6" s="113" t="s">
        <v>9</v>
      </c>
      <c r="H6" s="3" t="s">
        <v>10</v>
      </c>
      <c r="I6" s="103"/>
      <c r="J6" s="103"/>
      <c r="K6" s="103"/>
      <c r="L6" s="9"/>
      <c r="M6" s="9"/>
      <c r="N6" s="7"/>
      <c r="O6" s="7"/>
    </row>
    <row r="7" spans="2:15" ht="120">
      <c r="B7" s="99"/>
      <c r="C7" s="94" t="s">
        <v>11</v>
      </c>
      <c r="D7" s="94" t="s">
        <v>12</v>
      </c>
      <c r="E7" s="94" t="s">
        <v>13</v>
      </c>
      <c r="F7" s="244" t="s">
        <v>14</v>
      </c>
      <c r="G7" s="94" t="s">
        <v>15</v>
      </c>
      <c r="H7" s="105"/>
      <c r="I7" s="6"/>
      <c r="J7" s="6"/>
      <c r="K7" s="6"/>
      <c r="L7" s="7"/>
      <c r="M7" s="7"/>
      <c r="N7" s="7"/>
      <c r="O7" s="7"/>
    </row>
    <row r="8" spans="2:43" ht="24">
      <c r="B8" s="100" t="s">
        <v>16</v>
      </c>
      <c r="C8" s="95" t="s">
        <v>17</v>
      </c>
      <c r="D8" s="95" t="s">
        <v>18</v>
      </c>
      <c r="E8" s="95" t="s">
        <v>19</v>
      </c>
      <c r="F8" s="95" t="s">
        <v>20</v>
      </c>
      <c r="G8" s="95" t="s">
        <v>21</v>
      </c>
      <c r="H8" s="57" t="s">
        <v>22</v>
      </c>
      <c r="I8" s="104"/>
      <c r="J8" s="104"/>
      <c r="K8" s="104"/>
      <c r="L8" s="10"/>
      <c r="M8" s="10"/>
      <c r="N8" s="7"/>
      <c r="O8" s="64"/>
      <c r="P8" s="2"/>
      <c r="Q8" s="2"/>
      <c r="R8" s="2"/>
      <c r="S8" s="2"/>
      <c r="T8" s="2"/>
      <c r="U8" s="263"/>
      <c r="V8" s="263"/>
      <c r="W8" s="2"/>
      <c r="X8" s="2"/>
      <c r="Y8" s="2"/>
      <c r="Z8" s="2"/>
      <c r="AA8" s="2"/>
      <c r="AB8" s="2"/>
      <c r="AC8" s="2"/>
      <c r="AD8" s="2"/>
      <c r="AE8" s="4"/>
      <c r="AG8" s="4"/>
      <c r="AI8" s="4"/>
      <c r="AK8" s="4"/>
      <c r="AM8" s="4"/>
      <c r="AO8" s="4"/>
      <c r="AQ8" s="4"/>
    </row>
    <row r="9" spans="1:15" s="11" customFormat="1" ht="24">
      <c r="A9" s="59">
        <v>1</v>
      </c>
      <c r="B9" s="176">
        <v>39191</v>
      </c>
      <c r="C9" s="60">
        <v>228.55</v>
      </c>
      <c r="D9" s="60">
        <v>1.381</v>
      </c>
      <c r="E9" s="61">
        <f>D9*0.0864</f>
        <v>0.1193184</v>
      </c>
      <c r="F9" s="66">
        <f>+AVERAGE(I9:K9)</f>
        <v>3.09525</v>
      </c>
      <c r="G9" s="67">
        <f>F9*E9</f>
        <v>0.3693202776</v>
      </c>
      <c r="H9" s="83" t="s">
        <v>48</v>
      </c>
      <c r="I9" s="12">
        <v>1.03803</v>
      </c>
      <c r="J9" s="12">
        <v>5.12066</v>
      </c>
      <c r="K9" s="12">
        <v>3.12706</v>
      </c>
      <c r="L9" s="65"/>
      <c r="M9" s="65"/>
      <c r="N9" s="58"/>
      <c r="O9" s="58"/>
    </row>
    <row r="10" spans="1:15" s="11" customFormat="1" ht="24">
      <c r="A10" s="59">
        <f aca="true" t="shared" si="0" ref="A10:A15">+A9+1</f>
        <v>2</v>
      </c>
      <c r="B10" s="176">
        <v>39206</v>
      </c>
      <c r="C10" s="60">
        <v>228.55</v>
      </c>
      <c r="D10" s="60">
        <v>1.471</v>
      </c>
      <c r="E10" s="61">
        <f>D10*0.0864</f>
        <v>0.12709440000000002</v>
      </c>
      <c r="F10" s="66">
        <f>+AVERAGE(I10:K10)</f>
        <v>11.424333333333335</v>
      </c>
      <c r="G10" s="67">
        <f>F10*E10</f>
        <v>1.4519687904000005</v>
      </c>
      <c r="H10" s="84" t="s">
        <v>45</v>
      </c>
      <c r="I10" s="12">
        <v>12.179</v>
      </c>
      <c r="J10" s="12">
        <v>12.637</v>
      </c>
      <c r="K10" s="12">
        <v>9.457</v>
      </c>
      <c r="L10" s="65"/>
      <c r="M10" s="65"/>
      <c r="N10" s="58"/>
      <c r="O10" s="58"/>
    </row>
    <row r="11" spans="1:15" s="11" customFormat="1" ht="24">
      <c r="A11" s="59">
        <f t="shared" si="0"/>
        <v>3</v>
      </c>
      <c r="B11" s="176">
        <v>39217</v>
      </c>
      <c r="C11" s="60">
        <v>229.15</v>
      </c>
      <c r="D11" s="60">
        <v>37.833</v>
      </c>
      <c r="E11" s="61">
        <f>D11*0.0864</f>
        <v>3.2687712</v>
      </c>
      <c r="F11" s="66">
        <f>+AVERAGE(I11:K11)</f>
        <v>217.689</v>
      </c>
      <c r="G11" s="67">
        <f>F11*E11</f>
        <v>711.5755337568</v>
      </c>
      <c r="H11" s="84" t="s">
        <v>46</v>
      </c>
      <c r="I11" s="12">
        <v>220.776</v>
      </c>
      <c r="J11" s="12">
        <v>215.906</v>
      </c>
      <c r="K11" s="12">
        <v>216.385</v>
      </c>
      <c r="L11" s="65"/>
      <c r="M11" s="65"/>
      <c r="N11" s="58"/>
      <c r="O11" s="58"/>
    </row>
    <row r="12" spans="1:15" s="11" customFormat="1" ht="24">
      <c r="A12" s="59">
        <f t="shared" si="0"/>
        <v>4</v>
      </c>
      <c r="B12" s="176">
        <v>39226</v>
      </c>
      <c r="C12" s="60">
        <v>228.83</v>
      </c>
      <c r="D12" s="60">
        <v>9.861</v>
      </c>
      <c r="E12" s="61">
        <f>D12*0.0864</f>
        <v>0.8519904000000001</v>
      </c>
      <c r="F12" s="66">
        <f>+AVERAGE(I12:K12)</f>
        <v>48.214</v>
      </c>
      <c r="G12" s="67">
        <f>F12*E12</f>
        <v>41.07786514560001</v>
      </c>
      <c r="H12" s="84" t="s">
        <v>47</v>
      </c>
      <c r="I12" s="12">
        <v>51.015</v>
      </c>
      <c r="J12" s="12">
        <v>50.891</v>
      </c>
      <c r="K12" s="12">
        <v>42.736</v>
      </c>
      <c r="L12" s="65"/>
      <c r="M12" s="65"/>
      <c r="N12" s="58"/>
      <c r="O12" s="58"/>
    </row>
    <row r="13" spans="1:15" s="11" customFormat="1" ht="24">
      <c r="A13" s="59">
        <f t="shared" si="0"/>
        <v>5</v>
      </c>
      <c r="B13" s="176">
        <v>39234</v>
      </c>
      <c r="C13" s="60">
        <v>228.65</v>
      </c>
      <c r="D13" s="60">
        <v>3.354</v>
      </c>
      <c r="E13" s="61">
        <f>D13*0.0864</f>
        <v>0.28978560000000003</v>
      </c>
      <c r="F13" s="66">
        <f>+AVERAGE(I13:K13)</f>
        <v>59.845333333333336</v>
      </c>
      <c r="G13" s="67">
        <f>F13*E13</f>
        <v>17.342315827200004</v>
      </c>
      <c r="H13" s="59" t="s">
        <v>49</v>
      </c>
      <c r="I13" s="12">
        <v>54.529</v>
      </c>
      <c r="J13" s="12">
        <v>62.997</v>
      </c>
      <c r="K13" s="12">
        <v>62.01</v>
      </c>
      <c r="L13" s="65"/>
      <c r="M13" s="65"/>
      <c r="N13" s="58"/>
      <c r="O13" s="58"/>
    </row>
    <row r="14" spans="1:13" ht="24">
      <c r="A14" s="59">
        <f t="shared" si="0"/>
        <v>6</v>
      </c>
      <c r="B14" s="177">
        <v>39248</v>
      </c>
      <c r="C14" s="6">
        <v>229.44</v>
      </c>
      <c r="D14" s="6">
        <v>36.748</v>
      </c>
      <c r="E14" s="63">
        <f aca="true" t="shared" si="1" ref="E14:E51">D14*0.0864</f>
        <v>3.1750272</v>
      </c>
      <c r="F14" s="62">
        <f aca="true" t="shared" si="2" ref="F14:F60">+AVERAGE(I14:K14)</f>
        <v>159.75933333333333</v>
      </c>
      <c r="G14" s="63">
        <f aca="true" t="shared" si="3" ref="G14:G26">F14*E14</f>
        <v>507.2402287872</v>
      </c>
      <c r="H14" s="9" t="s">
        <v>50</v>
      </c>
      <c r="I14" s="6">
        <v>157.851</v>
      </c>
      <c r="J14" s="6">
        <v>170.677</v>
      </c>
      <c r="K14" s="6">
        <v>150.75</v>
      </c>
      <c r="L14" s="8"/>
      <c r="M14" s="8"/>
    </row>
    <row r="15" spans="1:13" ht="24">
      <c r="A15" s="59">
        <f t="shared" si="0"/>
        <v>7</v>
      </c>
      <c r="B15" s="177">
        <v>39259</v>
      </c>
      <c r="C15" s="6">
        <v>228.99</v>
      </c>
      <c r="D15" s="6">
        <v>16.045</v>
      </c>
      <c r="E15" s="63">
        <f t="shared" si="1"/>
        <v>1.3862880000000002</v>
      </c>
      <c r="F15" s="62">
        <f t="shared" si="2"/>
        <v>124.51299999999999</v>
      </c>
      <c r="G15" s="63">
        <f t="shared" si="3"/>
        <v>172.61087774400002</v>
      </c>
      <c r="H15" s="9" t="s">
        <v>51</v>
      </c>
      <c r="I15" s="6">
        <v>120.034</v>
      </c>
      <c r="J15" s="6">
        <v>125.689</v>
      </c>
      <c r="K15" s="6">
        <v>127.816</v>
      </c>
      <c r="L15" s="8"/>
      <c r="M15" s="8"/>
    </row>
    <row r="16" spans="1:13" ht="24">
      <c r="A16" s="9">
        <f aca="true" t="shared" si="4" ref="A16:A62">+A15+1</f>
        <v>8</v>
      </c>
      <c r="B16" s="177">
        <v>39266</v>
      </c>
      <c r="C16" s="6">
        <v>229.05</v>
      </c>
      <c r="D16" s="6">
        <v>16.084</v>
      </c>
      <c r="E16" s="63">
        <f t="shared" si="1"/>
        <v>1.3896576</v>
      </c>
      <c r="F16" s="62">
        <f t="shared" si="2"/>
        <v>50.66166666666667</v>
      </c>
      <c r="G16" s="63">
        <f t="shared" si="3"/>
        <v>70.402370112</v>
      </c>
      <c r="H16" s="9" t="s">
        <v>52</v>
      </c>
      <c r="I16" s="6">
        <v>48.262</v>
      </c>
      <c r="J16" s="6">
        <v>51.069</v>
      </c>
      <c r="K16" s="6">
        <v>52.654</v>
      </c>
      <c r="L16" s="8"/>
      <c r="M16" s="8"/>
    </row>
    <row r="17" spans="1:13" ht="24">
      <c r="A17" s="9">
        <f t="shared" si="4"/>
        <v>9</v>
      </c>
      <c r="B17" s="177">
        <v>39280</v>
      </c>
      <c r="C17" s="6">
        <v>228.87</v>
      </c>
      <c r="D17" s="6">
        <v>10.001</v>
      </c>
      <c r="E17" s="63">
        <f t="shared" si="1"/>
        <v>0.8640864</v>
      </c>
      <c r="F17" s="62">
        <f t="shared" si="2"/>
        <v>33.554</v>
      </c>
      <c r="G17" s="63">
        <f t="shared" si="3"/>
        <v>28.993555065600003</v>
      </c>
      <c r="H17" s="9" t="s">
        <v>53</v>
      </c>
      <c r="I17" s="6">
        <v>28.924</v>
      </c>
      <c r="J17" s="6">
        <v>28.985</v>
      </c>
      <c r="K17" s="6">
        <v>42.753</v>
      </c>
      <c r="L17" s="8"/>
      <c r="M17" s="8"/>
    </row>
    <row r="18" spans="1:13" ht="24">
      <c r="A18" s="9">
        <f t="shared" si="4"/>
        <v>10</v>
      </c>
      <c r="B18" s="177">
        <v>39287</v>
      </c>
      <c r="C18" s="6">
        <v>229.6</v>
      </c>
      <c r="D18" s="6">
        <v>42.88</v>
      </c>
      <c r="E18" s="63">
        <f t="shared" si="1"/>
        <v>3.7048320000000006</v>
      </c>
      <c r="F18" s="62">
        <f t="shared" si="2"/>
        <v>355.59700000000004</v>
      </c>
      <c r="G18" s="63">
        <f t="shared" si="3"/>
        <v>1317.4271447040003</v>
      </c>
      <c r="H18" s="9" t="s">
        <v>54</v>
      </c>
      <c r="I18" s="6">
        <v>349.151</v>
      </c>
      <c r="J18" s="6">
        <v>334.374</v>
      </c>
      <c r="K18" s="6">
        <v>383.266</v>
      </c>
      <c r="L18" s="8"/>
      <c r="M18" s="8"/>
    </row>
    <row r="19" spans="1:13" ht="24">
      <c r="A19" s="9">
        <f t="shared" si="4"/>
        <v>11</v>
      </c>
      <c r="B19" s="177">
        <v>39310</v>
      </c>
      <c r="C19" s="6">
        <v>228.92</v>
      </c>
      <c r="D19" s="6">
        <v>11.359</v>
      </c>
      <c r="E19" s="63">
        <f t="shared" si="1"/>
        <v>0.9814176</v>
      </c>
      <c r="F19" s="62">
        <f t="shared" si="2"/>
        <v>28.758</v>
      </c>
      <c r="G19" s="63">
        <f t="shared" si="3"/>
        <v>28.223607340799997</v>
      </c>
      <c r="H19" s="9" t="s">
        <v>55</v>
      </c>
      <c r="I19" s="6">
        <v>23.157</v>
      </c>
      <c r="J19" s="6">
        <v>32.933</v>
      </c>
      <c r="K19" s="6">
        <v>30.184</v>
      </c>
      <c r="L19" s="8"/>
      <c r="M19" s="8"/>
    </row>
    <row r="20" spans="1:13" ht="24">
      <c r="A20" s="9">
        <f t="shared" si="4"/>
        <v>12</v>
      </c>
      <c r="B20" s="177">
        <v>39321</v>
      </c>
      <c r="C20" s="6">
        <v>229.22</v>
      </c>
      <c r="D20" s="6">
        <v>26.259</v>
      </c>
      <c r="E20" s="63">
        <f t="shared" si="1"/>
        <v>2.2687776</v>
      </c>
      <c r="F20" s="62">
        <f t="shared" si="2"/>
        <v>87.79966666666667</v>
      </c>
      <c r="G20" s="63">
        <f t="shared" si="3"/>
        <v>199.1979170208</v>
      </c>
      <c r="H20" s="9" t="s">
        <v>56</v>
      </c>
      <c r="I20" s="6">
        <v>72.783</v>
      </c>
      <c r="J20" s="6">
        <v>96.613</v>
      </c>
      <c r="K20" s="6">
        <v>94.003</v>
      </c>
      <c r="L20" s="8"/>
      <c r="M20" s="8"/>
    </row>
    <row r="21" spans="1:13" ht="24">
      <c r="A21" s="9">
        <f t="shared" si="4"/>
        <v>13</v>
      </c>
      <c r="B21" s="177">
        <v>39324</v>
      </c>
      <c r="C21" s="6">
        <v>230.47</v>
      </c>
      <c r="D21" s="6">
        <v>102.824</v>
      </c>
      <c r="E21" s="63">
        <f t="shared" si="1"/>
        <v>8.8839936</v>
      </c>
      <c r="F21" s="62">
        <f t="shared" si="2"/>
        <v>315.7863333333333</v>
      </c>
      <c r="G21" s="63">
        <f t="shared" si="3"/>
        <v>2805.4437643007996</v>
      </c>
      <c r="H21" s="9" t="s">
        <v>57</v>
      </c>
      <c r="I21" s="6">
        <v>322.687</v>
      </c>
      <c r="J21" s="6">
        <v>321.756</v>
      </c>
      <c r="K21" s="6">
        <v>302.916</v>
      </c>
      <c r="L21" s="8"/>
      <c r="M21" s="8"/>
    </row>
    <row r="22" spans="1:13" ht="24">
      <c r="A22" s="9">
        <f t="shared" si="4"/>
        <v>14</v>
      </c>
      <c r="B22" s="177">
        <v>39329</v>
      </c>
      <c r="C22" s="6">
        <v>229.5</v>
      </c>
      <c r="D22" s="6">
        <v>40.323</v>
      </c>
      <c r="E22" s="63">
        <f t="shared" si="1"/>
        <v>3.4839072000000004</v>
      </c>
      <c r="F22" s="62">
        <f t="shared" si="2"/>
        <v>116.29233333333333</v>
      </c>
      <c r="G22" s="63">
        <f t="shared" si="3"/>
        <v>405.1516974048</v>
      </c>
      <c r="H22" s="9" t="s">
        <v>58</v>
      </c>
      <c r="I22" s="6">
        <v>112.522</v>
      </c>
      <c r="J22" s="6">
        <v>108.353</v>
      </c>
      <c r="K22" s="6">
        <v>128.002</v>
      </c>
      <c r="L22" s="8"/>
      <c r="M22" s="8"/>
    </row>
    <row r="23" spans="1:13" ht="24">
      <c r="A23" s="9">
        <f t="shared" si="4"/>
        <v>15</v>
      </c>
      <c r="B23" s="177">
        <v>39337</v>
      </c>
      <c r="C23" s="6">
        <v>229.37</v>
      </c>
      <c r="D23" s="6">
        <v>31.541</v>
      </c>
      <c r="E23" s="63">
        <f t="shared" si="1"/>
        <v>2.7251424</v>
      </c>
      <c r="F23" s="62">
        <f t="shared" si="2"/>
        <v>181.32566666666665</v>
      </c>
      <c r="G23" s="63">
        <f t="shared" si="3"/>
        <v>494.1382624416</v>
      </c>
      <c r="H23" s="9" t="s">
        <v>59</v>
      </c>
      <c r="I23" s="6">
        <v>214.39</v>
      </c>
      <c r="J23" s="6">
        <v>181.284</v>
      </c>
      <c r="K23" s="6">
        <v>148.303</v>
      </c>
      <c r="L23" s="8"/>
      <c r="M23" s="8"/>
    </row>
    <row r="24" spans="1:13" ht="24">
      <c r="A24" s="9">
        <f t="shared" si="4"/>
        <v>16</v>
      </c>
      <c r="B24" s="177">
        <v>39345</v>
      </c>
      <c r="C24" s="6">
        <v>230.43</v>
      </c>
      <c r="D24" s="6">
        <v>95.639</v>
      </c>
      <c r="E24" s="63">
        <f t="shared" si="1"/>
        <v>8.2632096</v>
      </c>
      <c r="F24" s="62">
        <f t="shared" si="2"/>
        <v>1207.6306666666667</v>
      </c>
      <c r="G24" s="63">
        <f t="shared" si="3"/>
        <v>9978.9053180544</v>
      </c>
      <c r="H24" s="9" t="s">
        <v>60</v>
      </c>
      <c r="I24" s="6">
        <v>1073.771</v>
      </c>
      <c r="J24" s="6">
        <v>1206.68</v>
      </c>
      <c r="K24" s="6">
        <v>1342.441</v>
      </c>
      <c r="L24" s="8"/>
      <c r="M24" s="8"/>
    </row>
    <row r="25" spans="1:13" ht="24">
      <c r="A25" s="9">
        <f t="shared" si="4"/>
        <v>17</v>
      </c>
      <c r="B25" s="177">
        <v>39358</v>
      </c>
      <c r="C25" s="6">
        <v>229.3</v>
      </c>
      <c r="D25" s="6">
        <v>67.224</v>
      </c>
      <c r="E25" s="63">
        <f t="shared" si="1"/>
        <v>5.808153600000001</v>
      </c>
      <c r="F25" s="62">
        <f t="shared" si="2"/>
        <v>251.9226666666667</v>
      </c>
      <c r="G25" s="63">
        <f t="shared" si="3"/>
        <v>1463.2055433216003</v>
      </c>
      <c r="H25" s="9" t="s">
        <v>61</v>
      </c>
      <c r="I25" s="6">
        <v>215.445</v>
      </c>
      <c r="J25" s="6">
        <v>300.485</v>
      </c>
      <c r="K25" s="6">
        <v>239.838</v>
      </c>
      <c r="L25" s="8"/>
      <c r="M25" s="8"/>
    </row>
    <row r="26" spans="1:13" ht="24">
      <c r="A26" s="9">
        <f t="shared" si="4"/>
        <v>18</v>
      </c>
      <c r="B26" s="177">
        <v>39372</v>
      </c>
      <c r="C26" s="6">
        <v>229.12</v>
      </c>
      <c r="D26" s="6">
        <v>20.259</v>
      </c>
      <c r="E26" s="63">
        <f t="shared" si="1"/>
        <v>1.7503776000000002</v>
      </c>
      <c r="F26" s="62">
        <f t="shared" si="2"/>
        <v>83.72833333333334</v>
      </c>
      <c r="G26" s="63">
        <f t="shared" si="3"/>
        <v>146.55619915200003</v>
      </c>
      <c r="H26" s="9" t="s">
        <v>62</v>
      </c>
      <c r="I26" s="6">
        <v>86.785</v>
      </c>
      <c r="J26" s="6">
        <v>80.995</v>
      </c>
      <c r="K26" s="6">
        <v>83.405</v>
      </c>
      <c r="L26" s="8"/>
      <c r="M26" s="8"/>
    </row>
    <row r="27" spans="1:13" ht="24">
      <c r="A27" s="9">
        <f t="shared" si="4"/>
        <v>19</v>
      </c>
      <c r="B27" s="177">
        <v>39381</v>
      </c>
      <c r="C27" s="6">
        <v>229.21</v>
      </c>
      <c r="D27" s="6">
        <v>12.215</v>
      </c>
      <c r="E27" s="63">
        <f t="shared" si="1"/>
        <v>1.055376</v>
      </c>
      <c r="F27" s="62">
        <f t="shared" si="2"/>
        <v>44.243</v>
      </c>
      <c r="G27" s="63">
        <f aca="true" t="shared" si="5" ref="G27:G88">F27*E27</f>
        <v>46.69300036800001</v>
      </c>
      <c r="H27" s="9" t="s">
        <v>63</v>
      </c>
      <c r="I27" s="6">
        <v>41.043</v>
      </c>
      <c r="J27" s="6">
        <v>48.072</v>
      </c>
      <c r="K27" s="6">
        <v>43.614</v>
      </c>
      <c r="L27" s="8"/>
      <c r="M27" s="8"/>
    </row>
    <row r="28" spans="1:13" ht="24">
      <c r="A28" s="9">
        <f t="shared" si="4"/>
        <v>20</v>
      </c>
      <c r="B28" s="177">
        <v>39388</v>
      </c>
      <c r="C28" s="6">
        <v>229.11</v>
      </c>
      <c r="D28" s="6">
        <v>14.466</v>
      </c>
      <c r="E28" s="63">
        <f t="shared" si="1"/>
        <v>1.2498624</v>
      </c>
      <c r="F28" s="62">
        <f t="shared" si="2"/>
        <v>33.51333333333333</v>
      </c>
      <c r="G28" s="63">
        <f t="shared" si="5"/>
        <v>41.887055231999994</v>
      </c>
      <c r="H28" s="9" t="s">
        <v>64</v>
      </c>
      <c r="I28" s="6">
        <v>18.397</v>
      </c>
      <c r="J28" s="6">
        <v>34.852</v>
      </c>
      <c r="K28" s="6">
        <v>47.291</v>
      </c>
      <c r="L28" s="8"/>
      <c r="M28" s="8"/>
    </row>
    <row r="29" spans="1:13" ht="24">
      <c r="A29" s="9">
        <f t="shared" si="4"/>
        <v>21</v>
      </c>
      <c r="B29" s="177">
        <v>39405</v>
      </c>
      <c r="C29" s="6">
        <v>229.96</v>
      </c>
      <c r="D29" s="6">
        <v>12.761</v>
      </c>
      <c r="E29" s="63">
        <f t="shared" si="1"/>
        <v>1.1025504</v>
      </c>
      <c r="F29" s="62">
        <f t="shared" si="2"/>
        <v>21.97666666666667</v>
      </c>
      <c r="G29" s="63">
        <f t="shared" si="5"/>
        <v>24.230382624</v>
      </c>
      <c r="H29" s="9" t="s">
        <v>65</v>
      </c>
      <c r="I29" s="6">
        <v>28.811</v>
      </c>
      <c r="J29" s="6">
        <v>19.582</v>
      </c>
      <c r="K29" s="6">
        <v>17.537</v>
      </c>
      <c r="L29" s="8"/>
      <c r="M29" s="8"/>
    </row>
    <row r="30" spans="1:13" ht="24">
      <c r="A30" s="9">
        <f t="shared" si="4"/>
        <v>22</v>
      </c>
      <c r="B30" s="177">
        <v>39415</v>
      </c>
      <c r="C30" s="6">
        <v>228.58</v>
      </c>
      <c r="D30" s="6">
        <v>2.257</v>
      </c>
      <c r="E30" s="63">
        <f t="shared" si="1"/>
        <v>0.19500480000000003</v>
      </c>
      <c r="F30" s="62">
        <f t="shared" si="2"/>
        <v>27.288666666666668</v>
      </c>
      <c r="G30" s="63">
        <f t="shared" si="5"/>
        <v>5.321420985600001</v>
      </c>
      <c r="H30" s="9" t="s">
        <v>66</v>
      </c>
      <c r="I30" s="6">
        <v>30.826</v>
      </c>
      <c r="J30" s="6">
        <v>24.16</v>
      </c>
      <c r="K30" s="6">
        <v>26.88</v>
      </c>
      <c r="L30" s="8"/>
      <c r="M30" s="8"/>
    </row>
    <row r="31" spans="1:13" ht="24">
      <c r="A31" s="9">
        <f t="shared" si="4"/>
        <v>23</v>
      </c>
      <c r="B31" s="177">
        <v>39422</v>
      </c>
      <c r="C31" s="6">
        <v>228.5</v>
      </c>
      <c r="D31" s="6">
        <v>0.799</v>
      </c>
      <c r="E31" s="63">
        <f t="shared" si="1"/>
        <v>0.0690336</v>
      </c>
      <c r="F31" s="62">
        <f t="shared" si="2"/>
        <v>33.21933333333333</v>
      </c>
      <c r="G31" s="63">
        <f t="shared" si="5"/>
        <v>2.2932501696</v>
      </c>
      <c r="H31" s="9" t="s">
        <v>67</v>
      </c>
      <c r="I31" s="6">
        <v>44.417</v>
      </c>
      <c r="J31" s="6">
        <v>29.481</v>
      </c>
      <c r="K31" s="6">
        <v>25.76</v>
      </c>
      <c r="L31" s="8"/>
      <c r="M31" s="8"/>
    </row>
    <row r="32" spans="1:13" ht="24">
      <c r="A32" s="9">
        <f t="shared" si="4"/>
        <v>24</v>
      </c>
      <c r="B32" s="177">
        <v>39434</v>
      </c>
      <c r="C32" s="6">
        <v>228.6</v>
      </c>
      <c r="D32" s="6">
        <v>2.187</v>
      </c>
      <c r="E32" s="63">
        <f t="shared" si="1"/>
        <v>0.1889568</v>
      </c>
      <c r="F32" s="62">
        <f t="shared" si="2"/>
        <v>10.999333333333334</v>
      </c>
      <c r="G32" s="63">
        <f t="shared" si="5"/>
        <v>2.0783988288</v>
      </c>
      <c r="H32" s="9" t="s">
        <v>68</v>
      </c>
      <c r="I32" s="6">
        <v>5.431</v>
      </c>
      <c r="J32" s="6">
        <v>8.256</v>
      </c>
      <c r="K32" s="6">
        <v>19.311</v>
      </c>
      <c r="L32" s="8"/>
      <c r="M32" s="8"/>
    </row>
    <row r="33" spans="1:13" ht="24">
      <c r="A33" s="9">
        <f t="shared" si="4"/>
        <v>25</v>
      </c>
      <c r="B33" s="177">
        <v>39443</v>
      </c>
      <c r="C33" s="6">
        <v>228.67</v>
      </c>
      <c r="D33" s="6">
        <v>3.111</v>
      </c>
      <c r="E33" s="63">
        <f t="shared" si="1"/>
        <v>0.26879040000000004</v>
      </c>
      <c r="F33" s="62">
        <f t="shared" si="2"/>
        <v>1.985</v>
      </c>
      <c r="G33" s="63">
        <f t="shared" si="5"/>
        <v>0.5335489440000001</v>
      </c>
      <c r="H33" s="9" t="s">
        <v>69</v>
      </c>
      <c r="I33" s="6">
        <v>2.244</v>
      </c>
      <c r="J33" s="6">
        <v>2.255</v>
      </c>
      <c r="K33" s="6">
        <v>1.456</v>
      </c>
      <c r="L33" s="8"/>
      <c r="M33" s="8"/>
    </row>
    <row r="34" spans="1:13" ht="24">
      <c r="A34" s="9">
        <f t="shared" si="4"/>
        <v>26</v>
      </c>
      <c r="B34" s="177">
        <v>39454</v>
      </c>
      <c r="C34" s="6">
        <v>228.58</v>
      </c>
      <c r="D34" s="6">
        <v>0.98</v>
      </c>
      <c r="E34" s="63">
        <f t="shared" si="1"/>
        <v>0.084672</v>
      </c>
      <c r="F34" s="62">
        <f t="shared" si="2"/>
        <v>52.85366666666667</v>
      </c>
      <c r="G34" s="63">
        <f t="shared" si="5"/>
        <v>4.475225664</v>
      </c>
      <c r="H34" s="9" t="s">
        <v>70</v>
      </c>
      <c r="I34" s="6">
        <v>71.826</v>
      </c>
      <c r="J34" s="6">
        <v>38.579</v>
      </c>
      <c r="K34" s="6">
        <v>48.156</v>
      </c>
      <c r="L34" s="8"/>
      <c r="M34" s="8"/>
    </row>
    <row r="35" spans="1:13" ht="24">
      <c r="A35" s="9">
        <f t="shared" si="4"/>
        <v>27</v>
      </c>
      <c r="B35" s="177">
        <v>39463</v>
      </c>
      <c r="C35" s="6">
        <v>228.61</v>
      </c>
      <c r="D35" s="6">
        <v>1.763</v>
      </c>
      <c r="E35" s="63">
        <f t="shared" si="1"/>
        <v>0.1523232</v>
      </c>
      <c r="F35" s="62">
        <f t="shared" si="2"/>
        <v>56.00466666666667</v>
      </c>
      <c r="G35" s="63">
        <f t="shared" si="5"/>
        <v>8.5308100416</v>
      </c>
      <c r="H35" s="9" t="s">
        <v>71</v>
      </c>
      <c r="I35" s="6">
        <v>52.629</v>
      </c>
      <c r="J35" s="6">
        <v>59.859</v>
      </c>
      <c r="K35" s="6">
        <v>55.526</v>
      </c>
      <c r="L35" s="8"/>
      <c r="M35" s="8"/>
    </row>
    <row r="36" spans="1:13" ht="24">
      <c r="A36" s="9">
        <f t="shared" si="4"/>
        <v>28</v>
      </c>
      <c r="B36" s="177">
        <v>39471</v>
      </c>
      <c r="C36" s="6">
        <v>228.65</v>
      </c>
      <c r="D36" s="6">
        <v>2.541</v>
      </c>
      <c r="E36" s="63">
        <f t="shared" si="1"/>
        <v>0.2195424</v>
      </c>
      <c r="F36" s="62">
        <f t="shared" si="2"/>
        <v>63.92666666666667</v>
      </c>
      <c r="G36" s="63">
        <f t="shared" si="5"/>
        <v>14.034613824000001</v>
      </c>
      <c r="H36" s="9" t="s">
        <v>72</v>
      </c>
      <c r="I36" s="6">
        <v>73.873</v>
      </c>
      <c r="J36" s="6">
        <v>53.923</v>
      </c>
      <c r="K36" s="6">
        <v>63.984</v>
      </c>
      <c r="L36" s="8"/>
      <c r="M36" s="8"/>
    </row>
    <row r="37" spans="1:13" ht="24">
      <c r="A37" s="9">
        <f t="shared" si="4"/>
        <v>29</v>
      </c>
      <c r="B37" s="177">
        <v>39482</v>
      </c>
      <c r="C37" s="6">
        <v>228.61</v>
      </c>
      <c r="D37" s="6">
        <v>1.591</v>
      </c>
      <c r="E37" s="63">
        <f t="shared" si="1"/>
        <v>0.1374624</v>
      </c>
      <c r="F37" s="62">
        <f t="shared" si="2"/>
        <v>37.894</v>
      </c>
      <c r="G37" s="63">
        <f t="shared" si="5"/>
        <v>5.2090001856</v>
      </c>
      <c r="H37" s="9" t="s">
        <v>73</v>
      </c>
      <c r="I37" s="6">
        <v>27.246</v>
      </c>
      <c r="J37" s="6">
        <v>37.61</v>
      </c>
      <c r="K37" s="6">
        <v>48.826</v>
      </c>
      <c r="L37" s="8"/>
      <c r="M37" s="8"/>
    </row>
    <row r="38" spans="1:13" ht="24">
      <c r="A38" s="9">
        <f t="shared" si="4"/>
        <v>30</v>
      </c>
      <c r="B38" s="177">
        <v>39492</v>
      </c>
      <c r="C38" s="6">
        <v>228.75</v>
      </c>
      <c r="D38" s="6">
        <v>2.801</v>
      </c>
      <c r="E38" s="63">
        <f t="shared" si="1"/>
        <v>0.24200640000000004</v>
      </c>
      <c r="F38" s="62">
        <f t="shared" si="2"/>
        <v>36.65833333333333</v>
      </c>
      <c r="G38" s="63">
        <f t="shared" si="5"/>
        <v>8.87155128</v>
      </c>
      <c r="H38" s="9" t="s">
        <v>74</v>
      </c>
      <c r="I38" s="6">
        <v>38.813</v>
      </c>
      <c r="J38" s="6">
        <v>45.842</v>
      </c>
      <c r="K38" s="6">
        <v>25.32</v>
      </c>
      <c r="L38" s="8"/>
      <c r="M38" s="8"/>
    </row>
    <row r="39" spans="1:13" ht="24">
      <c r="A39" s="9">
        <f t="shared" si="4"/>
        <v>31</v>
      </c>
      <c r="B39" s="177">
        <v>39499</v>
      </c>
      <c r="C39" s="6">
        <v>228.61</v>
      </c>
      <c r="D39" s="6">
        <v>1.468</v>
      </c>
      <c r="E39" s="63">
        <f t="shared" si="1"/>
        <v>0.1268352</v>
      </c>
      <c r="F39" s="62">
        <f t="shared" si="2"/>
        <v>32.20066666666667</v>
      </c>
      <c r="G39" s="63">
        <f t="shared" si="5"/>
        <v>4.084177996800001</v>
      </c>
      <c r="H39" s="9" t="s">
        <v>75</v>
      </c>
      <c r="I39" s="6">
        <v>26.492</v>
      </c>
      <c r="J39" s="6">
        <v>40.465</v>
      </c>
      <c r="K39" s="6">
        <v>29.645</v>
      </c>
      <c r="L39" s="8"/>
      <c r="M39" s="8"/>
    </row>
    <row r="40" spans="1:13" ht="24">
      <c r="A40" s="9">
        <f t="shared" si="4"/>
        <v>32</v>
      </c>
      <c r="B40" s="177">
        <v>39512</v>
      </c>
      <c r="C40" s="6">
        <v>228.63</v>
      </c>
      <c r="D40" s="6">
        <v>1.514</v>
      </c>
      <c r="E40" s="63">
        <f t="shared" si="1"/>
        <v>0.1308096</v>
      </c>
      <c r="F40" s="62">
        <f t="shared" si="2"/>
        <v>12.752666666666668</v>
      </c>
      <c r="G40" s="63">
        <f t="shared" si="5"/>
        <v>1.6681712256</v>
      </c>
      <c r="H40" s="9" t="s">
        <v>76</v>
      </c>
      <c r="I40" s="6">
        <v>31.692</v>
      </c>
      <c r="J40" s="6">
        <v>2.518</v>
      </c>
      <c r="K40" s="6">
        <v>4.048</v>
      </c>
      <c r="L40" s="8"/>
      <c r="M40" s="8"/>
    </row>
    <row r="41" spans="1:13" ht="24">
      <c r="A41" s="9">
        <f t="shared" si="4"/>
        <v>33</v>
      </c>
      <c r="B41" s="177">
        <v>39515</v>
      </c>
      <c r="C41" s="6">
        <v>228.66</v>
      </c>
      <c r="D41" s="6">
        <v>1.691</v>
      </c>
      <c r="E41" s="63">
        <f t="shared" si="1"/>
        <v>0.14610240000000002</v>
      </c>
      <c r="F41" s="62">
        <f t="shared" si="2"/>
        <v>17.594333333333335</v>
      </c>
      <c r="G41" s="63">
        <f t="shared" si="5"/>
        <v>2.5705743264000005</v>
      </c>
      <c r="H41" s="9" t="s">
        <v>77</v>
      </c>
      <c r="I41" s="6">
        <v>16.026</v>
      </c>
      <c r="J41" s="6">
        <v>23.421</v>
      </c>
      <c r="K41" s="6">
        <v>13.336</v>
      </c>
      <c r="L41" s="8"/>
      <c r="M41" s="8"/>
    </row>
    <row r="42" spans="1:13" ht="24.75" thickBot="1">
      <c r="A42" s="68">
        <f t="shared" si="4"/>
        <v>34</v>
      </c>
      <c r="B42" s="178">
        <v>39532</v>
      </c>
      <c r="C42" s="69">
        <v>228.81</v>
      </c>
      <c r="D42" s="69">
        <v>5.348</v>
      </c>
      <c r="E42" s="70">
        <f t="shared" si="1"/>
        <v>0.4620672</v>
      </c>
      <c r="F42" s="71">
        <f t="shared" si="2"/>
        <v>8.847</v>
      </c>
      <c r="G42" s="70">
        <f t="shared" si="5"/>
        <v>4.0879085184</v>
      </c>
      <c r="H42" s="68" t="s">
        <v>78</v>
      </c>
      <c r="I42" s="69">
        <v>16.392</v>
      </c>
      <c r="J42" s="69">
        <v>7.706</v>
      </c>
      <c r="K42" s="69">
        <v>2.443</v>
      </c>
      <c r="L42" s="8"/>
      <c r="M42" s="8"/>
    </row>
    <row r="43" spans="1:13" ht="24">
      <c r="A43" s="9">
        <v>1</v>
      </c>
      <c r="B43" s="177">
        <v>39541</v>
      </c>
      <c r="C43" s="6">
        <v>228.6</v>
      </c>
      <c r="D43" s="6">
        <v>1.439</v>
      </c>
      <c r="E43" s="63">
        <f t="shared" si="1"/>
        <v>0.12432960000000001</v>
      </c>
      <c r="F43" s="62">
        <f t="shared" si="2"/>
        <v>11.870666666666665</v>
      </c>
      <c r="G43" s="63">
        <f t="shared" si="5"/>
        <v>1.4758752384</v>
      </c>
      <c r="H43" s="85" t="s">
        <v>48</v>
      </c>
      <c r="I43" s="6">
        <v>13.373</v>
      </c>
      <c r="J43" s="6">
        <v>8.626</v>
      </c>
      <c r="K43" s="6">
        <v>13.613</v>
      </c>
      <c r="L43" s="8"/>
      <c r="M43" s="8"/>
    </row>
    <row r="44" spans="1:13" ht="24">
      <c r="A44" s="9">
        <f t="shared" si="4"/>
        <v>2</v>
      </c>
      <c r="B44" s="177">
        <v>39560</v>
      </c>
      <c r="C44" s="6">
        <v>228.57</v>
      </c>
      <c r="D44" s="6">
        <v>0.795</v>
      </c>
      <c r="E44" s="63">
        <f t="shared" si="1"/>
        <v>0.06868800000000001</v>
      </c>
      <c r="F44" s="62">
        <f t="shared" si="2"/>
        <v>18.144333333333332</v>
      </c>
      <c r="G44" s="63">
        <f t="shared" si="5"/>
        <v>1.2462979680000001</v>
      </c>
      <c r="H44" s="10" t="s">
        <v>45</v>
      </c>
      <c r="I44" s="6">
        <v>10.482</v>
      </c>
      <c r="J44" s="6">
        <v>26.011</v>
      </c>
      <c r="K44" s="6">
        <v>17.94</v>
      </c>
      <c r="L44" s="8"/>
      <c r="M44" s="8"/>
    </row>
    <row r="45" spans="1:13" ht="24">
      <c r="A45" s="9">
        <f t="shared" si="4"/>
        <v>3</v>
      </c>
      <c r="B45" s="177">
        <v>39566</v>
      </c>
      <c r="C45" s="6">
        <v>228.53</v>
      </c>
      <c r="D45" s="6">
        <v>0.497</v>
      </c>
      <c r="E45" s="63">
        <f t="shared" si="1"/>
        <v>0.0429408</v>
      </c>
      <c r="F45" s="62">
        <f t="shared" si="2"/>
        <v>19.941333333333333</v>
      </c>
      <c r="G45" s="63">
        <f t="shared" si="5"/>
        <v>0.8562968063999999</v>
      </c>
      <c r="H45" s="10" t="s">
        <v>46</v>
      </c>
      <c r="I45" s="6">
        <v>23.585</v>
      </c>
      <c r="J45" s="6">
        <v>26.87</v>
      </c>
      <c r="K45" s="6">
        <v>9.369</v>
      </c>
      <c r="L45" s="8"/>
      <c r="M45" s="8"/>
    </row>
    <row r="46" spans="1:13" ht="24">
      <c r="A46" s="9">
        <f t="shared" si="4"/>
        <v>4</v>
      </c>
      <c r="B46" s="177">
        <v>39575</v>
      </c>
      <c r="C46" s="6">
        <v>228.56</v>
      </c>
      <c r="D46" s="6">
        <v>0.911</v>
      </c>
      <c r="E46" s="63">
        <f t="shared" si="1"/>
        <v>0.07871040000000001</v>
      </c>
      <c r="F46" s="62">
        <f t="shared" si="2"/>
        <v>28.488</v>
      </c>
      <c r="G46" s="63">
        <f t="shared" si="5"/>
        <v>2.2423018752000003</v>
      </c>
      <c r="H46" s="10" t="s">
        <v>47</v>
      </c>
      <c r="I46" s="6">
        <v>20.071</v>
      </c>
      <c r="J46" s="6">
        <v>23.794</v>
      </c>
      <c r="K46" s="6">
        <v>41.599</v>
      </c>
      <c r="L46" s="8"/>
      <c r="M46" s="8"/>
    </row>
    <row r="47" spans="1:13" ht="24">
      <c r="A47" s="9">
        <f t="shared" si="4"/>
        <v>5</v>
      </c>
      <c r="B47" s="177">
        <v>39581</v>
      </c>
      <c r="C47" s="6">
        <v>228.56</v>
      </c>
      <c r="D47" s="6">
        <v>0.909</v>
      </c>
      <c r="E47" s="63">
        <f t="shared" si="1"/>
        <v>0.07853760000000001</v>
      </c>
      <c r="F47" s="62">
        <f t="shared" si="2"/>
        <v>17.834</v>
      </c>
      <c r="G47" s="63">
        <f t="shared" si="5"/>
        <v>1.4006395584000002</v>
      </c>
      <c r="H47" s="10" t="s">
        <v>79</v>
      </c>
      <c r="I47" s="6">
        <v>11.436</v>
      </c>
      <c r="J47" s="6">
        <v>25.133</v>
      </c>
      <c r="K47" s="6">
        <v>16.933</v>
      </c>
      <c r="L47" s="8"/>
      <c r="M47" s="8"/>
    </row>
    <row r="48" spans="1:13" ht="24">
      <c r="A48" s="9">
        <f t="shared" si="4"/>
        <v>6</v>
      </c>
      <c r="B48" s="177">
        <v>39595</v>
      </c>
      <c r="C48" s="6">
        <v>228.51</v>
      </c>
      <c r="D48" s="6">
        <v>0.463</v>
      </c>
      <c r="E48" s="63">
        <f t="shared" si="1"/>
        <v>0.0400032</v>
      </c>
      <c r="F48" s="62">
        <f t="shared" si="2"/>
        <v>30.375333333333334</v>
      </c>
      <c r="G48" s="63">
        <f t="shared" si="5"/>
        <v>1.2151105344000002</v>
      </c>
      <c r="H48" s="10" t="s">
        <v>80</v>
      </c>
      <c r="I48" s="6">
        <v>29.758</v>
      </c>
      <c r="J48" s="6">
        <v>30.649</v>
      </c>
      <c r="K48" s="6">
        <v>30.719</v>
      </c>
      <c r="L48" s="8"/>
      <c r="M48" s="8"/>
    </row>
    <row r="49" spans="1:13" ht="24">
      <c r="A49" s="9">
        <f t="shared" si="4"/>
        <v>7</v>
      </c>
      <c r="B49" s="177">
        <v>39603</v>
      </c>
      <c r="C49" s="6">
        <v>228.53</v>
      </c>
      <c r="D49" s="6">
        <v>0.88</v>
      </c>
      <c r="E49" s="63">
        <f t="shared" si="1"/>
        <v>0.076032</v>
      </c>
      <c r="F49" s="62">
        <f t="shared" si="2"/>
        <v>16.252</v>
      </c>
      <c r="G49" s="63">
        <f t="shared" si="5"/>
        <v>1.2356720639999998</v>
      </c>
      <c r="H49" s="9" t="s">
        <v>51</v>
      </c>
      <c r="I49" s="6">
        <v>18.156</v>
      </c>
      <c r="J49" s="6">
        <v>23.186</v>
      </c>
      <c r="K49" s="6">
        <v>7.414</v>
      </c>
      <c r="L49" s="8"/>
      <c r="M49" s="8"/>
    </row>
    <row r="50" spans="1:13" ht="24">
      <c r="A50" s="9">
        <f t="shared" si="4"/>
        <v>8</v>
      </c>
      <c r="B50" s="177">
        <v>39616</v>
      </c>
      <c r="C50" s="6">
        <v>228.53</v>
      </c>
      <c r="D50" s="6">
        <v>0.511</v>
      </c>
      <c r="E50" s="63">
        <f t="shared" si="1"/>
        <v>0.044150400000000006</v>
      </c>
      <c r="F50" s="62">
        <f t="shared" si="2"/>
        <v>16.465999999999998</v>
      </c>
      <c r="G50" s="63">
        <f t="shared" si="5"/>
        <v>0.7269804864</v>
      </c>
      <c r="H50" s="9" t="s">
        <v>52</v>
      </c>
      <c r="I50" s="6">
        <v>16.842</v>
      </c>
      <c r="J50" s="6">
        <v>12.616</v>
      </c>
      <c r="K50" s="6">
        <v>19.94</v>
      </c>
      <c r="L50" s="8"/>
      <c r="M50" s="8"/>
    </row>
    <row r="51" spans="1:13" ht="24">
      <c r="A51" s="9">
        <f t="shared" si="4"/>
        <v>9</v>
      </c>
      <c r="B51" s="177">
        <v>39623</v>
      </c>
      <c r="C51" s="6">
        <v>228.71</v>
      </c>
      <c r="D51" s="6">
        <v>2.196</v>
      </c>
      <c r="E51" s="63">
        <f t="shared" si="1"/>
        <v>0.18973440000000003</v>
      </c>
      <c r="F51" s="62">
        <f t="shared" si="2"/>
        <v>31.26033333333333</v>
      </c>
      <c r="G51" s="63">
        <f t="shared" si="5"/>
        <v>5.9311605888</v>
      </c>
      <c r="H51" s="9" t="s">
        <v>53</v>
      </c>
      <c r="I51" s="6">
        <v>31.665</v>
      </c>
      <c r="J51" s="6">
        <v>37.518</v>
      </c>
      <c r="K51" s="6">
        <v>24.598</v>
      </c>
      <c r="L51" s="8"/>
      <c r="M51" s="8"/>
    </row>
    <row r="52" spans="1:13" ht="24">
      <c r="A52" s="9">
        <f t="shared" si="4"/>
        <v>10</v>
      </c>
      <c r="B52" s="177">
        <v>39633</v>
      </c>
      <c r="C52" s="6">
        <v>228.78</v>
      </c>
      <c r="D52" s="6">
        <v>2.86</v>
      </c>
      <c r="E52" s="63">
        <f aca="true" t="shared" si="6" ref="E52:E127">D52*0.0864</f>
        <v>0.247104</v>
      </c>
      <c r="F52" s="62">
        <f t="shared" si="2"/>
        <v>86.00099999999999</v>
      </c>
      <c r="G52" s="63">
        <f t="shared" si="5"/>
        <v>21.251191103999997</v>
      </c>
      <c r="H52" s="9" t="s">
        <v>54</v>
      </c>
      <c r="I52" s="6">
        <v>86.075</v>
      </c>
      <c r="J52" s="6">
        <v>78.349</v>
      </c>
      <c r="K52" s="6">
        <v>93.579</v>
      </c>
      <c r="L52" s="8"/>
      <c r="M52" s="8"/>
    </row>
    <row r="53" spans="1:13" ht="24">
      <c r="A53" s="9">
        <f t="shared" si="4"/>
        <v>11</v>
      </c>
      <c r="B53" s="177">
        <v>39644</v>
      </c>
      <c r="C53" s="6">
        <v>229</v>
      </c>
      <c r="D53" s="6">
        <v>8.231</v>
      </c>
      <c r="E53" s="63">
        <f t="shared" si="6"/>
        <v>0.7111584000000001</v>
      </c>
      <c r="F53" s="62">
        <f t="shared" si="2"/>
        <v>167.91133333333332</v>
      </c>
      <c r="G53" s="63">
        <f t="shared" si="5"/>
        <v>119.4115551552</v>
      </c>
      <c r="H53" s="9" t="s">
        <v>55</v>
      </c>
      <c r="I53" s="6">
        <v>162.264</v>
      </c>
      <c r="J53" s="6">
        <v>179.996</v>
      </c>
      <c r="K53" s="6">
        <v>161.474</v>
      </c>
      <c r="L53" s="8"/>
      <c r="M53" s="8"/>
    </row>
    <row r="54" spans="1:13" ht="24">
      <c r="A54" s="9">
        <f t="shared" si="4"/>
        <v>12</v>
      </c>
      <c r="B54" s="177">
        <v>39654</v>
      </c>
      <c r="C54" s="6">
        <v>228.73</v>
      </c>
      <c r="D54" s="6">
        <v>2.834</v>
      </c>
      <c r="E54" s="63">
        <f t="shared" si="6"/>
        <v>0.2448576</v>
      </c>
      <c r="F54" s="62">
        <f t="shared" si="2"/>
        <v>55.18266666666667</v>
      </c>
      <c r="G54" s="63">
        <f t="shared" si="5"/>
        <v>13.5118953216</v>
      </c>
      <c r="H54" s="9" t="s">
        <v>56</v>
      </c>
      <c r="I54" s="6">
        <v>64.248</v>
      </c>
      <c r="J54" s="6">
        <v>47.379</v>
      </c>
      <c r="K54" s="6">
        <v>53.921</v>
      </c>
      <c r="L54" s="8"/>
      <c r="M54" s="8"/>
    </row>
    <row r="55" spans="1:13" ht="24">
      <c r="A55" s="9">
        <f t="shared" si="4"/>
        <v>13</v>
      </c>
      <c r="B55" s="177">
        <v>39665</v>
      </c>
      <c r="C55" s="6">
        <v>228.81</v>
      </c>
      <c r="D55" s="6">
        <v>4.31</v>
      </c>
      <c r="E55" s="63">
        <f t="shared" si="6"/>
        <v>0.372384</v>
      </c>
      <c r="F55" s="62">
        <f t="shared" si="2"/>
        <v>14.580666666666668</v>
      </c>
      <c r="G55" s="63">
        <f t="shared" si="5"/>
        <v>5.4296069760000005</v>
      </c>
      <c r="H55" s="9" t="s">
        <v>57</v>
      </c>
      <c r="I55" s="6">
        <v>8.701</v>
      </c>
      <c r="J55" s="6">
        <v>11.914</v>
      </c>
      <c r="K55" s="6">
        <v>23.127</v>
      </c>
      <c r="L55" s="8"/>
      <c r="M55" s="8"/>
    </row>
    <row r="56" spans="1:13" ht="24">
      <c r="A56" s="9">
        <f t="shared" si="4"/>
        <v>14</v>
      </c>
      <c r="B56" s="177">
        <v>39675</v>
      </c>
      <c r="C56" s="6">
        <v>228.92</v>
      </c>
      <c r="D56" s="6">
        <v>7.763</v>
      </c>
      <c r="E56" s="63">
        <f t="shared" si="6"/>
        <v>0.6707232000000001</v>
      </c>
      <c r="F56" s="62">
        <f t="shared" si="2"/>
        <v>35.705666666666666</v>
      </c>
      <c r="G56" s="63">
        <f t="shared" si="5"/>
        <v>23.9486190048</v>
      </c>
      <c r="H56" s="9" t="s">
        <v>58</v>
      </c>
      <c r="I56" s="6">
        <v>20.712</v>
      </c>
      <c r="J56" s="6">
        <v>21.518</v>
      </c>
      <c r="K56" s="6">
        <v>64.887</v>
      </c>
      <c r="L56" s="8"/>
      <c r="M56" s="8"/>
    </row>
    <row r="57" spans="1:13" ht="24">
      <c r="A57" s="9">
        <f t="shared" si="4"/>
        <v>15</v>
      </c>
      <c r="B57" s="177">
        <v>39687</v>
      </c>
      <c r="C57" s="6">
        <v>228.75</v>
      </c>
      <c r="D57" s="6">
        <v>3.55</v>
      </c>
      <c r="E57" s="63">
        <f t="shared" si="6"/>
        <v>0.30672</v>
      </c>
      <c r="F57" s="62">
        <f t="shared" si="2"/>
        <v>24.932666666666666</v>
      </c>
      <c r="G57" s="63">
        <f t="shared" si="5"/>
        <v>7.647347519999999</v>
      </c>
      <c r="H57" s="9" t="s">
        <v>59</v>
      </c>
      <c r="I57" s="6">
        <v>28.83</v>
      </c>
      <c r="J57" s="6">
        <v>13.602</v>
      </c>
      <c r="K57" s="6">
        <v>32.366</v>
      </c>
      <c r="L57" s="8"/>
      <c r="M57" s="8"/>
    </row>
    <row r="58" spans="1:13" ht="24">
      <c r="A58" s="9">
        <f t="shared" si="4"/>
        <v>16</v>
      </c>
      <c r="B58" s="177">
        <v>39707</v>
      </c>
      <c r="C58" s="6">
        <v>229.96</v>
      </c>
      <c r="D58" s="6">
        <v>62.225</v>
      </c>
      <c r="E58" s="63">
        <f t="shared" si="6"/>
        <v>5.37624</v>
      </c>
      <c r="F58" s="62">
        <f t="shared" si="2"/>
        <v>433.87300000000005</v>
      </c>
      <c r="G58" s="63">
        <f t="shared" si="5"/>
        <v>2332.6053775200003</v>
      </c>
      <c r="H58" s="9" t="s">
        <v>60</v>
      </c>
      <c r="I58" s="6">
        <v>387.895</v>
      </c>
      <c r="J58" s="6">
        <v>478.526</v>
      </c>
      <c r="K58" s="6">
        <v>435.198</v>
      </c>
      <c r="L58" s="8"/>
      <c r="M58" s="8"/>
    </row>
    <row r="59" spans="1:13" ht="24">
      <c r="A59" s="9">
        <f t="shared" si="4"/>
        <v>17</v>
      </c>
      <c r="B59" s="177">
        <v>39712</v>
      </c>
      <c r="C59" s="6">
        <v>230.1</v>
      </c>
      <c r="D59" s="6">
        <v>72.188</v>
      </c>
      <c r="E59" s="63">
        <f t="shared" si="6"/>
        <v>6.2370432000000005</v>
      </c>
      <c r="F59" s="62">
        <f t="shared" si="2"/>
        <v>676.5486666666667</v>
      </c>
      <c r="G59" s="63">
        <f t="shared" si="5"/>
        <v>4219.663260902401</v>
      </c>
      <c r="H59" s="9" t="s">
        <v>61</v>
      </c>
      <c r="I59" s="6">
        <v>729.028</v>
      </c>
      <c r="J59" s="6">
        <v>518.524</v>
      </c>
      <c r="K59" s="6">
        <v>782.094</v>
      </c>
      <c r="L59" s="8"/>
      <c r="M59" s="8"/>
    </row>
    <row r="60" spans="1:13" ht="24">
      <c r="A60" s="9">
        <f t="shared" si="4"/>
        <v>18</v>
      </c>
      <c r="B60" s="177">
        <v>39714</v>
      </c>
      <c r="C60" s="6">
        <v>230.81</v>
      </c>
      <c r="D60" s="6">
        <v>123.672</v>
      </c>
      <c r="E60" s="63">
        <f t="shared" si="6"/>
        <v>10.6852608</v>
      </c>
      <c r="F60" s="62">
        <f t="shared" si="2"/>
        <v>296.26399999999995</v>
      </c>
      <c r="G60" s="63">
        <f t="shared" si="5"/>
        <v>3165.6581056511995</v>
      </c>
      <c r="H60" s="9" t="s">
        <v>62</v>
      </c>
      <c r="I60" s="6">
        <v>286.277</v>
      </c>
      <c r="J60" s="6">
        <v>300.188</v>
      </c>
      <c r="K60" s="6">
        <v>302.327</v>
      </c>
      <c r="L60" s="8"/>
      <c r="M60" s="8"/>
    </row>
    <row r="61" spans="1:13" ht="24">
      <c r="A61" s="9">
        <f t="shared" si="4"/>
        <v>19</v>
      </c>
      <c r="B61" s="177">
        <v>39724</v>
      </c>
      <c r="C61" s="6">
        <v>230.38</v>
      </c>
      <c r="D61" s="6">
        <v>90.226</v>
      </c>
      <c r="E61" s="63">
        <f t="shared" si="6"/>
        <v>7.7955264</v>
      </c>
      <c r="F61" s="62">
        <f>+AVERAGE(I61:K61)</f>
        <v>130.45584333333332</v>
      </c>
      <c r="G61" s="63">
        <f t="shared" si="5"/>
        <v>1016.9719707392638</v>
      </c>
      <c r="H61" s="9" t="s">
        <v>63</v>
      </c>
      <c r="I61" s="6">
        <v>109.01394</v>
      </c>
      <c r="J61" s="6">
        <v>153.2343</v>
      </c>
      <c r="K61" s="6">
        <v>129.11929</v>
      </c>
      <c r="L61" s="8"/>
      <c r="M61" s="8"/>
    </row>
    <row r="62" spans="1:13" ht="24">
      <c r="A62" s="9">
        <f t="shared" si="4"/>
        <v>20</v>
      </c>
      <c r="B62" s="177">
        <v>39737</v>
      </c>
      <c r="C62" s="6">
        <v>230</v>
      </c>
      <c r="D62" s="6">
        <v>22.508</v>
      </c>
      <c r="E62" s="63">
        <f t="shared" si="6"/>
        <v>1.9446912</v>
      </c>
      <c r="F62" s="62">
        <f>+AVERAGE(I62:K62)</f>
        <v>21.40261</v>
      </c>
      <c r="G62" s="63">
        <f t="shared" si="5"/>
        <v>41.621467324032</v>
      </c>
      <c r="H62" s="9" t="s">
        <v>64</v>
      </c>
      <c r="I62" s="6">
        <v>18.60754</v>
      </c>
      <c r="J62" s="6">
        <v>26.05154</v>
      </c>
      <c r="K62" s="6">
        <v>19.54875</v>
      </c>
      <c r="L62" s="8"/>
      <c r="M62" s="8"/>
    </row>
    <row r="63" spans="1:13" ht="24">
      <c r="A63" s="9">
        <f aca="true" t="shared" si="7" ref="A63:A72">+A62+1</f>
        <v>21</v>
      </c>
      <c r="B63" s="177">
        <v>39743</v>
      </c>
      <c r="C63" s="6">
        <v>229.39</v>
      </c>
      <c r="D63" s="6">
        <v>30.436</v>
      </c>
      <c r="E63" s="63">
        <f t="shared" si="6"/>
        <v>2.6296704</v>
      </c>
      <c r="F63" s="62">
        <f>+AVERAGE(I63:K63)</f>
        <v>91.47423666666667</v>
      </c>
      <c r="G63" s="63">
        <f t="shared" si="5"/>
        <v>240.54709252492802</v>
      </c>
      <c r="H63" s="9" t="s">
        <v>65</v>
      </c>
      <c r="I63" s="6">
        <v>93.36824</v>
      </c>
      <c r="J63" s="6">
        <v>87.61096</v>
      </c>
      <c r="K63" s="6">
        <v>93.44351</v>
      </c>
      <c r="L63" s="8"/>
      <c r="M63" s="8"/>
    </row>
    <row r="64" spans="1:13" ht="24">
      <c r="A64" s="9">
        <f t="shared" si="7"/>
        <v>22</v>
      </c>
      <c r="B64" s="177">
        <v>39755</v>
      </c>
      <c r="C64" s="6">
        <v>230.5</v>
      </c>
      <c r="D64" s="6">
        <v>97.532</v>
      </c>
      <c r="E64" s="63">
        <f t="shared" si="6"/>
        <v>8.4267648</v>
      </c>
      <c r="F64" s="62">
        <f>+AVERAGE(I64:K64)</f>
        <v>482.8669233333333</v>
      </c>
      <c r="G64" s="63">
        <f t="shared" si="5"/>
        <v>4069.005992629632</v>
      </c>
      <c r="H64" s="9" t="s">
        <v>81</v>
      </c>
      <c r="I64" s="6">
        <v>432.63288</v>
      </c>
      <c r="J64" s="6">
        <v>534.18803</v>
      </c>
      <c r="K64" s="6">
        <v>481.77986</v>
      </c>
      <c r="L64" s="8"/>
      <c r="M64" s="8"/>
    </row>
    <row r="65" spans="1:13" ht="24">
      <c r="A65" s="9">
        <f t="shared" si="7"/>
        <v>23</v>
      </c>
      <c r="B65" s="177">
        <v>39772</v>
      </c>
      <c r="C65" s="6">
        <v>229.15</v>
      </c>
      <c r="D65" s="6">
        <v>19.634</v>
      </c>
      <c r="E65" s="63">
        <f t="shared" si="6"/>
        <v>1.6963776000000002</v>
      </c>
      <c r="F65" s="62">
        <f>+AVERAGE(I65:K65)</f>
        <v>17.04681666666667</v>
      </c>
      <c r="G65" s="63">
        <f t="shared" si="5"/>
        <v>28.917837944640006</v>
      </c>
      <c r="H65" s="9" t="s">
        <v>82</v>
      </c>
      <c r="I65" s="6">
        <v>20.62121</v>
      </c>
      <c r="J65" s="6">
        <v>11.71792</v>
      </c>
      <c r="K65" s="6">
        <v>18.80132</v>
      </c>
      <c r="L65" s="8"/>
      <c r="M65" s="8"/>
    </row>
    <row r="66" spans="1:13" ht="24">
      <c r="A66" s="9">
        <f t="shared" si="7"/>
        <v>24</v>
      </c>
      <c r="B66" s="264" t="s">
        <v>83</v>
      </c>
      <c r="C66" s="264"/>
      <c r="D66" s="264"/>
      <c r="E66" s="264"/>
      <c r="F66" s="264"/>
      <c r="G66" s="264"/>
      <c r="H66" s="9"/>
      <c r="I66" s="6">
        <v>0</v>
      </c>
      <c r="J66" s="6">
        <v>0</v>
      </c>
      <c r="K66" s="6">
        <v>0</v>
      </c>
      <c r="L66" s="8"/>
      <c r="M66" s="8"/>
    </row>
    <row r="67" spans="1:13" ht="24">
      <c r="A67" s="9">
        <f t="shared" si="7"/>
        <v>25</v>
      </c>
      <c r="B67" s="177">
        <v>39819</v>
      </c>
      <c r="C67" s="6">
        <v>229.33</v>
      </c>
      <c r="D67" s="6">
        <v>20.542</v>
      </c>
      <c r="E67" s="63">
        <f t="shared" si="6"/>
        <v>1.7748288000000003</v>
      </c>
      <c r="F67" s="62">
        <f aca="true" t="shared" si="8" ref="F67:F88">+AVERAGE(I67:K67)</f>
        <v>105.95913</v>
      </c>
      <c r="G67" s="63">
        <f t="shared" si="5"/>
        <v>188.05931554694405</v>
      </c>
      <c r="H67" s="9" t="s">
        <v>85</v>
      </c>
      <c r="I67" s="6">
        <v>123.75118</v>
      </c>
      <c r="J67" s="6">
        <v>89.90463</v>
      </c>
      <c r="K67" s="6">
        <v>104.22158</v>
      </c>
      <c r="L67" s="8"/>
      <c r="M67" s="8"/>
    </row>
    <row r="68" spans="1:13" ht="24">
      <c r="A68" s="9">
        <f t="shared" si="7"/>
        <v>26</v>
      </c>
      <c r="B68" s="177">
        <v>39835</v>
      </c>
      <c r="C68" s="6">
        <v>229.84</v>
      </c>
      <c r="D68" s="6">
        <v>7.468</v>
      </c>
      <c r="E68" s="63">
        <f t="shared" si="6"/>
        <v>0.6452352</v>
      </c>
      <c r="F68" s="62">
        <f t="shared" si="8"/>
        <v>14.00943</v>
      </c>
      <c r="G68" s="63">
        <f t="shared" si="5"/>
        <v>9.039377367936</v>
      </c>
      <c r="H68" s="9" t="s">
        <v>84</v>
      </c>
      <c r="I68" s="6">
        <v>13.51781</v>
      </c>
      <c r="J68" s="6">
        <v>14.71911</v>
      </c>
      <c r="K68" s="6">
        <v>13.79137</v>
      </c>
      <c r="L68" s="8"/>
      <c r="M68" s="8"/>
    </row>
    <row r="69" spans="1:13" ht="24">
      <c r="A69" s="9">
        <f t="shared" si="7"/>
        <v>27</v>
      </c>
      <c r="B69" s="177">
        <v>39849</v>
      </c>
      <c r="C69" s="6">
        <v>229.73</v>
      </c>
      <c r="D69" s="6">
        <v>4.227</v>
      </c>
      <c r="E69" s="63">
        <f t="shared" si="6"/>
        <v>0.36521280000000006</v>
      </c>
      <c r="F69" s="62">
        <f t="shared" si="8"/>
        <v>18.350406666666668</v>
      </c>
      <c r="G69" s="63">
        <f t="shared" si="5"/>
        <v>6.701803399872001</v>
      </c>
      <c r="H69" s="9" t="s">
        <v>86</v>
      </c>
      <c r="I69" s="6">
        <v>16.22989</v>
      </c>
      <c r="J69" s="6">
        <v>19.10491</v>
      </c>
      <c r="K69" s="6">
        <v>19.71642</v>
      </c>
      <c r="L69" s="8"/>
      <c r="M69" s="8"/>
    </row>
    <row r="70" spans="1:13" ht="24">
      <c r="A70" s="9">
        <f t="shared" si="7"/>
        <v>28</v>
      </c>
      <c r="B70" s="177">
        <v>39864</v>
      </c>
      <c r="C70" s="6">
        <v>229.82</v>
      </c>
      <c r="D70" s="6">
        <v>4.359</v>
      </c>
      <c r="E70" s="63">
        <f t="shared" si="6"/>
        <v>0.3766176</v>
      </c>
      <c r="F70" s="62">
        <f t="shared" si="8"/>
        <v>41.675909999999995</v>
      </c>
      <c r="G70" s="63">
        <f t="shared" si="5"/>
        <v>15.695881202015999</v>
      </c>
      <c r="H70" s="9" t="s">
        <v>87</v>
      </c>
      <c r="I70" s="6">
        <v>50.44413</v>
      </c>
      <c r="J70" s="6">
        <v>31.5212</v>
      </c>
      <c r="K70" s="6">
        <v>43.0624</v>
      </c>
      <c r="L70" s="8"/>
      <c r="M70" s="8"/>
    </row>
    <row r="71" spans="1:13" ht="24">
      <c r="A71" s="9">
        <f t="shared" si="7"/>
        <v>29</v>
      </c>
      <c r="B71" s="177">
        <v>39877</v>
      </c>
      <c r="C71" s="6">
        <v>229.87</v>
      </c>
      <c r="D71" s="6">
        <v>8.839</v>
      </c>
      <c r="E71" s="63">
        <f t="shared" si="6"/>
        <v>0.7636896000000001</v>
      </c>
      <c r="F71" s="62">
        <f t="shared" si="8"/>
        <v>14.168826666666666</v>
      </c>
      <c r="G71" s="63">
        <f t="shared" si="5"/>
        <v>10.820585569536</v>
      </c>
      <c r="H71" s="9" t="s">
        <v>88</v>
      </c>
      <c r="I71" s="6">
        <v>10.28499</v>
      </c>
      <c r="J71" s="6">
        <v>12.09596</v>
      </c>
      <c r="K71" s="6">
        <v>20.12553</v>
      </c>
      <c r="L71" s="8"/>
      <c r="M71" s="8"/>
    </row>
    <row r="72" spans="1:13" ht="24.75" thickBot="1">
      <c r="A72" s="9">
        <f t="shared" si="7"/>
        <v>30</v>
      </c>
      <c r="B72" s="178">
        <v>39897</v>
      </c>
      <c r="C72" s="69">
        <v>229.88</v>
      </c>
      <c r="D72" s="69">
        <v>9.546</v>
      </c>
      <c r="E72" s="70">
        <f t="shared" si="6"/>
        <v>0.8247744</v>
      </c>
      <c r="F72" s="71">
        <f t="shared" si="8"/>
        <v>11.5085</v>
      </c>
      <c r="G72" s="70">
        <f t="shared" si="5"/>
        <v>9.4919161824</v>
      </c>
      <c r="H72" s="68" t="s">
        <v>89</v>
      </c>
      <c r="I72" s="69">
        <v>11.36323</v>
      </c>
      <c r="J72" s="69">
        <v>9.00692</v>
      </c>
      <c r="K72" s="69">
        <v>14.15535</v>
      </c>
      <c r="L72" s="8"/>
      <c r="M72" s="8"/>
    </row>
    <row r="73" spans="1:13" ht="24">
      <c r="A73" s="9">
        <v>1</v>
      </c>
      <c r="B73" s="179">
        <v>39906</v>
      </c>
      <c r="C73" s="72">
        <v>229.78</v>
      </c>
      <c r="D73" s="72">
        <v>6.176</v>
      </c>
      <c r="E73" s="73">
        <f t="shared" si="6"/>
        <v>0.5336064</v>
      </c>
      <c r="F73" s="74">
        <f t="shared" si="8"/>
        <v>24.587176666666668</v>
      </c>
      <c r="G73" s="73">
        <f t="shared" si="5"/>
        <v>13.119874827264002</v>
      </c>
      <c r="H73" s="86" t="s">
        <v>90</v>
      </c>
      <c r="I73" s="72">
        <v>36.82182</v>
      </c>
      <c r="J73" s="72">
        <v>17.08784</v>
      </c>
      <c r="K73" s="72">
        <v>19.85187</v>
      </c>
      <c r="L73" s="8"/>
      <c r="M73" s="8"/>
    </row>
    <row r="74" spans="1:13" ht="24">
      <c r="A74" s="9">
        <v>2</v>
      </c>
      <c r="B74" s="177">
        <v>39926</v>
      </c>
      <c r="C74" s="6">
        <v>229.74</v>
      </c>
      <c r="D74" s="6">
        <v>3.204</v>
      </c>
      <c r="E74" s="63">
        <f t="shared" si="6"/>
        <v>0.2768256</v>
      </c>
      <c r="F74" s="62">
        <f t="shared" si="8"/>
        <v>6.6919933333333335</v>
      </c>
      <c r="G74" s="63">
        <f t="shared" si="5"/>
        <v>1.852515069696</v>
      </c>
      <c r="H74" s="85" t="s">
        <v>91</v>
      </c>
      <c r="I74" s="6">
        <v>6.60647</v>
      </c>
      <c r="J74" s="6">
        <v>6.42174</v>
      </c>
      <c r="K74" s="6">
        <v>7.04777</v>
      </c>
      <c r="L74" s="8"/>
      <c r="M74" s="8"/>
    </row>
    <row r="75" spans="1:13" ht="24">
      <c r="A75" s="9">
        <v>3</v>
      </c>
      <c r="B75" s="177">
        <v>39946</v>
      </c>
      <c r="C75" s="6">
        <v>229.73</v>
      </c>
      <c r="D75" s="6">
        <v>4.413</v>
      </c>
      <c r="E75" s="63">
        <f t="shared" si="6"/>
        <v>0.38128320000000004</v>
      </c>
      <c r="F75" s="62">
        <f t="shared" si="8"/>
        <v>17.300383333333333</v>
      </c>
      <c r="G75" s="63">
        <f t="shared" si="5"/>
        <v>6.596345518560001</v>
      </c>
      <c r="H75" s="9" t="s">
        <v>92</v>
      </c>
      <c r="I75" s="6">
        <v>22.91551</v>
      </c>
      <c r="J75" s="6">
        <v>17.07342</v>
      </c>
      <c r="K75" s="6">
        <v>11.91222</v>
      </c>
      <c r="L75" s="8"/>
      <c r="M75" s="8"/>
    </row>
    <row r="76" spans="1:13" ht="24">
      <c r="A76" s="9">
        <v>4</v>
      </c>
      <c r="B76" s="177">
        <v>39953</v>
      </c>
      <c r="C76" s="6">
        <v>228.59</v>
      </c>
      <c r="D76" s="6">
        <v>2.16</v>
      </c>
      <c r="E76" s="63">
        <f t="shared" si="6"/>
        <v>0.186624</v>
      </c>
      <c r="F76" s="62">
        <f t="shared" si="8"/>
        <v>26.55412</v>
      </c>
      <c r="G76" s="63">
        <f t="shared" si="5"/>
        <v>4.955636090880001</v>
      </c>
      <c r="H76" s="85" t="s">
        <v>94</v>
      </c>
      <c r="I76" s="6">
        <v>30.8676</v>
      </c>
      <c r="J76" s="6">
        <v>27.01064</v>
      </c>
      <c r="K76" s="6">
        <v>21.78412</v>
      </c>
      <c r="L76" s="8"/>
      <c r="M76" s="8"/>
    </row>
    <row r="77" spans="1:13" ht="24">
      <c r="A77" s="9">
        <v>5</v>
      </c>
      <c r="B77" s="177">
        <v>39960</v>
      </c>
      <c r="C77" s="6">
        <v>228.8</v>
      </c>
      <c r="D77" s="6">
        <v>6.847</v>
      </c>
      <c r="E77" s="63">
        <f t="shared" si="6"/>
        <v>0.5915808</v>
      </c>
      <c r="F77" s="62">
        <f t="shared" si="8"/>
        <v>26.163536666666662</v>
      </c>
      <c r="G77" s="63">
        <f t="shared" si="5"/>
        <v>15.477845952095997</v>
      </c>
      <c r="H77" s="9" t="s">
        <v>93</v>
      </c>
      <c r="I77" s="6">
        <v>24.78531</v>
      </c>
      <c r="J77" s="6">
        <v>38.89192</v>
      </c>
      <c r="K77" s="6">
        <v>14.81338</v>
      </c>
      <c r="L77" s="8"/>
      <c r="M77" s="8"/>
    </row>
    <row r="78" spans="1:13" ht="24">
      <c r="A78" s="9">
        <v>6</v>
      </c>
      <c r="B78" s="177">
        <v>39968</v>
      </c>
      <c r="C78" s="6">
        <v>228.76</v>
      </c>
      <c r="D78" s="6">
        <v>5.868</v>
      </c>
      <c r="E78" s="63">
        <f t="shared" si="6"/>
        <v>0.5069952000000001</v>
      </c>
      <c r="F78" s="62">
        <f t="shared" si="8"/>
        <v>42.194823333333325</v>
      </c>
      <c r="G78" s="63">
        <f t="shared" si="5"/>
        <v>21.392572894847998</v>
      </c>
      <c r="H78" s="10" t="s">
        <v>95</v>
      </c>
      <c r="I78" s="6">
        <v>37.3666</v>
      </c>
      <c r="J78" s="6">
        <v>52.54562</v>
      </c>
      <c r="K78" s="6">
        <v>36.67225</v>
      </c>
      <c r="L78" s="8"/>
      <c r="M78" s="8"/>
    </row>
    <row r="79" spans="1:13" ht="24">
      <c r="A79" s="9">
        <v>7</v>
      </c>
      <c r="B79" s="177">
        <v>39982</v>
      </c>
      <c r="C79" s="6">
        <v>229.82</v>
      </c>
      <c r="D79" s="6">
        <v>55.647</v>
      </c>
      <c r="E79" s="63">
        <f t="shared" si="6"/>
        <v>4.8079008000000005</v>
      </c>
      <c r="F79" s="62">
        <f t="shared" si="8"/>
        <v>251.66445</v>
      </c>
      <c r="G79" s="63">
        <f t="shared" si="5"/>
        <v>1209.97771048656</v>
      </c>
      <c r="H79" s="10" t="s">
        <v>96</v>
      </c>
      <c r="I79" s="6">
        <v>249.90586</v>
      </c>
      <c r="J79" s="6">
        <v>243.20369</v>
      </c>
      <c r="K79" s="6">
        <v>261.8838</v>
      </c>
      <c r="L79" s="8"/>
      <c r="M79" s="8"/>
    </row>
    <row r="80" spans="1:13" ht="24">
      <c r="A80" s="9">
        <v>8</v>
      </c>
      <c r="B80" s="177">
        <v>39986</v>
      </c>
      <c r="C80" s="6">
        <v>229.15</v>
      </c>
      <c r="D80" s="6">
        <v>19.244</v>
      </c>
      <c r="E80" s="63">
        <f t="shared" si="6"/>
        <v>1.6626816</v>
      </c>
      <c r="F80" s="62">
        <f t="shared" si="8"/>
        <v>56.23301</v>
      </c>
      <c r="G80" s="63">
        <f t="shared" si="5"/>
        <v>93.497591039616</v>
      </c>
      <c r="H80" s="10" t="s">
        <v>97</v>
      </c>
      <c r="I80" s="6">
        <v>67.29845</v>
      </c>
      <c r="J80" s="6">
        <v>50.40005</v>
      </c>
      <c r="K80" s="6">
        <v>51.00053</v>
      </c>
      <c r="L80" s="8"/>
      <c r="M80" s="8"/>
    </row>
    <row r="81" spans="1:13" ht="24">
      <c r="A81" s="9">
        <v>9</v>
      </c>
      <c r="B81" s="177">
        <v>39996</v>
      </c>
      <c r="C81" s="6">
        <v>229.14</v>
      </c>
      <c r="D81" s="6">
        <v>18.442</v>
      </c>
      <c r="E81" s="63">
        <f t="shared" si="6"/>
        <v>1.5933888</v>
      </c>
      <c r="F81" s="62">
        <f t="shared" si="8"/>
        <v>83.30202</v>
      </c>
      <c r="G81" s="63">
        <f t="shared" si="5"/>
        <v>132.732505685376</v>
      </c>
      <c r="H81" s="9" t="s">
        <v>98</v>
      </c>
      <c r="I81" s="6">
        <v>70.72905</v>
      </c>
      <c r="J81" s="6">
        <v>96.36265</v>
      </c>
      <c r="K81" s="6">
        <v>82.81436</v>
      </c>
      <c r="L81" s="8"/>
      <c r="M81" s="8"/>
    </row>
    <row r="82" spans="1:13" ht="24">
      <c r="A82" s="9">
        <v>10</v>
      </c>
      <c r="B82" s="177">
        <v>40008</v>
      </c>
      <c r="C82" s="6">
        <v>229.15</v>
      </c>
      <c r="D82" s="6">
        <v>20.132</v>
      </c>
      <c r="E82" s="63">
        <f t="shared" si="6"/>
        <v>1.7394048000000002</v>
      </c>
      <c r="F82" s="62">
        <f t="shared" si="8"/>
        <v>151.49868333333333</v>
      </c>
      <c r="G82" s="63">
        <f t="shared" si="5"/>
        <v>263.51753698368003</v>
      </c>
      <c r="H82" s="9" t="s">
        <v>99</v>
      </c>
      <c r="I82" s="6">
        <v>158.99266</v>
      </c>
      <c r="J82" s="6">
        <v>144.59391</v>
      </c>
      <c r="K82" s="6">
        <v>150.90948</v>
      </c>
      <c r="L82" s="8"/>
      <c r="M82" s="8"/>
    </row>
    <row r="83" spans="1:13" ht="24">
      <c r="A83" s="9">
        <v>11</v>
      </c>
      <c r="B83" s="177">
        <v>40015</v>
      </c>
      <c r="C83" s="6">
        <v>228.83</v>
      </c>
      <c r="D83" s="6">
        <v>6.616</v>
      </c>
      <c r="E83" s="63">
        <f t="shared" si="6"/>
        <v>0.5716224</v>
      </c>
      <c r="F83" s="62">
        <f t="shared" si="8"/>
        <v>54.708416666666665</v>
      </c>
      <c r="G83" s="63">
        <f t="shared" si="5"/>
        <v>31.2725564352</v>
      </c>
      <c r="H83" s="9" t="s">
        <v>100</v>
      </c>
      <c r="I83" s="6">
        <v>31.98903</v>
      </c>
      <c r="J83" s="6">
        <v>94.17323</v>
      </c>
      <c r="K83" s="6">
        <v>37.96299</v>
      </c>
      <c r="L83" s="8"/>
      <c r="M83" s="8"/>
    </row>
    <row r="84" spans="1:13" ht="24">
      <c r="A84" s="9">
        <v>12</v>
      </c>
      <c r="B84" s="177">
        <v>40035</v>
      </c>
      <c r="C84" s="6">
        <v>229.03</v>
      </c>
      <c r="D84" s="6">
        <v>16.546</v>
      </c>
      <c r="E84" s="63">
        <f t="shared" si="6"/>
        <v>1.4295744</v>
      </c>
      <c r="F84" s="62">
        <f t="shared" si="8"/>
        <v>28.177823333333333</v>
      </c>
      <c r="G84" s="63">
        <f t="shared" si="5"/>
        <v>40.282294885056</v>
      </c>
      <c r="H84" s="9" t="s">
        <v>101</v>
      </c>
      <c r="I84" s="6">
        <v>25.6217</v>
      </c>
      <c r="J84" s="6">
        <v>28.13766</v>
      </c>
      <c r="K84" s="6">
        <v>30.77411</v>
      </c>
      <c r="L84" s="8"/>
      <c r="M84" s="8"/>
    </row>
    <row r="85" spans="1:13" ht="24">
      <c r="A85" s="9">
        <v>13</v>
      </c>
      <c r="B85" s="177">
        <v>40045</v>
      </c>
      <c r="C85" s="6">
        <v>228.78</v>
      </c>
      <c r="D85" s="6">
        <v>6.389</v>
      </c>
      <c r="E85" s="63">
        <f t="shared" si="6"/>
        <v>0.5520096000000001</v>
      </c>
      <c r="F85" s="62">
        <f t="shared" si="8"/>
        <v>13.992776666666666</v>
      </c>
      <c r="G85" s="63">
        <f t="shared" si="5"/>
        <v>7.724147050656001</v>
      </c>
      <c r="H85" s="9" t="s">
        <v>102</v>
      </c>
      <c r="I85" s="6">
        <v>11.7738</v>
      </c>
      <c r="J85" s="6">
        <v>19.59677</v>
      </c>
      <c r="K85" s="6">
        <v>10.60776</v>
      </c>
      <c r="L85" s="8"/>
      <c r="M85" s="8"/>
    </row>
    <row r="86" spans="1:13" ht="24">
      <c r="A86" s="9">
        <v>14</v>
      </c>
      <c r="B86" s="177">
        <v>40051</v>
      </c>
      <c r="C86" s="6">
        <v>229.03</v>
      </c>
      <c r="D86" s="6">
        <v>15.029</v>
      </c>
      <c r="E86" s="63">
        <f t="shared" si="6"/>
        <v>1.2985056000000001</v>
      </c>
      <c r="F86" s="62">
        <f t="shared" si="8"/>
        <v>37.50072333333333</v>
      </c>
      <c r="G86" s="63">
        <f t="shared" si="5"/>
        <v>48.694899252384005</v>
      </c>
      <c r="H86" s="9" t="s">
        <v>103</v>
      </c>
      <c r="I86" s="6">
        <v>30.65624</v>
      </c>
      <c r="J86" s="6">
        <v>48.6244</v>
      </c>
      <c r="K86" s="6">
        <v>33.22153</v>
      </c>
      <c r="L86" s="8"/>
      <c r="M86" s="8"/>
    </row>
    <row r="87" spans="1:13" ht="24">
      <c r="A87" s="9">
        <v>15</v>
      </c>
      <c r="B87" s="177">
        <v>40059</v>
      </c>
      <c r="C87" s="6">
        <v>228.98</v>
      </c>
      <c r="D87" s="6">
        <v>13.575</v>
      </c>
      <c r="E87" s="63">
        <f t="shared" si="6"/>
        <v>1.17288</v>
      </c>
      <c r="F87" s="62">
        <f t="shared" si="8"/>
        <v>9.29242</v>
      </c>
      <c r="G87" s="63">
        <f t="shared" si="5"/>
        <v>10.898893569599998</v>
      </c>
      <c r="H87" s="9" t="s">
        <v>104</v>
      </c>
      <c r="I87" s="6">
        <v>12.45651</v>
      </c>
      <c r="J87" s="6">
        <v>8.57143</v>
      </c>
      <c r="K87" s="6">
        <v>6.84932</v>
      </c>
      <c r="L87" s="8"/>
      <c r="M87" s="8"/>
    </row>
    <row r="88" spans="1:13" ht="24">
      <c r="A88" s="9">
        <v>16</v>
      </c>
      <c r="B88" s="177">
        <v>40071</v>
      </c>
      <c r="C88" s="6">
        <v>228.87</v>
      </c>
      <c r="D88" s="6">
        <v>9.503</v>
      </c>
      <c r="E88" s="63">
        <f t="shared" si="6"/>
        <v>0.8210592000000001</v>
      </c>
      <c r="F88" s="62">
        <f t="shared" si="8"/>
        <v>11.595376666666667</v>
      </c>
      <c r="G88" s="63">
        <f t="shared" si="5"/>
        <v>9.520490689632002</v>
      </c>
      <c r="H88" s="9" t="s">
        <v>105</v>
      </c>
      <c r="I88" s="6">
        <v>9.0413</v>
      </c>
      <c r="J88" s="6">
        <v>10.71237</v>
      </c>
      <c r="K88" s="6">
        <v>15.03246</v>
      </c>
      <c r="L88" s="8"/>
      <c r="M88" s="8"/>
    </row>
    <row r="89" spans="1:13" ht="24">
      <c r="A89" s="9">
        <v>17</v>
      </c>
      <c r="B89" s="177">
        <v>40080</v>
      </c>
      <c r="C89" s="6">
        <v>229.32</v>
      </c>
      <c r="D89" s="6">
        <v>26.06</v>
      </c>
      <c r="E89" s="63">
        <f t="shared" si="6"/>
        <v>2.251584</v>
      </c>
      <c r="F89" s="62">
        <f aca="true" t="shared" si="9" ref="F89:F95">+AVERAGE(I89:K89)</f>
        <v>17.768426666666667</v>
      </c>
      <c r="G89" s="63">
        <f aca="true" t="shared" si="10" ref="G89:G95">F89*E89</f>
        <v>40.00710518784</v>
      </c>
      <c r="H89" s="9" t="s">
        <v>106</v>
      </c>
      <c r="I89" s="6">
        <v>17.32224</v>
      </c>
      <c r="J89" s="6">
        <v>20.0048</v>
      </c>
      <c r="K89" s="6">
        <v>15.97824</v>
      </c>
      <c r="L89" s="8"/>
      <c r="M89" s="8"/>
    </row>
    <row r="90" spans="1:13" ht="24">
      <c r="A90" s="9">
        <v>18</v>
      </c>
      <c r="B90" s="177">
        <v>40094</v>
      </c>
      <c r="C90" s="6">
        <v>229.56</v>
      </c>
      <c r="D90" s="6">
        <v>37.788</v>
      </c>
      <c r="E90" s="63">
        <f t="shared" si="6"/>
        <v>3.2648832</v>
      </c>
      <c r="F90" s="62">
        <f t="shared" si="9"/>
        <v>19.912536666666668</v>
      </c>
      <c r="G90" s="63">
        <f t="shared" si="10"/>
        <v>65.012106432384</v>
      </c>
      <c r="H90" s="9" t="s">
        <v>107</v>
      </c>
      <c r="I90" s="6">
        <v>21.94023</v>
      </c>
      <c r="J90" s="6">
        <v>22.72942</v>
      </c>
      <c r="K90" s="6">
        <v>15.06796</v>
      </c>
      <c r="L90" s="8"/>
      <c r="M90" s="8"/>
    </row>
    <row r="91" spans="1:13" ht="24">
      <c r="A91" s="9">
        <v>19</v>
      </c>
      <c r="B91" s="177">
        <v>40103</v>
      </c>
      <c r="C91" s="6">
        <v>229.01</v>
      </c>
      <c r="D91" s="6">
        <v>12.907</v>
      </c>
      <c r="E91" s="63">
        <f t="shared" si="6"/>
        <v>1.1151648</v>
      </c>
      <c r="F91" s="62">
        <f t="shared" si="9"/>
        <v>28.788420000000002</v>
      </c>
      <c r="G91" s="63">
        <f t="shared" si="10"/>
        <v>32.103832631616</v>
      </c>
      <c r="H91" s="9" t="s">
        <v>108</v>
      </c>
      <c r="I91" s="6">
        <v>22.31201</v>
      </c>
      <c r="J91" s="6">
        <v>29.65642</v>
      </c>
      <c r="K91" s="6">
        <v>34.39683</v>
      </c>
      <c r="L91" s="8"/>
      <c r="M91" s="8"/>
    </row>
    <row r="92" spans="1:13" ht="24">
      <c r="A92" s="9">
        <v>20</v>
      </c>
      <c r="B92" s="177">
        <v>40107</v>
      </c>
      <c r="C92" s="6">
        <v>229.665</v>
      </c>
      <c r="D92" s="6">
        <v>7.451</v>
      </c>
      <c r="E92" s="63">
        <f t="shared" si="6"/>
        <v>0.6437664</v>
      </c>
      <c r="F92" s="62">
        <f t="shared" si="9"/>
        <v>27.984086666666666</v>
      </c>
      <c r="G92" s="63">
        <f t="shared" si="10"/>
        <v>18.015214730687998</v>
      </c>
      <c r="H92" s="9" t="s">
        <v>109</v>
      </c>
      <c r="I92" s="6">
        <v>25.64102</v>
      </c>
      <c r="J92" s="6">
        <v>26.72546</v>
      </c>
      <c r="K92" s="6">
        <v>31.58578</v>
      </c>
      <c r="L92" s="8"/>
      <c r="M92" s="8"/>
    </row>
    <row r="93" spans="1:13" ht="24">
      <c r="A93" s="9">
        <v>21</v>
      </c>
      <c r="B93" s="177">
        <v>40120</v>
      </c>
      <c r="C93" s="6">
        <v>229.88</v>
      </c>
      <c r="D93" s="6">
        <v>9.005</v>
      </c>
      <c r="E93" s="63">
        <f t="shared" si="6"/>
        <v>0.7780320000000001</v>
      </c>
      <c r="F93" s="62">
        <f t="shared" si="9"/>
        <v>8.637256666666666</v>
      </c>
      <c r="G93" s="63">
        <f t="shared" si="10"/>
        <v>6.72006207888</v>
      </c>
      <c r="H93" s="9" t="s">
        <v>110</v>
      </c>
      <c r="I93" s="6">
        <v>14.52176</v>
      </c>
      <c r="J93" s="6">
        <v>7.06489</v>
      </c>
      <c r="K93" s="6">
        <v>4.32512</v>
      </c>
      <c r="L93" s="8"/>
      <c r="M93" s="8"/>
    </row>
    <row r="94" spans="1:13" ht="24">
      <c r="A94" s="9">
        <v>22</v>
      </c>
      <c r="B94" s="177">
        <v>40126</v>
      </c>
      <c r="C94" s="6">
        <v>228.75</v>
      </c>
      <c r="D94" s="6">
        <v>4.987</v>
      </c>
      <c r="E94" s="63">
        <f t="shared" si="6"/>
        <v>0.4308768</v>
      </c>
      <c r="F94" s="62">
        <f t="shared" si="9"/>
        <v>29.902606666666667</v>
      </c>
      <c r="G94" s="63">
        <f t="shared" si="10"/>
        <v>12.884339472192</v>
      </c>
      <c r="H94" s="9" t="s">
        <v>81</v>
      </c>
      <c r="I94" s="6">
        <v>30.77102</v>
      </c>
      <c r="J94" s="6">
        <v>27.73318</v>
      </c>
      <c r="K94" s="6">
        <v>31.20362</v>
      </c>
      <c r="L94" s="8"/>
      <c r="M94" s="8"/>
    </row>
    <row r="95" spans="1:13" ht="24">
      <c r="A95" s="9">
        <v>23</v>
      </c>
      <c r="B95" s="177">
        <v>40174</v>
      </c>
      <c r="C95" s="6">
        <v>229.06</v>
      </c>
      <c r="D95" s="6">
        <v>3.676</v>
      </c>
      <c r="E95" s="63">
        <f t="shared" si="6"/>
        <v>0.3176064</v>
      </c>
      <c r="F95" s="62">
        <f t="shared" si="9"/>
        <v>22.61124</v>
      </c>
      <c r="G95" s="63">
        <f t="shared" si="10"/>
        <v>7.181474535936</v>
      </c>
      <c r="H95" s="9" t="s">
        <v>82</v>
      </c>
      <c r="I95" s="6">
        <v>13.01005</v>
      </c>
      <c r="J95" s="6">
        <v>27.56086</v>
      </c>
      <c r="K95" s="6">
        <v>27.26281</v>
      </c>
      <c r="L95" s="8"/>
      <c r="M95" s="8"/>
    </row>
    <row r="96" spans="1:13" ht="24">
      <c r="A96" s="9">
        <v>24</v>
      </c>
      <c r="B96" s="177">
        <v>40175</v>
      </c>
      <c r="C96" s="6">
        <v>229.12</v>
      </c>
      <c r="D96" s="6">
        <v>4.056</v>
      </c>
      <c r="E96" s="63">
        <f t="shared" si="6"/>
        <v>0.35043840000000004</v>
      </c>
      <c r="F96" s="62">
        <f aca="true" t="shared" si="11" ref="F96:F101">+AVERAGE(I96:K96)</f>
        <v>33.35644333333334</v>
      </c>
      <c r="G96" s="63">
        <f aca="true" t="shared" si="12" ref="G96:G101">F96*E96</f>
        <v>11.689378631424002</v>
      </c>
      <c r="H96" s="9" t="s">
        <v>85</v>
      </c>
      <c r="I96" s="6">
        <v>38.11108</v>
      </c>
      <c r="J96" s="6">
        <v>25.98392</v>
      </c>
      <c r="K96" s="6">
        <v>35.97433</v>
      </c>
      <c r="L96" s="8"/>
      <c r="M96" s="8"/>
    </row>
    <row r="97" spans="1:13" ht="24">
      <c r="A97" s="9">
        <v>25</v>
      </c>
      <c r="B97" s="177">
        <v>40191</v>
      </c>
      <c r="C97" s="6">
        <v>228.76</v>
      </c>
      <c r="D97" s="6">
        <v>4.587</v>
      </c>
      <c r="E97" s="63">
        <f t="shared" si="6"/>
        <v>0.3963168</v>
      </c>
      <c r="F97" s="62">
        <f t="shared" si="11"/>
        <v>48.46403333333333</v>
      </c>
      <c r="G97" s="63">
        <f t="shared" si="12"/>
        <v>19.20711060576</v>
      </c>
      <c r="H97" s="9" t="s">
        <v>111</v>
      </c>
      <c r="I97" s="6">
        <v>47.0203</v>
      </c>
      <c r="J97" s="6">
        <v>43.5997</v>
      </c>
      <c r="K97" s="6">
        <v>54.7721</v>
      </c>
      <c r="L97" s="8"/>
      <c r="M97" s="8"/>
    </row>
    <row r="98" spans="1:13" ht="24">
      <c r="A98" s="9">
        <v>26</v>
      </c>
      <c r="B98" s="177">
        <v>40194</v>
      </c>
      <c r="C98" s="6">
        <v>229.03</v>
      </c>
      <c r="D98" s="6">
        <v>4.079</v>
      </c>
      <c r="E98" s="63">
        <f t="shared" si="6"/>
        <v>0.3524256</v>
      </c>
      <c r="F98" s="62">
        <f t="shared" si="11"/>
        <v>31.41371</v>
      </c>
      <c r="G98" s="63">
        <f t="shared" si="12"/>
        <v>11.070995594975999</v>
      </c>
      <c r="H98" s="9" t="s">
        <v>86</v>
      </c>
      <c r="I98" s="6">
        <v>26.94952</v>
      </c>
      <c r="J98" s="6">
        <v>32.50329</v>
      </c>
      <c r="K98" s="6">
        <v>34.78832</v>
      </c>
      <c r="L98" s="8"/>
      <c r="M98" s="8"/>
    </row>
    <row r="99" spans="1:13" ht="24">
      <c r="A99" s="9">
        <v>27</v>
      </c>
      <c r="B99" s="177">
        <v>40221</v>
      </c>
      <c r="C99" s="6">
        <v>228.65</v>
      </c>
      <c r="D99" s="6">
        <v>1.76</v>
      </c>
      <c r="E99" s="63">
        <f t="shared" si="6"/>
        <v>0.152064</v>
      </c>
      <c r="F99" s="62">
        <f t="shared" si="11"/>
        <v>13.419916666666666</v>
      </c>
      <c r="G99" s="63">
        <f t="shared" si="12"/>
        <v>2.040686208</v>
      </c>
      <c r="H99" s="9" t="s">
        <v>87</v>
      </c>
      <c r="I99" s="6">
        <v>12.58982</v>
      </c>
      <c r="J99" s="6">
        <v>10.24267</v>
      </c>
      <c r="K99" s="6">
        <v>17.42726</v>
      </c>
      <c r="L99" s="8"/>
      <c r="M99" s="8"/>
    </row>
    <row r="100" spans="1:13" ht="24">
      <c r="A100" s="9">
        <v>28</v>
      </c>
      <c r="B100" s="177">
        <v>40226</v>
      </c>
      <c r="C100" s="6">
        <v>228.71</v>
      </c>
      <c r="D100" s="6">
        <v>2.503</v>
      </c>
      <c r="E100" s="63">
        <f t="shared" si="6"/>
        <v>0.2162592</v>
      </c>
      <c r="F100" s="62">
        <f t="shared" si="11"/>
        <v>9.523833333333334</v>
      </c>
      <c r="G100" s="63">
        <f t="shared" si="12"/>
        <v>2.0596165776000004</v>
      </c>
      <c r="H100" s="9" t="s">
        <v>88</v>
      </c>
      <c r="I100" s="6">
        <v>10.7829</v>
      </c>
      <c r="J100" s="6">
        <v>9.76628</v>
      </c>
      <c r="K100" s="6">
        <v>8.02232</v>
      </c>
      <c r="L100" s="8"/>
      <c r="M100" s="8"/>
    </row>
    <row r="101" spans="1:13" ht="24">
      <c r="A101" s="9">
        <v>29</v>
      </c>
      <c r="B101" s="177">
        <v>40228</v>
      </c>
      <c r="C101" s="6">
        <v>229.54</v>
      </c>
      <c r="D101" s="6">
        <v>1.159</v>
      </c>
      <c r="E101" s="63">
        <f t="shared" si="6"/>
        <v>0.10013760000000001</v>
      </c>
      <c r="F101" s="62">
        <f t="shared" si="11"/>
        <v>19.973406666666666</v>
      </c>
      <c r="G101" s="63">
        <f t="shared" si="12"/>
        <v>2.000089007424</v>
      </c>
      <c r="H101" s="9" t="s">
        <v>89</v>
      </c>
      <c r="I101" s="6">
        <v>20.42227</v>
      </c>
      <c r="J101" s="6">
        <v>17.61023</v>
      </c>
      <c r="K101" s="6">
        <v>21.88772</v>
      </c>
      <c r="L101" s="8"/>
      <c r="M101" s="8"/>
    </row>
    <row r="102" spans="1:13" ht="24">
      <c r="A102" s="9">
        <v>30</v>
      </c>
      <c r="B102" s="177">
        <v>40257</v>
      </c>
      <c r="C102" s="6">
        <v>228.9</v>
      </c>
      <c r="D102" s="6">
        <v>6.482</v>
      </c>
      <c r="E102" s="63">
        <f t="shared" si="6"/>
        <v>0.5600448</v>
      </c>
      <c r="F102" s="62">
        <f aca="true" t="shared" si="13" ref="F102:F112">+AVERAGE(I102:K102)</f>
        <v>79.47235</v>
      </c>
      <c r="G102" s="63">
        <f aca="true" t="shared" si="14" ref="G102:G112">F102*E102</f>
        <v>44.508076361280004</v>
      </c>
      <c r="H102" s="9" t="s">
        <v>112</v>
      </c>
      <c r="I102" s="6">
        <v>89.51407</v>
      </c>
      <c r="J102" s="6">
        <v>91.30837</v>
      </c>
      <c r="K102" s="6">
        <v>57.59461</v>
      </c>
      <c r="L102" s="8"/>
      <c r="M102" s="8"/>
    </row>
    <row r="103" spans="1:13" ht="24">
      <c r="A103" s="9">
        <v>31</v>
      </c>
      <c r="B103" s="177">
        <v>40261</v>
      </c>
      <c r="C103" s="6">
        <v>228.69</v>
      </c>
      <c r="D103" s="6">
        <v>1.959</v>
      </c>
      <c r="E103" s="63">
        <f t="shared" si="6"/>
        <v>0.1692576</v>
      </c>
      <c r="F103" s="62">
        <f t="shared" si="13"/>
        <v>81.94635</v>
      </c>
      <c r="G103" s="63">
        <f t="shared" si="14"/>
        <v>13.87004252976</v>
      </c>
      <c r="H103" s="9" t="s">
        <v>113</v>
      </c>
      <c r="I103" s="6">
        <v>87.43169</v>
      </c>
      <c r="J103" s="6">
        <v>73.42754</v>
      </c>
      <c r="K103" s="6">
        <v>84.97982</v>
      </c>
      <c r="L103" s="8"/>
      <c r="M103" s="8"/>
    </row>
    <row r="104" spans="1:13" ht="24.75" thickBot="1">
      <c r="A104" s="77">
        <v>32</v>
      </c>
      <c r="B104" s="180">
        <v>40267</v>
      </c>
      <c r="C104" s="78">
        <v>228.98</v>
      </c>
      <c r="D104" s="78">
        <v>2.048</v>
      </c>
      <c r="E104" s="79">
        <f t="shared" si="6"/>
        <v>0.17694720000000003</v>
      </c>
      <c r="F104" s="80">
        <f t="shared" si="13"/>
        <v>58.71624333333333</v>
      </c>
      <c r="G104" s="79">
        <f t="shared" si="14"/>
        <v>10.389674852352002</v>
      </c>
      <c r="H104" s="77" t="s">
        <v>114</v>
      </c>
      <c r="I104" s="78">
        <v>45.59827</v>
      </c>
      <c r="J104" s="78">
        <v>53.54388</v>
      </c>
      <c r="K104" s="78">
        <v>77.00658</v>
      </c>
      <c r="L104" s="8"/>
      <c r="M104" s="8"/>
    </row>
    <row r="105" spans="1:13" ht="24.75" thickTop="1">
      <c r="A105" s="9">
        <v>1</v>
      </c>
      <c r="B105" s="177">
        <v>40273</v>
      </c>
      <c r="C105" s="6">
        <v>228.82</v>
      </c>
      <c r="D105" s="6">
        <v>4.162</v>
      </c>
      <c r="E105" s="63">
        <f t="shared" si="6"/>
        <v>0.3595968</v>
      </c>
      <c r="F105" s="62">
        <f t="shared" si="13"/>
        <v>12.172486666666666</v>
      </c>
      <c r="G105" s="63">
        <f t="shared" si="14"/>
        <v>4.3771872533759995</v>
      </c>
      <c r="H105" s="9" t="s">
        <v>115</v>
      </c>
      <c r="I105" s="6">
        <v>21.24947</v>
      </c>
      <c r="J105" s="6">
        <v>4.52855</v>
      </c>
      <c r="K105" s="6">
        <v>10.73944</v>
      </c>
      <c r="L105" s="8"/>
      <c r="M105" s="8"/>
    </row>
    <row r="106" spans="1:13" ht="24">
      <c r="A106" s="9">
        <v>2</v>
      </c>
      <c r="B106" s="177">
        <v>40300</v>
      </c>
      <c r="C106" s="6">
        <v>228.92</v>
      </c>
      <c r="D106" s="6">
        <v>4.446</v>
      </c>
      <c r="E106" s="63">
        <f t="shared" si="6"/>
        <v>0.3841344</v>
      </c>
      <c r="F106" s="62">
        <f t="shared" si="13"/>
        <v>21.27004666666667</v>
      </c>
      <c r="G106" s="63">
        <f t="shared" si="14"/>
        <v>8.170556614272</v>
      </c>
      <c r="H106" s="9" t="s">
        <v>116</v>
      </c>
      <c r="I106" s="6">
        <v>13.36851</v>
      </c>
      <c r="J106" s="6">
        <v>24.03846</v>
      </c>
      <c r="K106" s="6">
        <v>26.40317</v>
      </c>
      <c r="L106" s="8"/>
      <c r="M106" s="8"/>
    </row>
    <row r="107" spans="1:13" ht="24">
      <c r="A107" s="9">
        <v>3</v>
      </c>
      <c r="B107" s="177">
        <v>40308</v>
      </c>
      <c r="C107" s="6">
        <v>228.63</v>
      </c>
      <c r="D107" s="6">
        <v>0.981</v>
      </c>
      <c r="E107" s="63">
        <f t="shared" si="6"/>
        <v>0.0847584</v>
      </c>
      <c r="F107" s="62">
        <f t="shared" si="13"/>
        <v>6.575876666666666</v>
      </c>
      <c r="G107" s="63">
        <f t="shared" si="14"/>
        <v>0.5573607848639999</v>
      </c>
      <c r="H107" s="9" t="s">
        <v>117</v>
      </c>
      <c r="I107" s="6">
        <v>3.93468</v>
      </c>
      <c r="J107" s="6">
        <v>10.72553</v>
      </c>
      <c r="K107" s="6">
        <v>5.06742</v>
      </c>
      <c r="L107" s="8"/>
      <c r="M107" s="8"/>
    </row>
    <row r="108" spans="1:13" ht="24">
      <c r="A108" s="9">
        <v>4</v>
      </c>
      <c r="B108" s="177">
        <v>40352</v>
      </c>
      <c r="C108" s="6">
        <v>229.89</v>
      </c>
      <c r="D108" s="6">
        <v>8.597</v>
      </c>
      <c r="E108" s="63">
        <f t="shared" si="6"/>
        <v>0.7427808</v>
      </c>
      <c r="F108" s="62">
        <f t="shared" si="13"/>
        <v>122.59877999999999</v>
      </c>
      <c r="G108" s="63">
        <f t="shared" si="14"/>
        <v>91.064019887424</v>
      </c>
      <c r="H108" s="81" t="s">
        <v>118</v>
      </c>
      <c r="I108" s="6">
        <v>139.26358</v>
      </c>
      <c r="J108" s="6">
        <v>111.95483</v>
      </c>
      <c r="K108" s="6">
        <v>116.57793</v>
      </c>
      <c r="L108" s="8"/>
      <c r="M108" s="8"/>
    </row>
    <row r="109" spans="1:13" ht="24">
      <c r="A109" s="9">
        <v>5</v>
      </c>
      <c r="B109" s="177">
        <v>40354</v>
      </c>
      <c r="C109" s="6">
        <v>229.35</v>
      </c>
      <c r="D109" s="6">
        <v>14.095</v>
      </c>
      <c r="E109" s="63">
        <f t="shared" si="6"/>
        <v>1.2178080000000002</v>
      </c>
      <c r="F109" s="62">
        <f t="shared" si="13"/>
        <v>166.15092</v>
      </c>
      <c r="G109" s="63">
        <f t="shared" si="14"/>
        <v>202.33991958336006</v>
      </c>
      <c r="H109" s="9" t="s">
        <v>119</v>
      </c>
      <c r="I109" s="6">
        <v>158.09389</v>
      </c>
      <c r="J109" s="6">
        <v>169.09752</v>
      </c>
      <c r="K109" s="6">
        <v>171.26135</v>
      </c>
      <c r="L109" s="8"/>
      <c r="M109" s="8"/>
    </row>
    <row r="110" spans="1:13" ht="24">
      <c r="A110" s="9">
        <v>6</v>
      </c>
      <c r="B110" s="177">
        <v>40357</v>
      </c>
      <c r="C110" s="6">
        <v>229.4</v>
      </c>
      <c r="D110" s="6">
        <v>14.18</v>
      </c>
      <c r="E110" s="63">
        <f t="shared" si="6"/>
        <v>1.225152</v>
      </c>
      <c r="F110" s="62">
        <f t="shared" si="13"/>
        <v>95.45437333333332</v>
      </c>
      <c r="G110" s="63">
        <f t="shared" si="14"/>
        <v>116.94611639808</v>
      </c>
      <c r="H110" s="9" t="s">
        <v>120</v>
      </c>
      <c r="I110" s="6">
        <v>114.75192</v>
      </c>
      <c r="J110" s="6">
        <v>85.59306</v>
      </c>
      <c r="K110" s="6">
        <v>86.01814</v>
      </c>
      <c r="L110" s="8"/>
      <c r="M110" s="8"/>
    </row>
    <row r="111" spans="1:13" ht="24">
      <c r="A111" s="9">
        <v>7</v>
      </c>
      <c r="B111" s="177">
        <v>40360</v>
      </c>
      <c r="C111" s="6">
        <v>229.16</v>
      </c>
      <c r="D111" s="6">
        <v>9.413</v>
      </c>
      <c r="E111" s="63">
        <f t="shared" si="6"/>
        <v>0.8132832000000001</v>
      </c>
      <c r="F111" s="62">
        <f t="shared" si="13"/>
        <v>21.03813</v>
      </c>
      <c r="G111" s="63">
        <f t="shared" si="14"/>
        <v>17.109957688416</v>
      </c>
      <c r="H111" s="9" t="s">
        <v>96</v>
      </c>
      <c r="I111" s="6">
        <v>32.30578</v>
      </c>
      <c r="J111" s="6">
        <v>3.75465</v>
      </c>
      <c r="K111" s="6">
        <v>27.05396</v>
      </c>
      <c r="L111" s="8"/>
      <c r="M111" s="8"/>
    </row>
    <row r="112" spans="1:13" ht="24">
      <c r="A112" s="9">
        <v>8</v>
      </c>
      <c r="B112" s="177">
        <v>40368</v>
      </c>
      <c r="C112" s="6">
        <v>229.25</v>
      </c>
      <c r="D112" s="6">
        <v>9.262</v>
      </c>
      <c r="E112" s="63">
        <f t="shared" si="6"/>
        <v>0.8002368000000001</v>
      </c>
      <c r="F112" s="62">
        <f t="shared" si="13"/>
        <v>39.58661333333333</v>
      </c>
      <c r="G112" s="63">
        <f t="shared" si="14"/>
        <v>31.678664776704004</v>
      </c>
      <c r="H112" s="9" t="s">
        <v>97</v>
      </c>
      <c r="I112" s="6">
        <v>40.87581</v>
      </c>
      <c r="J112" s="6">
        <v>57.30567</v>
      </c>
      <c r="K112" s="6">
        <v>20.57836</v>
      </c>
      <c r="L112" s="8"/>
      <c r="M112" s="8"/>
    </row>
    <row r="113" spans="1:13" ht="24">
      <c r="A113" s="9">
        <v>9</v>
      </c>
      <c r="B113" s="177">
        <v>40385</v>
      </c>
      <c r="C113" s="6">
        <v>229.87</v>
      </c>
      <c r="D113" s="6">
        <v>5.901</v>
      </c>
      <c r="E113" s="63">
        <f t="shared" si="6"/>
        <v>0.5098464</v>
      </c>
      <c r="F113" s="62">
        <f aca="true" t="shared" si="15" ref="F113:F127">+AVERAGE(I113:K113)</f>
        <v>32.54958</v>
      </c>
      <c r="G113" s="63">
        <f aca="true" t="shared" si="16" ref="G113:G127">F113*E113</f>
        <v>16.595286184512002</v>
      </c>
      <c r="H113" s="9" t="s">
        <v>98</v>
      </c>
      <c r="I113" s="6">
        <v>29.28357</v>
      </c>
      <c r="J113" s="6">
        <v>37.86067</v>
      </c>
      <c r="K113" s="6">
        <v>30.5045</v>
      </c>
      <c r="L113" s="8"/>
      <c r="M113" s="8"/>
    </row>
    <row r="114" spans="1:13" ht="24">
      <c r="A114" s="9">
        <v>10</v>
      </c>
      <c r="B114" s="177">
        <v>40405</v>
      </c>
      <c r="C114" s="6">
        <v>232.24</v>
      </c>
      <c r="D114" s="6">
        <v>274.242</v>
      </c>
      <c r="E114" s="63">
        <f t="shared" si="6"/>
        <v>23.6945088</v>
      </c>
      <c r="F114" s="62">
        <f t="shared" si="15"/>
        <v>673.2091066666666</v>
      </c>
      <c r="G114" s="63">
        <f t="shared" si="16"/>
        <v>15951.35910215347</v>
      </c>
      <c r="H114" s="9" t="s">
        <v>99</v>
      </c>
      <c r="I114" s="6">
        <v>694.46597</v>
      </c>
      <c r="J114" s="6">
        <v>668.28762</v>
      </c>
      <c r="K114" s="6">
        <v>656.87373</v>
      </c>
      <c r="L114" s="8"/>
      <c r="M114" s="8"/>
    </row>
    <row r="115" spans="1:13" ht="24">
      <c r="A115" s="9">
        <v>11</v>
      </c>
      <c r="B115" s="177">
        <v>40414</v>
      </c>
      <c r="C115" s="6">
        <v>231.67</v>
      </c>
      <c r="D115" s="6">
        <v>178.738</v>
      </c>
      <c r="E115" s="63">
        <f t="shared" si="6"/>
        <v>15.442963200000001</v>
      </c>
      <c r="F115" s="62">
        <f t="shared" si="15"/>
        <v>2575.4832566666664</v>
      </c>
      <c r="G115" s="63">
        <f t="shared" si="16"/>
        <v>39773.09315491949</v>
      </c>
      <c r="H115" s="9" t="s">
        <v>100</v>
      </c>
      <c r="I115" s="6">
        <v>2478.89392</v>
      </c>
      <c r="J115" s="6">
        <v>2620.03412</v>
      </c>
      <c r="K115" s="6">
        <v>2627.52173</v>
      </c>
      <c r="L115" s="8"/>
      <c r="M115" s="8"/>
    </row>
    <row r="116" spans="1:13" ht="24">
      <c r="A116" s="9">
        <v>12</v>
      </c>
      <c r="B116" s="177">
        <v>40420</v>
      </c>
      <c r="C116" s="6">
        <v>232.07</v>
      </c>
      <c r="D116" s="6">
        <v>233.029</v>
      </c>
      <c r="E116" s="63">
        <f t="shared" si="6"/>
        <v>20.1337056</v>
      </c>
      <c r="F116" s="62">
        <f t="shared" si="15"/>
        <v>2160.2872933333333</v>
      </c>
      <c r="G116" s="63">
        <f t="shared" si="16"/>
        <v>43494.588375394174</v>
      </c>
      <c r="H116" s="9" t="s">
        <v>101</v>
      </c>
      <c r="I116" s="6">
        <v>2169.90252</v>
      </c>
      <c r="J116" s="6">
        <v>2194.0793</v>
      </c>
      <c r="K116" s="6">
        <v>2116.88006</v>
      </c>
      <c r="L116" s="8"/>
      <c r="M116" s="8"/>
    </row>
    <row r="117" spans="1:13" ht="24">
      <c r="A117" s="9">
        <v>13</v>
      </c>
      <c r="B117" s="177">
        <v>40435</v>
      </c>
      <c r="C117" s="6">
        <v>231.4</v>
      </c>
      <c r="D117" s="6">
        <v>164.074</v>
      </c>
      <c r="E117" s="63">
        <f t="shared" si="6"/>
        <v>14.175993600000002</v>
      </c>
      <c r="F117" s="62">
        <f t="shared" si="15"/>
        <v>185.82426333333333</v>
      </c>
      <c r="G117" s="63">
        <f t="shared" si="16"/>
        <v>2634.243567738048</v>
      </c>
      <c r="H117" s="9" t="s">
        <v>102</v>
      </c>
      <c r="I117" s="6">
        <v>205.35373</v>
      </c>
      <c r="J117" s="6">
        <v>173.75606</v>
      </c>
      <c r="K117" s="6">
        <v>178.363</v>
      </c>
      <c r="L117" s="8"/>
      <c r="M117" s="8"/>
    </row>
    <row r="118" spans="1:13" ht="24">
      <c r="A118" s="9">
        <v>14</v>
      </c>
      <c r="B118" s="177">
        <v>40444</v>
      </c>
      <c r="C118" s="6">
        <v>229.05</v>
      </c>
      <c r="D118" s="6">
        <v>17.621</v>
      </c>
      <c r="E118" s="63">
        <f t="shared" si="6"/>
        <v>1.5224544</v>
      </c>
      <c r="F118" s="62">
        <f t="shared" si="15"/>
        <v>251.8709</v>
      </c>
      <c r="G118" s="63">
        <f t="shared" si="16"/>
        <v>383.46195993696</v>
      </c>
      <c r="H118" s="9" t="s">
        <v>103</v>
      </c>
      <c r="I118" s="6">
        <v>235.02215</v>
      </c>
      <c r="J118" s="6">
        <v>253.02711</v>
      </c>
      <c r="K118" s="6">
        <v>267.56344</v>
      </c>
      <c r="L118" s="8"/>
      <c r="M118" s="8"/>
    </row>
    <row r="119" spans="1:13" ht="24">
      <c r="A119" s="9">
        <v>15</v>
      </c>
      <c r="B119" s="177">
        <v>40448</v>
      </c>
      <c r="C119" s="6">
        <v>230.99</v>
      </c>
      <c r="D119" s="6">
        <v>124.813</v>
      </c>
      <c r="E119" s="63">
        <f t="shared" si="6"/>
        <v>10.783843200000002</v>
      </c>
      <c r="F119" s="62">
        <f t="shared" si="15"/>
        <v>408.4129566666666</v>
      </c>
      <c r="G119" s="63">
        <f t="shared" si="16"/>
        <v>4404.261285541728</v>
      </c>
      <c r="H119" s="9" t="s">
        <v>104</v>
      </c>
      <c r="I119" s="6">
        <v>402.45899</v>
      </c>
      <c r="J119" s="6">
        <v>435.42864</v>
      </c>
      <c r="K119" s="6">
        <v>387.35124</v>
      </c>
      <c r="L119" s="8"/>
      <c r="M119" s="8"/>
    </row>
    <row r="120" spans="1:13" ht="24">
      <c r="A120" s="9">
        <v>16</v>
      </c>
      <c r="B120" s="177">
        <v>40458</v>
      </c>
      <c r="C120" s="6">
        <v>299.85</v>
      </c>
      <c r="D120" s="6">
        <v>8.599</v>
      </c>
      <c r="E120" s="63">
        <f t="shared" si="6"/>
        <v>0.7429536000000001</v>
      </c>
      <c r="F120" s="62">
        <f t="shared" si="15"/>
        <v>1.4825366666666666</v>
      </c>
      <c r="G120" s="63">
        <f t="shared" si="16"/>
        <v>1.101455953632</v>
      </c>
      <c r="H120" s="9" t="s">
        <v>105</v>
      </c>
      <c r="I120" s="6">
        <v>1.10233</v>
      </c>
      <c r="J120" s="6">
        <v>1.77778</v>
      </c>
      <c r="K120" s="6">
        <v>1.5675</v>
      </c>
      <c r="L120" s="8"/>
      <c r="M120" s="8"/>
    </row>
    <row r="121" spans="1:13" ht="24">
      <c r="A121" s="9">
        <v>17</v>
      </c>
      <c r="B121" s="177">
        <v>40467</v>
      </c>
      <c r="C121" s="6">
        <v>229</v>
      </c>
      <c r="D121" s="6">
        <v>13.813</v>
      </c>
      <c r="E121" s="63">
        <f t="shared" si="6"/>
        <v>1.1934432000000001</v>
      </c>
      <c r="F121" s="62">
        <f t="shared" si="15"/>
        <v>49.98158666666666</v>
      </c>
      <c r="G121" s="63">
        <f t="shared" si="16"/>
        <v>59.650184732544</v>
      </c>
      <c r="H121" s="9" t="s">
        <v>106</v>
      </c>
      <c r="I121" s="6">
        <v>50.61965</v>
      </c>
      <c r="J121" s="6">
        <v>44.05439</v>
      </c>
      <c r="K121" s="6">
        <v>55.27072</v>
      </c>
      <c r="L121" s="8"/>
      <c r="M121" s="8"/>
    </row>
    <row r="122" spans="1:13" ht="24">
      <c r="A122" s="9">
        <v>18</v>
      </c>
      <c r="B122" s="177">
        <v>40473</v>
      </c>
      <c r="C122" s="6">
        <v>230.43</v>
      </c>
      <c r="D122" s="6">
        <v>83.08</v>
      </c>
      <c r="E122" s="63">
        <f t="shared" si="6"/>
        <v>7.1781120000000005</v>
      </c>
      <c r="F122" s="62">
        <f t="shared" si="15"/>
        <v>94.14611000000001</v>
      </c>
      <c r="G122" s="63">
        <f t="shared" si="16"/>
        <v>675.7913219443201</v>
      </c>
      <c r="H122" s="9" t="s">
        <v>107</v>
      </c>
      <c r="I122" s="6">
        <v>108.54411</v>
      </c>
      <c r="J122" s="6">
        <v>86.30504</v>
      </c>
      <c r="K122" s="6">
        <v>87.58918</v>
      </c>
      <c r="L122" s="8"/>
      <c r="M122" s="8"/>
    </row>
    <row r="123" spans="1:13" ht="24">
      <c r="A123" s="9">
        <v>19</v>
      </c>
      <c r="B123" s="177">
        <v>40484</v>
      </c>
      <c r="C123" s="6">
        <v>229.32</v>
      </c>
      <c r="D123" s="6">
        <v>24.534</v>
      </c>
      <c r="E123" s="63">
        <f t="shared" si="6"/>
        <v>2.1197376</v>
      </c>
      <c r="F123" s="62">
        <f t="shared" si="15"/>
        <v>33.46305666666667</v>
      </c>
      <c r="G123" s="63">
        <f t="shared" si="16"/>
        <v>70.932899427264</v>
      </c>
      <c r="H123" s="9" t="s">
        <v>108</v>
      </c>
      <c r="I123" s="6">
        <v>29.55175</v>
      </c>
      <c r="J123" s="6">
        <v>29.13126</v>
      </c>
      <c r="K123" s="6">
        <v>41.70616</v>
      </c>
      <c r="L123" s="8"/>
      <c r="M123" s="8"/>
    </row>
    <row r="124" spans="1:13" ht="24">
      <c r="A124" s="9">
        <v>21</v>
      </c>
      <c r="B124" s="177">
        <v>40491</v>
      </c>
      <c r="C124" s="6">
        <v>231.75</v>
      </c>
      <c r="D124" s="6">
        <v>3.382</v>
      </c>
      <c r="E124" s="63">
        <f t="shared" si="6"/>
        <v>0.29220480000000004</v>
      </c>
      <c r="F124" s="62">
        <f t="shared" si="15"/>
        <v>13.935576666666664</v>
      </c>
      <c r="G124" s="63">
        <f t="shared" si="16"/>
        <v>4.072042392768</v>
      </c>
      <c r="H124" s="9" t="s">
        <v>109</v>
      </c>
      <c r="I124" s="6">
        <v>21.93648</v>
      </c>
      <c r="J124" s="6">
        <v>11.10434</v>
      </c>
      <c r="K124" s="6">
        <v>8.76591</v>
      </c>
      <c r="L124" s="8"/>
      <c r="M124" s="8"/>
    </row>
    <row r="125" spans="1:13" ht="24">
      <c r="A125" s="9">
        <v>22</v>
      </c>
      <c r="B125" s="177">
        <v>40497</v>
      </c>
      <c r="C125" s="6">
        <v>229.82</v>
      </c>
      <c r="D125" s="6">
        <v>12.465</v>
      </c>
      <c r="E125" s="63">
        <f t="shared" si="6"/>
        <v>1.0769760000000002</v>
      </c>
      <c r="F125" s="62">
        <f t="shared" si="15"/>
        <v>32.33159</v>
      </c>
      <c r="G125" s="63">
        <f t="shared" si="16"/>
        <v>34.820346471840004</v>
      </c>
      <c r="H125" s="9" t="s">
        <v>110</v>
      </c>
      <c r="I125" s="6">
        <v>36.93672</v>
      </c>
      <c r="J125" s="6">
        <v>31.51061</v>
      </c>
      <c r="K125" s="6">
        <v>28.54744</v>
      </c>
      <c r="L125" s="8"/>
      <c r="M125" s="8"/>
    </row>
    <row r="126" spans="1:13" ht="24">
      <c r="A126" s="9">
        <v>23</v>
      </c>
      <c r="B126" s="177">
        <v>40514</v>
      </c>
      <c r="C126" s="6">
        <v>229.16</v>
      </c>
      <c r="D126" s="6">
        <v>22.925</v>
      </c>
      <c r="E126" s="63">
        <f t="shared" si="6"/>
        <v>1.9807200000000003</v>
      </c>
      <c r="F126" s="62">
        <f t="shared" si="15"/>
        <v>38.700653333333335</v>
      </c>
      <c r="G126" s="63">
        <f t="shared" si="16"/>
        <v>76.65515807040002</v>
      </c>
      <c r="H126" s="9" t="s">
        <v>81</v>
      </c>
      <c r="I126" s="6">
        <v>43.94487</v>
      </c>
      <c r="J126" s="6">
        <v>38.42567</v>
      </c>
      <c r="K126" s="6">
        <v>33.73142</v>
      </c>
      <c r="L126" s="8"/>
      <c r="M126" s="8"/>
    </row>
    <row r="127" spans="1:13" ht="24">
      <c r="A127" s="9">
        <v>24</v>
      </c>
      <c r="B127" s="177">
        <v>40521</v>
      </c>
      <c r="C127" s="6">
        <v>228.72</v>
      </c>
      <c r="D127" s="6">
        <v>4.46</v>
      </c>
      <c r="E127" s="63">
        <f t="shared" si="6"/>
        <v>0.385344</v>
      </c>
      <c r="F127" s="62">
        <f t="shared" si="15"/>
        <v>8.93401</v>
      </c>
      <c r="G127" s="63">
        <f t="shared" si="16"/>
        <v>3.4426671494400005</v>
      </c>
      <c r="H127" s="9" t="s">
        <v>82</v>
      </c>
      <c r="I127" s="6">
        <v>2.52637</v>
      </c>
      <c r="J127" s="6">
        <v>11.12789</v>
      </c>
      <c r="K127" s="6">
        <v>13.14777</v>
      </c>
      <c r="L127" s="8"/>
      <c r="M127" s="8"/>
    </row>
    <row r="128" spans="1:13" ht="24">
      <c r="A128" s="9">
        <v>25</v>
      </c>
      <c r="B128" s="82"/>
      <c r="C128" s="6"/>
      <c r="D128" s="6"/>
      <c r="E128" s="63"/>
      <c r="F128" s="62"/>
      <c r="G128" s="63"/>
      <c r="H128" s="9" t="s">
        <v>122</v>
      </c>
      <c r="I128" s="6"/>
      <c r="J128" s="63"/>
      <c r="K128" s="6"/>
      <c r="L128" s="8"/>
      <c r="M128" s="8"/>
    </row>
    <row r="129" spans="1:13" ht="24">
      <c r="A129" s="9">
        <v>26</v>
      </c>
      <c r="B129" s="82"/>
      <c r="C129" s="6"/>
      <c r="D129" s="6"/>
      <c r="E129" s="63"/>
      <c r="F129" s="62"/>
      <c r="G129" s="63"/>
      <c r="H129" s="9" t="s">
        <v>121</v>
      </c>
      <c r="I129" s="6"/>
      <c r="J129" s="6"/>
      <c r="K129" s="6"/>
      <c r="L129" s="8"/>
      <c r="M129" s="8"/>
    </row>
    <row r="130" spans="1:13" ht="24">
      <c r="A130" s="9">
        <v>27</v>
      </c>
      <c r="B130" s="82">
        <v>19787</v>
      </c>
      <c r="C130" s="6">
        <v>228.75</v>
      </c>
      <c r="D130" s="6">
        <v>2.978</v>
      </c>
      <c r="E130" s="63">
        <f aca="true" t="shared" si="17" ref="E130:E270">D130*0.0864</f>
        <v>0.2572992</v>
      </c>
      <c r="F130" s="62">
        <f aca="true" t="shared" si="18" ref="F130:F169">+AVERAGE(I130:K130)</f>
        <v>1.7245099999999998</v>
      </c>
      <c r="G130" s="63">
        <f aca="true" t="shared" si="19" ref="G130:G169">F130*E130</f>
        <v>0.44371504339199996</v>
      </c>
      <c r="H130" s="9" t="s">
        <v>85</v>
      </c>
      <c r="I130" s="6">
        <v>4.48079</v>
      </c>
      <c r="J130" s="6">
        <v>0.33501</v>
      </c>
      <c r="K130" s="6">
        <v>0.35773</v>
      </c>
      <c r="L130" s="8"/>
      <c r="M130" s="8"/>
    </row>
    <row r="131" spans="1:13" ht="24">
      <c r="A131" s="9">
        <v>28</v>
      </c>
      <c r="B131" s="82">
        <v>19791</v>
      </c>
      <c r="C131" s="6">
        <v>228.9</v>
      </c>
      <c r="D131" s="6">
        <v>5.855</v>
      </c>
      <c r="E131" s="63">
        <f t="shared" si="17"/>
        <v>0.5058720000000001</v>
      </c>
      <c r="F131" s="62">
        <f t="shared" si="18"/>
        <v>6.887053333333333</v>
      </c>
      <c r="G131" s="63">
        <f t="shared" si="19"/>
        <v>3.4839674438400006</v>
      </c>
      <c r="H131" s="9" t="s">
        <v>111</v>
      </c>
      <c r="I131" s="6">
        <v>0</v>
      </c>
      <c r="J131" s="6">
        <v>0</v>
      </c>
      <c r="K131" s="6">
        <v>20.66116</v>
      </c>
      <c r="L131" s="8"/>
      <c r="M131" s="8"/>
    </row>
    <row r="132" spans="1:13" ht="24.75" thickBot="1">
      <c r="A132" s="68">
        <v>29</v>
      </c>
      <c r="B132" s="101">
        <v>19801</v>
      </c>
      <c r="C132" s="69">
        <v>229</v>
      </c>
      <c r="D132" s="69">
        <v>7.441</v>
      </c>
      <c r="E132" s="70">
        <f t="shared" si="17"/>
        <v>0.6429024</v>
      </c>
      <c r="F132" s="71">
        <f t="shared" si="18"/>
        <v>23.68319</v>
      </c>
      <c r="G132" s="70">
        <f t="shared" si="19"/>
        <v>15.225979690655999</v>
      </c>
      <c r="H132" s="68" t="s">
        <v>86</v>
      </c>
      <c r="I132" s="69">
        <v>29.13513</v>
      </c>
      <c r="J132" s="69">
        <v>25.57872</v>
      </c>
      <c r="K132" s="69">
        <v>16.33572</v>
      </c>
      <c r="L132" s="8"/>
      <c r="M132" s="8"/>
    </row>
    <row r="133" spans="1:13" ht="24">
      <c r="A133" s="9">
        <v>1</v>
      </c>
      <c r="B133" s="177">
        <v>40640</v>
      </c>
      <c r="C133" s="6">
        <v>230.12</v>
      </c>
      <c r="D133" s="6">
        <v>21.205</v>
      </c>
      <c r="E133" s="63">
        <f t="shared" si="17"/>
        <v>1.832112</v>
      </c>
      <c r="F133" s="62">
        <f t="shared" si="18"/>
        <v>14.254050000000001</v>
      </c>
      <c r="G133" s="63">
        <f t="shared" si="19"/>
        <v>26.1150160536</v>
      </c>
      <c r="H133" s="81" t="s">
        <v>123</v>
      </c>
      <c r="I133" s="6">
        <v>12.52025</v>
      </c>
      <c r="J133" s="6">
        <v>13.12213</v>
      </c>
      <c r="K133" s="6">
        <v>17.11977</v>
      </c>
      <c r="L133" s="8"/>
      <c r="M133" s="8"/>
    </row>
    <row r="134" spans="1:13" ht="24">
      <c r="A134" s="9">
        <v>2</v>
      </c>
      <c r="B134" s="177">
        <v>40654</v>
      </c>
      <c r="C134" s="6">
        <v>229.8</v>
      </c>
      <c r="D134" s="6">
        <v>38.822</v>
      </c>
      <c r="E134" s="63">
        <f t="shared" si="17"/>
        <v>3.3542208000000002</v>
      </c>
      <c r="F134" s="62">
        <f t="shared" si="18"/>
        <v>33.666419999999995</v>
      </c>
      <c r="G134" s="63">
        <f t="shared" si="19"/>
        <v>112.924606225536</v>
      </c>
      <c r="H134" s="9" t="s">
        <v>116</v>
      </c>
      <c r="I134" s="6">
        <v>31.61258</v>
      </c>
      <c r="J134" s="6">
        <v>33.57113</v>
      </c>
      <c r="K134" s="6">
        <v>35.81555</v>
      </c>
      <c r="L134" s="8"/>
      <c r="M134" s="8"/>
    </row>
    <row r="135" spans="1:13" ht="24">
      <c r="A135" s="9">
        <v>3</v>
      </c>
      <c r="B135" s="177">
        <v>40661</v>
      </c>
      <c r="C135" s="6">
        <v>229.24</v>
      </c>
      <c r="D135" s="6">
        <v>12.992</v>
      </c>
      <c r="E135" s="63">
        <f t="shared" si="17"/>
        <v>1.1225088</v>
      </c>
      <c r="F135" s="62">
        <f t="shared" si="18"/>
        <v>14.602073333333335</v>
      </c>
      <c r="G135" s="63">
        <f t="shared" si="19"/>
        <v>16.390955814912004</v>
      </c>
      <c r="H135" s="9" t="s">
        <v>92</v>
      </c>
      <c r="I135" s="6">
        <v>28.11296</v>
      </c>
      <c r="J135" s="6">
        <v>5.67063</v>
      </c>
      <c r="K135" s="6">
        <v>10.02263</v>
      </c>
      <c r="L135" s="8"/>
      <c r="M135" s="8"/>
    </row>
    <row r="136" spans="1:13" ht="24">
      <c r="A136" s="9">
        <v>4</v>
      </c>
      <c r="B136" s="82">
        <v>19848</v>
      </c>
      <c r="C136" s="6">
        <v>230.1</v>
      </c>
      <c r="D136" s="6">
        <v>57.539</v>
      </c>
      <c r="E136" s="63">
        <f t="shared" si="17"/>
        <v>4.9713696</v>
      </c>
      <c r="F136" s="62">
        <f t="shared" si="18"/>
        <v>135.18692666666666</v>
      </c>
      <c r="G136" s="63">
        <f t="shared" si="19"/>
        <v>672.064177548096</v>
      </c>
      <c r="H136" s="9" t="s">
        <v>118</v>
      </c>
      <c r="I136" s="6">
        <v>139.9694</v>
      </c>
      <c r="J136" s="6">
        <v>143.43192</v>
      </c>
      <c r="K136" s="6">
        <v>122.15946</v>
      </c>
      <c r="L136" s="8"/>
      <c r="M136" s="8"/>
    </row>
    <row r="137" spans="1:13" ht="24">
      <c r="A137" s="9">
        <v>5</v>
      </c>
      <c r="B137" s="82">
        <v>19854</v>
      </c>
      <c r="C137" s="6">
        <v>231.51</v>
      </c>
      <c r="D137" s="6">
        <v>191.135</v>
      </c>
      <c r="E137" s="63">
        <f t="shared" si="17"/>
        <v>16.514064</v>
      </c>
      <c r="F137" s="62">
        <f t="shared" si="18"/>
        <v>312.1185966666667</v>
      </c>
      <c r="G137" s="63">
        <f t="shared" si="19"/>
        <v>5154.346480943521</v>
      </c>
      <c r="H137" s="9" t="s">
        <v>119</v>
      </c>
      <c r="I137" s="6">
        <v>279.33596</v>
      </c>
      <c r="J137" s="6">
        <v>313.83402</v>
      </c>
      <c r="K137" s="6">
        <v>343.18581</v>
      </c>
      <c r="L137" s="8"/>
      <c r="M137" s="8"/>
    </row>
    <row r="138" spans="1:13" ht="24">
      <c r="A138" s="9">
        <v>6</v>
      </c>
      <c r="B138" s="82">
        <v>19872</v>
      </c>
      <c r="C138" s="6">
        <v>229.78</v>
      </c>
      <c r="D138" s="6">
        <v>54.069</v>
      </c>
      <c r="E138" s="63">
        <f t="shared" si="17"/>
        <v>4.6715616</v>
      </c>
      <c r="F138" s="62">
        <f t="shared" si="18"/>
        <v>72.82228333333332</v>
      </c>
      <c r="G138" s="63">
        <f t="shared" si="19"/>
        <v>340.19378244431994</v>
      </c>
      <c r="H138" s="9" t="s">
        <v>120</v>
      </c>
      <c r="I138" s="6">
        <v>77.09946</v>
      </c>
      <c r="J138" s="6">
        <v>65.25391</v>
      </c>
      <c r="K138" s="6">
        <v>76.11348</v>
      </c>
      <c r="L138" s="8"/>
      <c r="M138" s="8"/>
    </row>
    <row r="139" spans="1:13" ht="24">
      <c r="A139" s="9">
        <v>7</v>
      </c>
      <c r="B139" s="82">
        <v>19885</v>
      </c>
      <c r="C139" s="6">
        <v>229.38</v>
      </c>
      <c r="D139" s="6">
        <v>38.199</v>
      </c>
      <c r="E139" s="63">
        <f t="shared" si="17"/>
        <v>3.3003936</v>
      </c>
      <c r="F139" s="62">
        <f t="shared" si="18"/>
        <v>5.975793333333333</v>
      </c>
      <c r="G139" s="63">
        <f t="shared" si="19"/>
        <v>19.722470072255998</v>
      </c>
      <c r="H139" s="9" t="s">
        <v>124</v>
      </c>
      <c r="I139" s="6">
        <v>5.47102</v>
      </c>
      <c r="J139" s="6">
        <v>6.30611</v>
      </c>
      <c r="K139" s="6">
        <v>6.15025</v>
      </c>
      <c r="L139" s="8"/>
      <c r="M139" s="8"/>
    </row>
    <row r="140" spans="1:13" ht="24">
      <c r="A140" s="9">
        <v>8</v>
      </c>
      <c r="B140" s="82">
        <v>19891</v>
      </c>
      <c r="C140" s="6">
        <v>228.9</v>
      </c>
      <c r="D140" s="6">
        <v>8.544</v>
      </c>
      <c r="E140" s="63">
        <f t="shared" si="17"/>
        <v>0.7382016000000001</v>
      </c>
      <c r="F140" s="62">
        <f t="shared" si="18"/>
        <v>16.512996666666666</v>
      </c>
      <c r="G140" s="63">
        <f t="shared" si="19"/>
        <v>12.189920560128002</v>
      </c>
      <c r="H140" s="9" t="s">
        <v>125</v>
      </c>
      <c r="I140" s="6">
        <v>21.66363</v>
      </c>
      <c r="J140" s="6">
        <v>14.7627</v>
      </c>
      <c r="K140" s="6">
        <v>13.11266</v>
      </c>
      <c r="L140" s="8"/>
      <c r="M140" s="8"/>
    </row>
    <row r="141" spans="1:13" ht="24">
      <c r="A141" s="9">
        <v>9</v>
      </c>
      <c r="B141" s="82">
        <v>19903</v>
      </c>
      <c r="C141" s="6">
        <v>230.41</v>
      </c>
      <c r="D141" s="6">
        <v>103.279</v>
      </c>
      <c r="E141" s="63">
        <f t="shared" si="17"/>
        <v>8.9233056</v>
      </c>
      <c r="F141" s="62">
        <f t="shared" si="18"/>
        <v>179.80691000000002</v>
      </c>
      <c r="G141" s="63">
        <f t="shared" si="19"/>
        <v>1604.4720069216962</v>
      </c>
      <c r="H141" s="9" t="s">
        <v>126</v>
      </c>
      <c r="I141" s="6">
        <v>179.61929</v>
      </c>
      <c r="J141" s="6">
        <v>185.75851</v>
      </c>
      <c r="K141" s="6">
        <v>174.04293</v>
      </c>
      <c r="L141" s="8"/>
      <c r="M141" s="8"/>
    </row>
    <row r="142" spans="1:13" ht="24">
      <c r="A142" s="9">
        <v>10</v>
      </c>
      <c r="B142" s="82">
        <v>19916</v>
      </c>
      <c r="C142" s="6">
        <v>229.82</v>
      </c>
      <c r="D142" s="6">
        <v>60.712</v>
      </c>
      <c r="E142" s="63">
        <f t="shared" si="17"/>
        <v>5.245516800000001</v>
      </c>
      <c r="F142" s="62">
        <f t="shared" si="18"/>
        <v>379.8363733333333</v>
      </c>
      <c r="G142" s="63">
        <f t="shared" si="19"/>
        <v>1992.4380775710722</v>
      </c>
      <c r="H142" s="9" t="s">
        <v>99</v>
      </c>
      <c r="I142" s="6">
        <v>347.18652</v>
      </c>
      <c r="J142" s="6">
        <v>398.49806</v>
      </c>
      <c r="K142" s="6">
        <v>393.82454</v>
      </c>
      <c r="L142" s="8"/>
      <c r="M142" s="8"/>
    </row>
    <row r="143" spans="1:13" ht="24">
      <c r="A143" s="9">
        <v>11</v>
      </c>
      <c r="B143" s="82">
        <v>19924</v>
      </c>
      <c r="C143" s="6">
        <v>229.9</v>
      </c>
      <c r="D143" s="6">
        <v>65.18</v>
      </c>
      <c r="E143" s="63">
        <f t="shared" si="17"/>
        <v>5.631552000000001</v>
      </c>
      <c r="F143" s="62">
        <f t="shared" si="18"/>
        <v>92.81419666666666</v>
      </c>
      <c r="G143" s="63">
        <f t="shared" si="19"/>
        <v>522.68797486656</v>
      </c>
      <c r="H143" s="9" t="s">
        <v>100</v>
      </c>
      <c r="I143" s="6">
        <v>97.78003</v>
      </c>
      <c r="J143" s="6">
        <v>92.09273</v>
      </c>
      <c r="K143" s="6">
        <v>88.56983</v>
      </c>
      <c r="L143" s="8"/>
      <c r="M143" s="8"/>
    </row>
    <row r="144" spans="1:13" ht="24">
      <c r="A144" s="9">
        <v>12</v>
      </c>
      <c r="B144" s="82">
        <v>19931</v>
      </c>
      <c r="C144" s="6">
        <v>230.15</v>
      </c>
      <c r="D144" s="6">
        <v>72.108</v>
      </c>
      <c r="E144" s="63">
        <f t="shared" si="17"/>
        <v>6.230131200000001</v>
      </c>
      <c r="F144" s="62">
        <f t="shared" si="18"/>
        <v>150.31875</v>
      </c>
      <c r="G144" s="63">
        <f t="shared" si="19"/>
        <v>936.50553432</v>
      </c>
      <c r="H144" s="9" t="s">
        <v>101</v>
      </c>
      <c r="I144" s="6">
        <v>160.81531</v>
      </c>
      <c r="J144" s="6">
        <v>145.92985</v>
      </c>
      <c r="K144" s="6">
        <v>144.21109</v>
      </c>
      <c r="L144" s="8"/>
      <c r="M144" s="8"/>
    </row>
    <row r="145" spans="1:13" ht="24">
      <c r="A145" s="9">
        <v>13</v>
      </c>
      <c r="B145" s="82">
        <v>19937</v>
      </c>
      <c r="C145" s="6">
        <v>232.73</v>
      </c>
      <c r="D145" s="6">
        <v>366.632</v>
      </c>
      <c r="E145" s="63">
        <f t="shared" si="17"/>
        <v>31.677004800000002</v>
      </c>
      <c r="F145" s="62">
        <f t="shared" si="18"/>
        <v>823.3381366666667</v>
      </c>
      <c r="G145" s="63">
        <f t="shared" si="19"/>
        <v>26080.88610721306</v>
      </c>
      <c r="H145" s="9" t="s">
        <v>102</v>
      </c>
      <c r="I145" s="6">
        <v>810.27462</v>
      </c>
      <c r="J145" s="6">
        <v>819.28839</v>
      </c>
      <c r="K145" s="6">
        <v>840.4514</v>
      </c>
      <c r="L145" s="8"/>
      <c r="M145" s="8"/>
    </row>
    <row r="146" spans="1:13" ht="24">
      <c r="A146" s="9">
        <v>14</v>
      </c>
      <c r="B146" s="82">
        <v>19937</v>
      </c>
      <c r="C146" s="6">
        <v>233.3</v>
      </c>
      <c r="D146" s="6">
        <v>468.747</v>
      </c>
      <c r="E146" s="63">
        <f t="shared" si="17"/>
        <v>40.499740800000005</v>
      </c>
      <c r="F146" s="62">
        <f t="shared" si="18"/>
        <v>1711.1911633333336</v>
      </c>
      <c r="G146" s="63">
        <f t="shared" si="19"/>
        <v>69302.79857425048</v>
      </c>
      <c r="H146" s="9" t="s">
        <v>103</v>
      </c>
      <c r="I146" s="6">
        <v>949.08903</v>
      </c>
      <c r="J146" s="6">
        <v>1506.49442</v>
      </c>
      <c r="K146" s="6">
        <v>2677.99004</v>
      </c>
      <c r="L146" s="8"/>
      <c r="M146" s="8"/>
    </row>
    <row r="147" spans="1:13" ht="24">
      <c r="A147" s="9">
        <v>15</v>
      </c>
      <c r="B147" s="82">
        <v>19937</v>
      </c>
      <c r="C147" s="6">
        <v>233.65</v>
      </c>
      <c r="D147" s="6">
        <v>511.437</v>
      </c>
      <c r="E147" s="63">
        <f t="shared" si="17"/>
        <v>44.1881568</v>
      </c>
      <c r="F147" s="62">
        <f t="shared" si="18"/>
        <v>1713.3385366666669</v>
      </c>
      <c r="G147" s="63">
        <f t="shared" si="19"/>
        <v>75709.27190970923</v>
      </c>
      <c r="H147" s="9" t="s">
        <v>104</v>
      </c>
      <c r="I147" s="6">
        <v>1939.59398</v>
      </c>
      <c r="J147" s="6">
        <v>1675.42831</v>
      </c>
      <c r="K147" s="6">
        <v>1524.99332</v>
      </c>
      <c r="L147" s="8"/>
      <c r="M147" s="8"/>
    </row>
    <row r="148" spans="1:13" ht="24">
      <c r="A148" s="9">
        <v>16</v>
      </c>
      <c r="B148" s="82">
        <v>19968</v>
      </c>
      <c r="C148" s="6">
        <v>231.28</v>
      </c>
      <c r="D148" s="6">
        <v>174.658</v>
      </c>
      <c r="E148" s="63">
        <f t="shared" si="17"/>
        <v>15.0904512</v>
      </c>
      <c r="F148" s="62">
        <f t="shared" si="18"/>
        <v>162.57819666666668</v>
      </c>
      <c r="G148" s="63">
        <f t="shared" si="19"/>
        <v>2453.3783429823366</v>
      </c>
      <c r="H148" s="9" t="s">
        <v>105</v>
      </c>
      <c r="I148" s="6">
        <v>177.24323</v>
      </c>
      <c r="J148" s="6">
        <v>149.41705</v>
      </c>
      <c r="K148" s="6">
        <v>161.07431</v>
      </c>
      <c r="L148" s="8"/>
      <c r="M148" s="8"/>
    </row>
    <row r="149" spans="1:13" ht="24">
      <c r="A149" s="9">
        <v>17</v>
      </c>
      <c r="B149" s="82">
        <v>19977</v>
      </c>
      <c r="C149" s="6">
        <v>231.78</v>
      </c>
      <c r="D149" s="6">
        <v>203.644</v>
      </c>
      <c r="E149" s="63">
        <f t="shared" si="17"/>
        <v>17.594841600000002</v>
      </c>
      <c r="F149" s="62">
        <f t="shared" si="18"/>
        <v>369.75297333333333</v>
      </c>
      <c r="G149" s="63">
        <f t="shared" si="19"/>
        <v>6505.744996929025</v>
      </c>
      <c r="H149" s="9" t="s">
        <v>106</v>
      </c>
      <c r="I149" s="6">
        <v>346.15752</v>
      </c>
      <c r="J149" s="6">
        <v>425.03131</v>
      </c>
      <c r="K149" s="6">
        <v>338.07009</v>
      </c>
      <c r="L149" s="8"/>
      <c r="M149" s="8"/>
    </row>
    <row r="150" spans="1:13" ht="24">
      <c r="A150" s="9">
        <v>18</v>
      </c>
      <c r="B150" s="82">
        <v>19993</v>
      </c>
      <c r="C150" s="6">
        <v>231.51</v>
      </c>
      <c r="D150" s="6">
        <v>184.927</v>
      </c>
      <c r="E150" s="63">
        <f t="shared" si="17"/>
        <v>15.9776928</v>
      </c>
      <c r="F150" s="62">
        <f t="shared" si="18"/>
        <v>179.38607</v>
      </c>
      <c r="G150" s="63">
        <f t="shared" si="19"/>
        <v>2866.1755190592958</v>
      </c>
      <c r="H150" s="9" t="s">
        <v>107</v>
      </c>
      <c r="I150" s="6">
        <v>175.73582</v>
      </c>
      <c r="J150" s="6">
        <v>185.32489</v>
      </c>
      <c r="K150" s="6">
        <v>177.0975</v>
      </c>
      <c r="L150" s="8"/>
      <c r="M150" s="8"/>
    </row>
    <row r="151" spans="1:13" ht="24">
      <c r="A151" s="9">
        <v>19</v>
      </c>
      <c r="B151" s="82">
        <v>19999</v>
      </c>
      <c r="C151" s="6">
        <v>232.36</v>
      </c>
      <c r="D151" s="6">
        <v>286.853</v>
      </c>
      <c r="E151" s="63">
        <f t="shared" si="17"/>
        <v>24.784099200000004</v>
      </c>
      <c r="F151" s="62">
        <f t="shared" si="18"/>
        <v>999.2849533333333</v>
      </c>
      <c r="G151" s="63">
        <f t="shared" si="19"/>
        <v>24766.377412480706</v>
      </c>
      <c r="H151" s="9" t="s">
        <v>108</v>
      </c>
      <c r="I151" s="6">
        <v>926.88487</v>
      </c>
      <c r="J151" s="6">
        <v>941.68837</v>
      </c>
      <c r="K151" s="6">
        <v>1129.28162</v>
      </c>
      <c r="L151" s="8"/>
      <c r="M151" s="8"/>
    </row>
    <row r="152" spans="1:13" ht="24">
      <c r="A152" s="9">
        <v>20</v>
      </c>
      <c r="B152" s="82">
        <v>20000</v>
      </c>
      <c r="C152" s="6">
        <v>232.81</v>
      </c>
      <c r="D152" s="6">
        <v>346.171</v>
      </c>
      <c r="E152" s="63">
        <f t="shared" si="17"/>
        <v>29.9091744</v>
      </c>
      <c r="F152" s="62">
        <f t="shared" si="18"/>
        <v>997.25924</v>
      </c>
      <c r="G152" s="63">
        <f t="shared" si="19"/>
        <v>29827.200531171457</v>
      </c>
      <c r="H152" s="9" t="s">
        <v>109</v>
      </c>
      <c r="I152" s="6">
        <v>966.02638</v>
      </c>
      <c r="J152" s="6">
        <v>990.79176</v>
      </c>
      <c r="K152" s="6">
        <v>1034.95958</v>
      </c>
      <c r="L152" s="8"/>
      <c r="M152" s="8"/>
    </row>
    <row r="153" spans="1:13" ht="24">
      <c r="A153" s="9">
        <v>21</v>
      </c>
      <c r="B153" s="82">
        <v>20008</v>
      </c>
      <c r="C153" s="6">
        <v>229.72</v>
      </c>
      <c r="D153" s="6">
        <v>55.337</v>
      </c>
      <c r="E153" s="63">
        <f t="shared" si="17"/>
        <v>4.7811168</v>
      </c>
      <c r="F153" s="62">
        <f t="shared" si="18"/>
        <v>112.60159</v>
      </c>
      <c r="G153" s="63">
        <f t="shared" si="19"/>
        <v>538.361353655712</v>
      </c>
      <c r="H153" s="9" t="s">
        <v>110</v>
      </c>
      <c r="I153" s="6">
        <v>131.18429</v>
      </c>
      <c r="J153" s="6">
        <v>103.99699</v>
      </c>
      <c r="K153" s="6">
        <v>102.62349</v>
      </c>
      <c r="L153" s="8"/>
      <c r="M153" s="8"/>
    </row>
    <row r="154" spans="1:13" ht="24">
      <c r="A154" s="9">
        <v>22</v>
      </c>
      <c r="B154" s="82">
        <v>20029</v>
      </c>
      <c r="C154" s="6">
        <v>229.64</v>
      </c>
      <c r="D154" s="6">
        <v>45.247</v>
      </c>
      <c r="E154" s="63">
        <f t="shared" si="17"/>
        <v>3.9093408000000003</v>
      </c>
      <c r="F154" s="62">
        <f t="shared" si="18"/>
        <v>64.82381333333333</v>
      </c>
      <c r="G154" s="63">
        <f t="shared" si="19"/>
        <v>253.41837827558402</v>
      </c>
      <c r="H154" s="9" t="s">
        <v>81</v>
      </c>
      <c r="I154" s="6">
        <v>63.63489</v>
      </c>
      <c r="J154" s="6">
        <v>66.26027</v>
      </c>
      <c r="K154" s="6">
        <v>64.57628</v>
      </c>
      <c r="L154" s="8"/>
      <c r="M154" s="8"/>
    </row>
    <row r="155" spans="1:13" ht="24">
      <c r="A155" s="9">
        <v>23</v>
      </c>
      <c r="B155" s="82">
        <v>20037</v>
      </c>
      <c r="C155" s="6">
        <v>229.41</v>
      </c>
      <c r="D155" s="6">
        <v>31.396</v>
      </c>
      <c r="E155" s="63">
        <f t="shared" si="17"/>
        <v>2.7126144</v>
      </c>
      <c r="F155" s="62">
        <f t="shared" si="18"/>
        <v>56.353366666666666</v>
      </c>
      <c r="G155" s="63">
        <f t="shared" si="19"/>
        <v>152.86495390848</v>
      </c>
      <c r="H155" s="9" t="s">
        <v>82</v>
      </c>
      <c r="I155" s="6">
        <v>57.00511</v>
      </c>
      <c r="J155" s="6">
        <v>59.4147</v>
      </c>
      <c r="K155" s="6">
        <v>52.64029</v>
      </c>
      <c r="L155" s="8"/>
      <c r="M155" s="8"/>
    </row>
    <row r="156" spans="1:13" ht="24">
      <c r="A156" s="9">
        <v>24</v>
      </c>
      <c r="B156" s="82">
        <v>20045</v>
      </c>
      <c r="C156" s="6">
        <v>229.18</v>
      </c>
      <c r="D156" s="6">
        <v>22.237</v>
      </c>
      <c r="E156" s="63">
        <f t="shared" si="17"/>
        <v>1.9212768</v>
      </c>
      <c r="F156" s="62">
        <f t="shared" si="18"/>
        <v>21.81893666666667</v>
      </c>
      <c r="G156" s="63">
        <f t="shared" si="19"/>
        <v>41.92021681833601</v>
      </c>
      <c r="H156" s="9" t="s">
        <v>85</v>
      </c>
      <c r="I156" s="6">
        <v>37.87879</v>
      </c>
      <c r="J156" s="6">
        <v>7.1199</v>
      </c>
      <c r="K156" s="6">
        <v>20.45812</v>
      </c>
      <c r="L156" s="8"/>
      <c r="M156" s="8"/>
    </row>
    <row r="157" spans="1:13" ht="24">
      <c r="A157" s="9">
        <v>25</v>
      </c>
      <c r="B157" s="82">
        <v>20067</v>
      </c>
      <c r="C157" s="6">
        <v>229.15</v>
      </c>
      <c r="D157" s="6">
        <v>20.124</v>
      </c>
      <c r="E157" s="63">
        <f t="shared" si="17"/>
        <v>1.7387136</v>
      </c>
      <c r="F157" s="62">
        <f t="shared" si="18"/>
        <v>38.37122333333334</v>
      </c>
      <c r="G157" s="63">
        <f t="shared" si="19"/>
        <v>66.71656785830402</v>
      </c>
      <c r="H157" s="9" t="s">
        <v>111</v>
      </c>
      <c r="I157" s="6">
        <v>35.48217</v>
      </c>
      <c r="J157" s="6">
        <v>41.48159</v>
      </c>
      <c r="K157" s="6">
        <v>38.14991</v>
      </c>
      <c r="L157" s="8"/>
      <c r="M157" s="8"/>
    </row>
    <row r="158" spans="1:13" ht="24">
      <c r="A158" s="9">
        <v>26</v>
      </c>
      <c r="B158" s="82">
        <v>20074</v>
      </c>
      <c r="C158" s="6">
        <v>228.64</v>
      </c>
      <c r="D158" s="6">
        <v>3.173</v>
      </c>
      <c r="E158" s="63">
        <f t="shared" si="17"/>
        <v>0.27414720000000004</v>
      </c>
      <c r="F158" s="62">
        <f t="shared" si="18"/>
        <v>9.638456666666666</v>
      </c>
      <c r="G158" s="63">
        <f t="shared" si="19"/>
        <v>2.642355907488</v>
      </c>
      <c r="H158" s="9" t="s">
        <v>86</v>
      </c>
      <c r="I158" s="6">
        <v>10.6935</v>
      </c>
      <c r="J158" s="6">
        <v>4.27487</v>
      </c>
      <c r="K158" s="6">
        <v>13.947</v>
      </c>
      <c r="L158" s="8"/>
      <c r="M158" s="8"/>
    </row>
    <row r="159" spans="1:13" ht="24">
      <c r="A159" s="9">
        <v>27</v>
      </c>
      <c r="B159" s="82">
        <v>20079</v>
      </c>
      <c r="C159" s="6">
        <v>228.53</v>
      </c>
      <c r="D159" s="6">
        <v>1.129</v>
      </c>
      <c r="E159" s="63">
        <f t="shared" si="17"/>
        <v>0.09754560000000001</v>
      </c>
      <c r="F159" s="62">
        <f t="shared" si="18"/>
        <v>82.10099333333334</v>
      </c>
      <c r="G159" s="63">
        <f t="shared" si="19"/>
        <v>8.008590655296</v>
      </c>
      <c r="H159" s="9" t="s">
        <v>87</v>
      </c>
      <c r="I159" s="6">
        <v>76.3062</v>
      </c>
      <c r="J159" s="6">
        <v>79.84927</v>
      </c>
      <c r="K159" s="6">
        <v>90.14751</v>
      </c>
      <c r="L159" s="8"/>
      <c r="M159" s="8"/>
    </row>
    <row r="160" spans="1:13" ht="24">
      <c r="A160" s="9">
        <v>28</v>
      </c>
      <c r="B160" s="82">
        <v>20094</v>
      </c>
      <c r="C160" s="6">
        <v>228.62</v>
      </c>
      <c r="D160" s="6">
        <v>2.77</v>
      </c>
      <c r="E160" s="63">
        <f t="shared" si="17"/>
        <v>0.239328</v>
      </c>
      <c r="F160" s="62">
        <f t="shared" si="18"/>
        <v>456.7604733333333</v>
      </c>
      <c r="G160" s="63">
        <f t="shared" si="19"/>
        <v>109.31557056192</v>
      </c>
      <c r="H160" s="9" t="s">
        <v>88</v>
      </c>
      <c r="I160" s="6">
        <v>461.35266</v>
      </c>
      <c r="J160" s="6">
        <v>450.47081</v>
      </c>
      <c r="K160" s="6">
        <v>458.45795</v>
      </c>
      <c r="L160" s="8"/>
      <c r="M160" s="8"/>
    </row>
    <row r="161" spans="1:13" ht="24">
      <c r="A161" s="9">
        <v>29</v>
      </c>
      <c r="B161" s="82">
        <v>20098</v>
      </c>
      <c r="C161" s="6">
        <v>228.73</v>
      </c>
      <c r="D161" s="6">
        <v>4.699</v>
      </c>
      <c r="E161" s="63">
        <f t="shared" si="17"/>
        <v>0.4059936</v>
      </c>
      <c r="F161" s="62">
        <f t="shared" si="18"/>
        <v>82.40151999999999</v>
      </c>
      <c r="G161" s="63">
        <f t="shared" si="19"/>
        <v>33.454489750271996</v>
      </c>
      <c r="H161" s="9" t="s">
        <v>89</v>
      </c>
      <c r="I161" s="6">
        <v>85.84837</v>
      </c>
      <c r="J161" s="6">
        <v>70.13727</v>
      </c>
      <c r="K161" s="6">
        <v>91.21892</v>
      </c>
      <c r="L161" s="8"/>
      <c r="M161" s="8"/>
    </row>
    <row r="162" spans="1:13" ht="24">
      <c r="A162" s="9">
        <v>30</v>
      </c>
      <c r="B162" s="82">
        <v>20116</v>
      </c>
      <c r="C162" s="6">
        <v>228.54</v>
      </c>
      <c r="D162" s="6">
        <v>1.299</v>
      </c>
      <c r="E162" s="63">
        <f t="shared" si="17"/>
        <v>0.1122336</v>
      </c>
      <c r="F162" s="62">
        <f t="shared" si="18"/>
        <v>40.46617666666666</v>
      </c>
      <c r="G162" s="63">
        <f t="shared" si="19"/>
        <v>4.5416646855359994</v>
      </c>
      <c r="H162" s="9" t="s">
        <v>112</v>
      </c>
      <c r="I162" s="6">
        <v>33.12594</v>
      </c>
      <c r="J162" s="6">
        <v>28.09998</v>
      </c>
      <c r="K162" s="6">
        <v>60.17261</v>
      </c>
      <c r="L162" s="8"/>
      <c r="M162" s="8"/>
    </row>
    <row r="163" spans="1:13" ht="24">
      <c r="A163" s="9">
        <v>31</v>
      </c>
      <c r="B163" s="82">
        <v>20122</v>
      </c>
      <c r="C163" s="6">
        <v>229.4</v>
      </c>
      <c r="D163" s="6">
        <v>27.825</v>
      </c>
      <c r="E163" s="63">
        <f t="shared" si="17"/>
        <v>2.40408</v>
      </c>
      <c r="F163" s="62">
        <f t="shared" si="18"/>
        <v>58.352763333333336</v>
      </c>
      <c r="G163" s="63">
        <f t="shared" si="19"/>
        <v>140.2847112744</v>
      </c>
      <c r="H163" s="9" t="s">
        <v>113</v>
      </c>
      <c r="I163" s="6">
        <v>64.91314</v>
      </c>
      <c r="J163" s="6">
        <v>59.0149</v>
      </c>
      <c r="K163" s="6">
        <v>51.13025</v>
      </c>
      <c r="L163" s="8"/>
      <c r="M163" s="8"/>
    </row>
    <row r="164" spans="1:13" ht="24">
      <c r="A164" s="9">
        <v>32</v>
      </c>
      <c r="B164" s="82">
        <v>20127</v>
      </c>
      <c r="C164" s="6">
        <v>228.67</v>
      </c>
      <c r="D164" s="6">
        <v>3.577</v>
      </c>
      <c r="E164" s="63">
        <f t="shared" si="17"/>
        <v>0.3090528</v>
      </c>
      <c r="F164" s="62">
        <f t="shared" si="18"/>
        <v>8.01103</v>
      </c>
      <c r="G164" s="63">
        <f t="shared" si="19"/>
        <v>2.4758312523840003</v>
      </c>
      <c r="H164" s="9" t="s">
        <v>114</v>
      </c>
      <c r="I164" s="6">
        <v>1.05489</v>
      </c>
      <c r="J164" s="6">
        <v>6.18302</v>
      </c>
      <c r="K164" s="6">
        <v>16.79518</v>
      </c>
      <c r="L164" s="8"/>
      <c r="M164" s="8"/>
    </row>
    <row r="165" spans="1:13" ht="24">
      <c r="A165" s="9">
        <v>33</v>
      </c>
      <c r="B165" s="82">
        <v>20143</v>
      </c>
      <c r="C165" s="6">
        <v>228.79</v>
      </c>
      <c r="D165" s="6">
        <v>6.147</v>
      </c>
      <c r="E165" s="63">
        <f t="shared" si="17"/>
        <v>0.5311008</v>
      </c>
      <c r="F165" s="62">
        <f t="shared" si="18"/>
        <v>26.011043333333333</v>
      </c>
      <c r="G165" s="63">
        <f t="shared" si="19"/>
        <v>13.814485923168</v>
      </c>
      <c r="H165" s="9" t="s">
        <v>127</v>
      </c>
      <c r="I165" s="6">
        <v>29.46593</v>
      </c>
      <c r="J165" s="6">
        <v>21.41542</v>
      </c>
      <c r="K165" s="6">
        <v>27.15178</v>
      </c>
      <c r="L165" s="8"/>
      <c r="M165" s="8"/>
    </row>
    <row r="166" spans="1:13" ht="24">
      <c r="A166" s="9">
        <v>34</v>
      </c>
      <c r="B166" s="82">
        <v>20154</v>
      </c>
      <c r="C166" s="6">
        <v>229.06</v>
      </c>
      <c r="D166" s="6">
        <v>14.887</v>
      </c>
      <c r="E166" s="63">
        <f t="shared" si="17"/>
        <v>1.2862368000000002</v>
      </c>
      <c r="F166" s="62">
        <f t="shared" si="18"/>
        <v>27.00527333333333</v>
      </c>
      <c r="G166" s="63">
        <f t="shared" si="19"/>
        <v>34.735176355392</v>
      </c>
      <c r="H166" s="9" t="s">
        <v>128</v>
      </c>
      <c r="I166" s="6">
        <v>20.83848</v>
      </c>
      <c r="J166" s="6">
        <v>31.60786</v>
      </c>
      <c r="K166" s="6">
        <v>28.56948</v>
      </c>
      <c r="L166" s="8"/>
      <c r="M166" s="8"/>
    </row>
    <row r="167" spans="1:13" ht="24">
      <c r="A167" s="9">
        <v>35</v>
      </c>
      <c r="B167" s="82">
        <v>20161</v>
      </c>
      <c r="C167" s="6">
        <v>229.14</v>
      </c>
      <c r="D167" s="6">
        <v>18.523</v>
      </c>
      <c r="E167" s="63">
        <f t="shared" si="17"/>
        <v>1.6003872000000001</v>
      </c>
      <c r="F167" s="6">
        <f t="shared" si="18"/>
        <v>98.67432333333333</v>
      </c>
      <c r="G167" s="63">
        <f t="shared" si="19"/>
        <v>157.917124031328</v>
      </c>
      <c r="H167" s="9" t="s">
        <v>129</v>
      </c>
      <c r="I167" s="6">
        <v>85.96678</v>
      </c>
      <c r="J167" s="6">
        <v>122.64654</v>
      </c>
      <c r="K167" s="6">
        <v>87.40965</v>
      </c>
      <c r="L167" s="8"/>
      <c r="M167" s="8"/>
    </row>
    <row r="168" spans="1:13" ht="24.75" thickBot="1">
      <c r="A168" s="9">
        <v>36</v>
      </c>
      <c r="B168" s="82">
        <v>20175</v>
      </c>
      <c r="C168" s="6">
        <v>228.86</v>
      </c>
      <c r="D168" s="6">
        <v>6.54</v>
      </c>
      <c r="E168" s="63">
        <f t="shared" si="17"/>
        <v>0.565056</v>
      </c>
      <c r="F168" s="6">
        <f t="shared" si="18"/>
        <v>31.13089666666667</v>
      </c>
      <c r="G168" s="63">
        <f t="shared" si="19"/>
        <v>17.59069994688</v>
      </c>
      <c r="H168" s="9" t="s">
        <v>130</v>
      </c>
      <c r="I168" s="6">
        <v>46.70692</v>
      </c>
      <c r="J168" s="6">
        <v>20.52572</v>
      </c>
      <c r="K168" s="6">
        <v>26.16005</v>
      </c>
      <c r="L168" s="8"/>
      <c r="M168" s="8"/>
    </row>
    <row r="169" spans="1:13" ht="24.75" thickTop="1">
      <c r="A169" s="88">
        <v>1</v>
      </c>
      <c r="B169" s="102">
        <v>20184</v>
      </c>
      <c r="C169" s="89">
        <v>229.03</v>
      </c>
      <c r="D169" s="89">
        <v>15.356</v>
      </c>
      <c r="E169" s="90">
        <f t="shared" si="17"/>
        <v>1.3267584000000001</v>
      </c>
      <c r="F169" s="89">
        <f t="shared" si="18"/>
        <v>9.608469999999999</v>
      </c>
      <c r="G169" s="90">
        <f t="shared" si="19"/>
        <v>12.748118283648</v>
      </c>
      <c r="H169" s="88" t="s">
        <v>115</v>
      </c>
      <c r="I169" s="89">
        <v>8.89341</v>
      </c>
      <c r="J169" s="89">
        <v>9.26116</v>
      </c>
      <c r="K169" s="89">
        <v>10.67084</v>
      </c>
      <c r="L169" s="8"/>
      <c r="M169" s="8"/>
    </row>
    <row r="170" spans="1:14" ht="24">
      <c r="A170" s="9">
        <v>2</v>
      </c>
      <c r="B170" s="82">
        <v>20198</v>
      </c>
      <c r="C170" s="6">
        <v>229.66</v>
      </c>
      <c r="D170" s="6">
        <v>5.419</v>
      </c>
      <c r="E170" s="63">
        <f t="shared" si="17"/>
        <v>0.4682016</v>
      </c>
      <c r="H170" s="9" t="s">
        <v>116</v>
      </c>
      <c r="I170" s="6">
        <v>0</v>
      </c>
      <c r="J170" s="6">
        <v>0</v>
      </c>
      <c r="K170" s="6">
        <v>0</v>
      </c>
      <c r="L170" s="8"/>
      <c r="M170" s="6">
        <f>+AVERAGE(I170:K170)</f>
        <v>0</v>
      </c>
      <c r="N170" s="63">
        <f>M170*E170</f>
        <v>0</v>
      </c>
    </row>
    <row r="171" spans="1:14" ht="24">
      <c r="A171" s="9">
        <v>3</v>
      </c>
      <c r="B171" s="82">
        <v>20203</v>
      </c>
      <c r="C171" s="6">
        <v>228.51</v>
      </c>
      <c r="D171" s="6">
        <v>0.593</v>
      </c>
      <c r="E171" s="63">
        <f t="shared" si="17"/>
        <v>0.0512352</v>
      </c>
      <c r="H171" s="9" t="s">
        <v>92</v>
      </c>
      <c r="I171" s="6">
        <v>0</v>
      </c>
      <c r="J171" s="6">
        <v>0</v>
      </c>
      <c r="K171" s="6">
        <v>0</v>
      </c>
      <c r="L171" s="8"/>
      <c r="M171" s="6">
        <f>+AVERAGE(I171:K171)</f>
        <v>0</v>
      </c>
      <c r="N171" s="63">
        <f>M171*E171</f>
        <v>0</v>
      </c>
    </row>
    <row r="172" spans="1:13" ht="24">
      <c r="A172" s="9">
        <v>4</v>
      </c>
      <c r="B172" s="82">
        <v>20211</v>
      </c>
      <c r="C172" s="6">
        <v>229.65</v>
      </c>
      <c r="D172" s="6">
        <v>4.927</v>
      </c>
      <c r="E172" s="63">
        <f t="shared" si="17"/>
        <v>0.4256928</v>
      </c>
      <c r="F172" s="6">
        <f aca="true" t="shared" si="20" ref="F172:F178">+AVERAGE(I172:K172)</f>
        <v>42.02988666666667</v>
      </c>
      <c r="G172" s="63">
        <f aca="true" t="shared" si="21" ref="G172:G178">F172*E172</f>
        <v>17.891820138816</v>
      </c>
      <c r="H172" s="9" t="s">
        <v>118</v>
      </c>
      <c r="I172" s="6">
        <v>39.88986</v>
      </c>
      <c r="J172" s="6">
        <v>51.39341</v>
      </c>
      <c r="K172" s="6">
        <v>34.80639</v>
      </c>
      <c r="L172" s="8"/>
      <c r="M172" s="8"/>
    </row>
    <row r="173" spans="1:13" ht="24">
      <c r="A173" s="9">
        <v>5</v>
      </c>
      <c r="B173" s="82">
        <v>20219</v>
      </c>
      <c r="C173" s="6">
        <v>229.3</v>
      </c>
      <c r="D173" s="6">
        <v>5.926</v>
      </c>
      <c r="E173" s="63">
        <f t="shared" si="17"/>
        <v>0.5120064000000001</v>
      </c>
      <c r="F173" s="6">
        <f t="shared" si="20"/>
        <v>63.00591333333333</v>
      </c>
      <c r="G173" s="63">
        <f t="shared" si="21"/>
        <v>32.259430864512005</v>
      </c>
      <c r="H173" s="9" t="s">
        <v>119</v>
      </c>
      <c r="I173" s="6">
        <v>58.45337</v>
      </c>
      <c r="J173" s="6">
        <v>63.77591</v>
      </c>
      <c r="K173" s="6">
        <v>66.78846</v>
      </c>
      <c r="L173" s="8"/>
      <c r="M173" s="8"/>
    </row>
    <row r="174" spans="1:13" ht="24">
      <c r="A174" s="9">
        <v>6</v>
      </c>
      <c r="B174" s="82">
        <v>20231</v>
      </c>
      <c r="C174" s="6">
        <v>229.77</v>
      </c>
      <c r="D174" s="6">
        <v>15.337</v>
      </c>
      <c r="E174" s="63">
        <f t="shared" si="17"/>
        <v>1.3251168</v>
      </c>
      <c r="F174" s="6">
        <f t="shared" si="20"/>
        <v>59.46719333333334</v>
      </c>
      <c r="G174" s="63">
        <f t="shared" si="21"/>
        <v>78.80097693484801</v>
      </c>
      <c r="H174" s="9" t="s">
        <v>120</v>
      </c>
      <c r="I174" s="6">
        <v>54.64121</v>
      </c>
      <c r="J174" s="6">
        <v>60.54372</v>
      </c>
      <c r="K174" s="6">
        <v>63.21665</v>
      </c>
      <c r="L174" s="8"/>
      <c r="M174" s="8"/>
    </row>
    <row r="175" spans="1:13" ht="24">
      <c r="A175" s="9">
        <v>7</v>
      </c>
      <c r="B175" s="82">
        <v>20246</v>
      </c>
      <c r="C175" s="6">
        <v>229.67</v>
      </c>
      <c r="D175" s="6">
        <v>15.964</v>
      </c>
      <c r="E175" s="63">
        <f t="shared" si="17"/>
        <v>1.3792896000000001</v>
      </c>
      <c r="F175" s="6">
        <f t="shared" si="20"/>
        <v>15.836006666666668</v>
      </c>
      <c r="G175" s="63">
        <f t="shared" si="21"/>
        <v>21.842439300864005</v>
      </c>
      <c r="H175" s="9" t="s">
        <v>124</v>
      </c>
      <c r="I175" s="6">
        <v>10.37218</v>
      </c>
      <c r="J175" s="6">
        <v>18.82487</v>
      </c>
      <c r="K175" s="6">
        <v>18.31097</v>
      </c>
      <c r="L175" s="8"/>
      <c r="M175" s="8"/>
    </row>
    <row r="176" spans="1:13" ht="24">
      <c r="A176" s="9">
        <v>8</v>
      </c>
      <c r="B176" s="82">
        <v>20252</v>
      </c>
      <c r="C176" s="6">
        <v>229.89</v>
      </c>
      <c r="D176" s="6">
        <v>30.798</v>
      </c>
      <c r="E176" s="63">
        <f t="shared" si="17"/>
        <v>2.6609472</v>
      </c>
      <c r="F176" s="6">
        <f t="shared" si="20"/>
        <v>53.126133333333335</v>
      </c>
      <c r="G176" s="63">
        <f t="shared" si="21"/>
        <v>141.36583574016</v>
      </c>
      <c r="H176" s="9" t="s">
        <v>125</v>
      </c>
      <c r="I176" s="6">
        <v>53.01854</v>
      </c>
      <c r="J176" s="6">
        <v>51.04248</v>
      </c>
      <c r="K176" s="6">
        <v>55.31738</v>
      </c>
      <c r="L176" s="8"/>
      <c r="M176" s="8"/>
    </row>
    <row r="177" spans="1:13" ht="24">
      <c r="A177" s="9">
        <v>9</v>
      </c>
      <c r="B177" s="82">
        <v>20261</v>
      </c>
      <c r="C177" s="6">
        <v>229.54</v>
      </c>
      <c r="D177" s="6">
        <v>12.461</v>
      </c>
      <c r="E177" s="63">
        <f t="shared" si="17"/>
        <v>1.0766304</v>
      </c>
      <c r="F177" s="6">
        <f t="shared" si="20"/>
        <v>4.147613333333333</v>
      </c>
      <c r="G177" s="63">
        <f t="shared" si="21"/>
        <v>4.465446602111999</v>
      </c>
      <c r="H177" s="9" t="s">
        <v>126</v>
      </c>
      <c r="I177" s="6">
        <v>1.65964</v>
      </c>
      <c r="J177" s="6">
        <v>4.15959</v>
      </c>
      <c r="K177" s="6">
        <v>6.62361</v>
      </c>
      <c r="L177" s="8"/>
      <c r="M177" s="8"/>
    </row>
    <row r="178" spans="1:13" ht="24">
      <c r="A178" s="9">
        <v>10</v>
      </c>
      <c r="B178" s="82">
        <v>20274</v>
      </c>
      <c r="C178" s="6">
        <v>229.4</v>
      </c>
      <c r="D178" s="6">
        <v>6.439</v>
      </c>
      <c r="E178" s="63">
        <f t="shared" si="17"/>
        <v>0.5563296</v>
      </c>
      <c r="F178" s="6">
        <f t="shared" si="20"/>
        <v>10.69076</v>
      </c>
      <c r="G178" s="63">
        <f t="shared" si="21"/>
        <v>5.947586234495999</v>
      </c>
      <c r="H178" s="9" t="s">
        <v>99</v>
      </c>
      <c r="I178" s="6">
        <v>8.37209</v>
      </c>
      <c r="J178" s="6">
        <v>9.36633</v>
      </c>
      <c r="K178" s="6">
        <v>14.33386</v>
      </c>
      <c r="L178" s="8"/>
      <c r="M178" s="8"/>
    </row>
    <row r="179" spans="1:13" ht="24">
      <c r="A179" s="9">
        <v>11</v>
      </c>
      <c r="B179" s="82">
        <v>20286</v>
      </c>
      <c r="C179" s="6">
        <v>228.95</v>
      </c>
      <c r="D179" s="6">
        <v>12.641</v>
      </c>
      <c r="E179" s="63">
        <f t="shared" si="17"/>
        <v>1.0921824</v>
      </c>
      <c r="F179" s="6">
        <f aca="true" t="shared" si="22" ref="F179:F212">+AVERAGE(I179:K179)</f>
        <v>24.61776</v>
      </c>
      <c r="G179" s="63">
        <f aca="true" t="shared" si="23" ref="G179:G212">F179*E179</f>
        <v>26.887084199424</v>
      </c>
      <c r="H179" s="9" t="s">
        <v>100</v>
      </c>
      <c r="I179" s="6">
        <v>39.57058</v>
      </c>
      <c r="J179" s="6">
        <v>20.81134</v>
      </c>
      <c r="K179" s="6">
        <v>13.47136</v>
      </c>
      <c r="L179" s="8"/>
      <c r="M179" s="8"/>
    </row>
    <row r="180" spans="1:13" ht="24">
      <c r="A180" s="9">
        <v>12</v>
      </c>
      <c r="B180" s="82">
        <v>20296</v>
      </c>
      <c r="C180" s="6">
        <v>229.08</v>
      </c>
      <c r="D180" s="6">
        <v>16.646</v>
      </c>
      <c r="E180" s="63">
        <f t="shared" si="17"/>
        <v>1.4382144000000001</v>
      </c>
      <c r="F180" s="6">
        <f t="shared" si="22"/>
        <v>107.44626</v>
      </c>
      <c r="G180" s="63">
        <f t="shared" si="23"/>
        <v>154.530758358144</v>
      </c>
      <c r="H180" s="9" t="s">
        <v>101</v>
      </c>
      <c r="I180" s="6">
        <v>110.55246</v>
      </c>
      <c r="J180" s="6">
        <v>104.63811</v>
      </c>
      <c r="K180" s="6">
        <v>107.14821</v>
      </c>
      <c r="L180" s="8"/>
      <c r="M180" s="8"/>
    </row>
    <row r="181" spans="1:13" ht="24">
      <c r="A181" s="9">
        <v>13</v>
      </c>
      <c r="B181" s="82">
        <v>20310</v>
      </c>
      <c r="C181" s="6">
        <v>229.15</v>
      </c>
      <c r="D181" s="6">
        <v>19.609</v>
      </c>
      <c r="E181" s="63">
        <f t="shared" si="17"/>
        <v>1.6942176000000002</v>
      </c>
      <c r="F181" s="6">
        <f t="shared" si="22"/>
        <v>81.74531333333334</v>
      </c>
      <c r="G181" s="63">
        <f t="shared" si="23"/>
        <v>138.49434856684803</v>
      </c>
      <c r="H181" s="9" t="s">
        <v>102</v>
      </c>
      <c r="I181" s="6">
        <v>82.51399</v>
      </c>
      <c r="J181" s="6">
        <v>73.96761</v>
      </c>
      <c r="K181" s="6">
        <v>88.75434</v>
      </c>
      <c r="L181" s="8"/>
      <c r="M181" s="8"/>
    </row>
    <row r="182" spans="1:13" ht="24">
      <c r="A182" s="9">
        <v>14</v>
      </c>
      <c r="B182" s="82">
        <v>20322</v>
      </c>
      <c r="C182" s="6">
        <v>229.31</v>
      </c>
      <c r="D182" s="6">
        <v>25.237</v>
      </c>
      <c r="E182" s="63">
        <f t="shared" si="17"/>
        <v>2.1804768</v>
      </c>
      <c r="F182" s="6">
        <f t="shared" si="22"/>
        <v>288.2802766666667</v>
      </c>
      <c r="G182" s="63">
        <f t="shared" si="23"/>
        <v>628.588455169248</v>
      </c>
      <c r="H182" s="9" t="s">
        <v>103</v>
      </c>
      <c r="I182" s="6">
        <v>304.36055</v>
      </c>
      <c r="J182" s="6">
        <v>285.5773</v>
      </c>
      <c r="K182" s="6">
        <v>274.90298</v>
      </c>
      <c r="L182" s="8"/>
      <c r="M182" s="8"/>
    </row>
    <row r="183" spans="1:13" ht="24">
      <c r="A183" s="9">
        <v>15</v>
      </c>
      <c r="B183" s="82">
        <v>20330</v>
      </c>
      <c r="C183" s="6">
        <v>229.13</v>
      </c>
      <c r="D183" s="6">
        <v>17.897</v>
      </c>
      <c r="E183" s="63">
        <f t="shared" si="17"/>
        <v>1.5463008</v>
      </c>
      <c r="F183" s="6">
        <f t="shared" si="22"/>
        <v>78.10622333333333</v>
      </c>
      <c r="G183" s="63">
        <f t="shared" si="23"/>
        <v>120.775715625312</v>
      </c>
      <c r="H183" s="9" t="s">
        <v>104</v>
      </c>
      <c r="I183" s="6">
        <v>76.46804</v>
      </c>
      <c r="J183" s="6">
        <v>76.12479</v>
      </c>
      <c r="K183" s="6">
        <v>81.72584</v>
      </c>
      <c r="L183" s="8"/>
      <c r="M183" s="8"/>
    </row>
    <row r="184" spans="1:13" ht="24">
      <c r="A184" s="9">
        <v>16</v>
      </c>
      <c r="B184" s="82">
        <v>20336</v>
      </c>
      <c r="C184" s="6">
        <v>231.45</v>
      </c>
      <c r="D184" s="6">
        <v>161.482</v>
      </c>
      <c r="E184" s="63">
        <f t="shared" si="17"/>
        <v>13.952044800000001</v>
      </c>
      <c r="F184" s="6">
        <f t="shared" si="22"/>
        <v>1114.7118933333334</v>
      </c>
      <c r="G184" s="63">
        <f t="shared" si="23"/>
        <v>15552.51027487949</v>
      </c>
      <c r="H184" s="9" t="s">
        <v>105</v>
      </c>
      <c r="I184" s="6">
        <v>1121.10484</v>
      </c>
      <c r="J184" s="6">
        <v>1109.48756</v>
      </c>
      <c r="K184" s="6">
        <v>1113.54328</v>
      </c>
      <c r="L184" s="8"/>
      <c r="M184" s="8"/>
    </row>
    <row r="185" spans="1:13" ht="24">
      <c r="A185" s="9">
        <v>17</v>
      </c>
      <c r="B185" s="82">
        <v>20340</v>
      </c>
      <c r="C185" s="6">
        <v>231.49</v>
      </c>
      <c r="D185" s="6">
        <v>177.313</v>
      </c>
      <c r="E185" s="63">
        <f t="shared" si="17"/>
        <v>15.3198432</v>
      </c>
      <c r="F185" s="6">
        <f t="shared" si="22"/>
        <v>1160.0712633333333</v>
      </c>
      <c r="G185" s="63">
        <f t="shared" si="23"/>
        <v>17772.109855092574</v>
      </c>
      <c r="H185" s="9" t="s">
        <v>106</v>
      </c>
      <c r="I185" s="6">
        <v>1151.91867</v>
      </c>
      <c r="J185" s="6">
        <v>1160.92276</v>
      </c>
      <c r="K185" s="6">
        <v>1167.37236</v>
      </c>
      <c r="L185" s="8"/>
      <c r="M185" s="8"/>
    </row>
    <row r="186" spans="1:13" ht="24">
      <c r="A186" s="9">
        <v>18</v>
      </c>
      <c r="B186" s="82">
        <v>20340</v>
      </c>
      <c r="C186" s="6">
        <v>231.88</v>
      </c>
      <c r="D186" s="6">
        <v>214.68</v>
      </c>
      <c r="E186" s="63">
        <f t="shared" si="17"/>
        <v>18.548352</v>
      </c>
      <c r="F186" s="6">
        <f t="shared" si="22"/>
        <v>776.0032433333332</v>
      </c>
      <c r="G186" s="63">
        <f t="shared" si="23"/>
        <v>14393.581310488318</v>
      </c>
      <c r="H186" s="9" t="s">
        <v>107</v>
      </c>
      <c r="I186" s="6">
        <v>747.16911</v>
      </c>
      <c r="J186" s="6">
        <v>833.67817</v>
      </c>
      <c r="K186" s="6">
        <v>747.16245</v>
      </c>
      <c r="L186" s="8"/>
      <c r="M186" s="8"/>
    </row>
    <row r="187" spans="1:13" ht="24">
      <c r="A187" s="9">
        <v>19</v>
      </c>
      <c r="B187" s="82">
        <v>20365</v>
      </c>
      <c r="C187" s="6">
        <v>229.96</v>
      </c>
      <c r="D187" s="6">
        <v>62.846</v>
      </c>
      <c r="E187" s="63">
        <f t="shared" si="17"/>
        <v>5.4298944</v>
      </c>
      <c r="F187" s="6">
        <f t="shared" si="22"/>
        <v>163.86641</v>
      </c>
      <c r="G187" s="63">
        <f t="shared" si="23"/>
        <v>889.777302007104</v>
      </c>
      <c r="H187" s="9" t="s">
        <v>108</v>
      </c>
      <c r="I187" s="6">
        <v>176.64947</v>
      </c>
      <c r="J187" s="6">
        <v>169.14902</v>
      </c>
      <c r="K187" s="6">
        <v>145.80074</v>
      </c>
      <c r="L187" s="8"/>
      <c r="M187" s="8"/>
    </row>
    <row r="188" spans="1:13" ht="24">
      <c r="A188" s="9">
        <v>20</v>
      </c>
      <c r="B188" s="82">
        <v>20367</v>
      </c>
      <c r="C188" s="6">
        <v>231.1</v>
      </c>
      <c r="D188" s="6">
        <v>142.663</v>
      </c>
      <c r="E188" s="63">
        <f t="shared" si="17"/>
        <v>12.326083200000001</v>
      </c>
      <c r="F188" s="6">
        <f t="shared" si="22"/>
        <v>209.15986666666663</v>
      </c>
      <c r="G188" s="63">
        <f t="shared" si="23"/>
        <v>2578.1219186342396</v>
      </c>
      <c r="H188" s="9" t="s">
        <v>109</v>
      </c>
      <c r="I188" s="6">
        <v>205.02181</v>
      </c>
      <c r="J188" s="6">
        <v>209.51351</v>
      </c>
      <c r="K188" s="6">
        <v>212.94428</v>
      </c>
      <c r="L188" s="8"/>
      <c r="M188" s="8"/>
    </row>
    <row r="189" spans="1:13" ht="24">
      <c r="A189" s="9">
        <v>21</v>
      </c>
      <c r="B189" s="82">
        <v>20371</v>
      </c>
      <c r="C189" s="6">
        <v>229.23</v>
      </c>
      <c r="D189" s="6">
        <v>23.243</v>
      </c>
      <c r="E189" s="63">
        <f t="shared" si="17"/>
        <v>2.0081952</v>
      </c>
      <c r="F189" s="6">
        <f t="shared" si="22"/>
        <v>65.87889333333332</v>
      </c>
      <c r="G189" s="63">
        <f t="shared" si="23"/>
        <v>132.29767737331196</v>
      </c>
      <c r="H189" s="9" t="s">
        <v>110</v>
      </c>
      <c r="I189" s="6">
        <v>66.34337</v>
      </c>
      <c r="J189" s="6">
        <v>69.26687</v>
      </c>
      <c r="K189" s="6">
        <v>62.02644</v>
      </c>
      <c r="L189" s="8"/>
      <c r="M189" s="8"/>
    </row>
    <row r="190" spans="1:13" ht="24">
      <c r="A190" s="9">
        <v>22</v>
      </c>
      <c r="B190" s="82">
        <v>20399</v>
      </c>
      <c r="C190" s="6">
        <v>228.82</v>
      </c>
      <c r="D190" s="6">
        <v>8.409</v>
      </c>
      <c r="E190" s="63">
        <f t="shared" si="17"/>
        <v>0.7265376000000001</v>
      </c>
      <c r="F190" s="6">
        <f t="shared" si="22"/>
        <v>25.855649999999997</v>
      </c>
      <c r="G190" s="63">
        <f t="shared" si="23"/>
        <v>18.78510189744</v>
      </c>
      <c r="H190" s="9" t="s">
        <v>81</v>
      </c>
      <c r="I190" s="6">
        <v>28.82791</v>
      </c>
      <c r="J190" s="6">
        <v>39.75866</v>
      </c>
      <c r="K190" s="6">
        <v>8.98038</v>
      </c>
      <c r="L190" s="8"/>
      <c r="M190" s="8"/>
    </row>
    <row r="191" spans="1:13" ht="24">
      <c r="A191" s="9">
        <v>23</v>
      </c>
      <c r="B191" s="82">
        <v>20408</v>
      </c>
      <c r="C191" s="6">
        <v>228.59</v>
      </c>
      <c r="D191" s="6">
        <v>2.066</v>
      </c>
      <c r="E191" s="63">
        <f t="shared" si="17"/>
        <v>0.1785024</v>
      </c>
      <c r="F191" s="6">
        <f t="shared" si="22"/>
        <v>5.3435266666666665</v>
      </c>
      <c r="G191" s="63">
        <f t="shared" si="23"/>
        <v>0.953832334464</v>
      </c>
      <c r="H191" s="9" t="s">
        <v>82</v>
      </c>
      <c r="I191" s="6">
        <v>8.63439</v>
      </c>
      <c r="J191" s="6">
        <v>1.39485</v>
      </c>
      <c r="K191" s="6">
        <v>6.00134</v>
      </c>
      <c r="L191" s="8"/>
      <c r="M191" s="8"/>
    </row>
    <row r="192" spans="1:13" ht="24">
      <c r="A192" s="9">
        <v>24</v>
      </c>
      <c r="B192" s="82">
        <v>20412</v>
      </c>
      <c r="C192" s="6">
        <v>228.71</v>
      </c>
      <c r="D192" s="6">
        <v>1.899</v>
      </c>
      <c r="E192" s="63">
        <f t="shared" si="17"/>
        <v>0.1640736</v>
      </c>
      <c r="F192" s="6">
        <f t="shared" si="22"/>
        <v>13.990213333333335</v>
      </c>
      <c r="G192" s="63">
        <f t="shared" si="23"/>
        <v>2.2954246663680005</v>
      </c>
      <c r="H192" s="9" t="s">
        <v>85</v>
      </c>
      <c r="I192" s="6">
        <v>28.3627</v>
      </c>
      <c r="J192" s="6">
        <v>10.76137</v>
      </c>
      <c r="K192" s="6">
        <v>2.84657</v>
      </c>
      <c r="L192" s="8"/>
      <c r="M192" s="8"/>
    </row>
    <row r="193" spans="1:13" ht="24">
      <c r="A193" s="9">
        <v>25</v>
      </c>
      <c r="B193" s="82">
        <v>20426</v>
      </c>
      <c r="C193" s="6">
        <v>228.77</v>
      </c>
      <c r="D193" s="6">
        <v>5.074</v>
      </c>
      <c r="E193" s="63">
        <f t="shared" si="17"/>
        <v>0.4383936</v>
      </c>
      <c r="F193" s="6">
        <f t="shared" si="22"/>
        <v>94.68739999999998</v>
      </c>
      <c r="G193" s="63">
        <f t="shared" si="23"/>
        <v>41.510350160639994</v>
      </c>
      <c r="H193" s="9" t="s">
        <v>111</v>
      </c>
      <c r="I193" s="6">
        <v>100.01167</v>
      </c>
      <c r="J193" s="6">
        <v>95.51596</v>
      </c>
      <c r="K193" s="6">
        <v>88.53457</v>
      </c>
      <c r="L193" s="8"/>
      <c r="M193" s="8"/>
    </row>
    <row r="194" spans="1:13" ht="24">
      <c r="A194" s="9">
        <v>26</v>
      </c>
      <c r="B194" s="82">
        <v>20434</v>
      </c>
      <c r="C194" s="6">
        <v>228.54</v>
      </c>
      <c r="D194" s="6">
        <v>1.503</v>
      </c>
      <c r="E194" s="63">
        <f t="shared" si="17"/>
        <v>0.1298592</v>
      </c>
      <c r="F194" s="6">
        <f t="shared" si="22"/>
        <v>2.91107</v>
      </c>
      <c r="G194" s="63">
        <f t="shared" si="23"/>
        <v>0.378029221344</v>
      </c>
      <c r="H194" s="9" t="s">
        <v>86</v>
      </c>
      <c r="I194" s="6">
        <v>2.82114</v>
      </c>
      <c r="J194" s="6">
        <v>2.92423</v>
      </c>
      <c r="K194" s="6">
        <v>2.98784</v>
      </c>
      <c r="L194" s="8"/>
      <c r="M194" s="8"/>
    </row>
    <row r="195" spans="1:13" ht="24">
      <c r="A195" s="9">
        <v>27</v>
      </c>
      <c r="B195" s="82">
        <v>20443</v>
      </c>
      <c r="C195" s="6">
        <v>228.51</v>
      </c>
      <c r="D195" s="6">
        <v>1.078</v>
      </c>
      <c r="E195" s="63">
        <f t="shared" si="17"/>
        <v>0.0931392</v>
      </c>
      <c r="F195" s="6">
        <f t="shared" si="22"/>
        <v>9.013473333333334</v>
      </c>
      <c r="G195" s="63">
        <f t="shared" si="23"/>
        <v>0.8395076954880001</v>
      </c>
      <c r="H195" s="9" t="s">
        <v>87</v>
      </c>
      <c r="I195" s="6">
        <v>3.1011</v>
      </c>
      <c r="J195" s="6">
        <v>10.19569</v>
      </c>
      <c r="K195" s="6">
        <v>13.74363</v>
      </c>
      <c r="L195" s="8"/>
      <c r="M195" s="8"/>
    </row>
    <row r="196" spans="1:13" ht="24">
      <c r="A196" s="9">
        <v>30</v>
      </c>
      <c r="B196" s="82">
        <v>20456</v>
      </c>
      <c r="C196" s="6">
        <v>228.66</v>
      </c>
      <c r="D196" s="6">
        <v>3.522</v>
      </c>
      <c r="E196" s="63">
        <f t="shared" si="17"/>
        <v>0.3043008</v>
      </c>
      <c r="F196" s="6">
        <f t="shared" si="22"/>
        <v>93.46967666666667</v>
      </c>
      <c r="G196" s="63">
        <f t="shared" si="23"/>
        <v>28.442897385408</v>
      </c>
      <c r="H196" s="9" t="s">
        <v>88</v>
      </c>
      <c r="I196" s="6">
        <v>89.57845</v>
      </c>
      <c r="J196" s="6">
        <v>99.05128</v>
      </c>
      <c r="K196" s="6">
        <v>91.7793</v>
      </c>
      <c r="L196" s="8"/>
      <c r="M196" s="8"/>
    </row>
    <row r="197" spans="1:13" ht="24">
      <c r="A197" s="9">
        <v>31</v>
      </c>
      <c r="B197" s="82">
        <v>20462</v>
      </c>
      <c r="C197" s="6">
        <v>228.69</v>
      </c>
      <c r="D197" s="6">
        <v>4.606</v>
      </c>
      <c r="E197" s="63">
        <f t="shared" si="17"/>
        <v>0.3979584</v>
      </c>
      <c r="F197" s="6">
        <f t="shared" si="22"/>
        <v>83.33236666666667</v>
      </c>
      <c r="G197" s="63">
        <f t="shared" si="23"/>
        <v>33.16281530688</v>
      </c>
      <c r="H197" s="9" t="s">
        <v>89</v>
      </c>
      <c r="I197" s="6">
        <v>79.69626</v>
      </c>
      <c r="J197" s="6">
        <v>78.80781</v>
      </c>
      <c r="K197" s="6">
        <v>91.49303</v>
      </c>
      <c r="L197" s="8"/>
      <c r="M197" s="8"/>
    </row>
    <row r="198" spans="1:13" ht="24">
      <c r="A198" s="9">
        <v>32</v>
      </c>
      <c r="B198" s="82">
        <v>20475</v>
      </c>
      <c r="C198" s="6">
        <v>228.72</v>
      </c>
      <c r="D198" s="6">
        <v>5.72</v>
      </c>
      <c r="E198" s="63">
        <f t="shared" si="17"/>
        <v>0.494208</v>
      </c>
      <c r="F198" s="6">
        <f t="shared" si="22"/>
        <v>67.77278333333334</v>
      </c>
      <c r="G198" s="63">
        <f t="shared" si="23"/>
        <v>33.4938517056</v>
      </c>
      <c r="H198" s="9" t="s">
        <v>112</v>
      </c>
      <c r="I198" s="6">
        <v>62.59169</v>
      </c>
      <c r="J198" s="6">
        <v>67.16758</v>
      </c>
      <c r="K198" s="6">
        <v>73.55908</v>
      </c>
      <c r="L198" s="8"/>
      <c r="M198" s="8"/>
    </row>
    <row r="199" spans="1:13" ht="24">
      <c r="A199" s="9">
        <v>33</v>
      </c>
      <c r="B199" s="82">
        <v>20489</v>
      </c>
      <c r="C199" s="6">
        <v>228.74</v>
      </c>
      <c r="D199" s="6">
        <v>6.364</v>
      </c>
      <c r="E199" s="63">
        <f t="shared" si="17"/>
        <v>0.5498496</v>
      </c>
      <c r="F199" s="6">
        <f t="shared" si="22"/>
        <v>38.32094</v>
      </c>
      <c r="G199" s="63">
        <f t="shared" si="23"/>
        <v>21.070753530624003</v>
      </c>
      <c r="H199" s="9" t="s">
        <v>113</v>
      </c>
      <c r="I199" s="6">
        <v>46.47587</v>
      </c>
      <c r="J199" s="6">
        <v>37.91861</v>
      </c>
      <c r="K199" s="6">
        <v>30.56834</v>
      </c>
      <c r="L199" s="8"/>
      <c r="M199" s="8"/>
    </row>
    <row r="200" spans="1:13" ht="24">
      <c r="A200" s="9">
        <v>34</v>
      </c>
      <c r="B200" s="82">
        <v>20503</v>
      </c>
      <c r="C200" s="6">
        <v>228.77</v>
      </c>
      <c r="D200" s="6">
        <v>4.975</v>
      </c>
      <c r="E200" s="63">
        <f t="shared" si="17"/>
        <v>0.42984</v>
      </c>
      <c r="F200" s="6">
        <f t="shared" si="22"/>
        <v>43.77095</v>
      </c>
      <c r="G200" s="63">
        <f t="shared" si="23"/>
        <v>18.814505148</v>
      </c>
      <c r="H200" s="9" t="s">
        <v>114</v>
      </c>
      <c r="I200" s="6">
        <v>40.82573</v>
      </c>
      <c r="J200" s="6">
        <v>46.05356</v>
      </c>
      <c r="K200" s="6">
        <v>44.43356</v>
      </c>
      <c r="L200" s="8"/>
      <c r="M200" s="8"/>
    </row>
    <row r="201" spans="1:13" ht="24">
      <c r="A201" s="9">
        <v>35</v>
      </c>
      <c r="B201" s="82">
        <v>20511</v>
      </c>
      <c r="C201" s="6">
        <v>228.63</v>
      </c>
      <c r="D201" s="6">
        <v>2.372</v>
      </c>
      <c r="E201" s="63">
        <f t="shared" si="17"/>
        <v>0.2049408</v>
      </c>
      <c r="F201" s="6">
        <f t="shared" si="22"/>
        <v>36.839616666666664</v>
      </c>
      <c r="G201" s="63">
        <f t="shared" si="23"/>
        <v>7.54994051136</v>
      </c>
      <c r="H201" s="9" t="s">
        <v>127</v>
      </c>
      <c r="I201" s="6">
        <v>39.09457</v>
      </c>
      <c r="J201" s="6">
        <v>38.09457</v>
      </c>
      <c r="K201" s="6">
        <v>33.32971</v>
      </c>
      <c r="L201" s="8"/>
      <c r="M201" s="8"/>
    </row>
    <row r="202" spans="1:13" ht="24">
      <c r="A202" s="9">
        <v>36</v>
      </c>
      <c r="B202" s="82">
        <v>20519</v>
      </c>
      <c r="C202" s="6">
        <v>228.85</v>
      </c>
      <c r="D202" s="6">
        <v>5.281</v>
      </c>
      <c r="E202" s="63">
        <f t="shared" si="17"/>
        <v>0.4562784</v>
      </c>
      <c r="F202" s="6">
        <f t="shared" si="22"/>
        <v>25.722890000000003</v>
      </c>
      <c r="G202" s="63">
        <f t="shared" si="23"/>
        <v>11.736799092576002</v>
      </c>
      <c r="H202" s="9" t="s">
        <v>128</v>
      </c>
      <c r="I202" s="6">
        <v>28.58377</v>
      </c>
      <c r="J202" s="6">
        <v>20.07092</v>
      </c>
      <c r="K202" s="6">
        <v>28.51398</v>
      </c>
      <c r="L202" s="8"/>
      <c r="M202" s="8"/>
    </row>
    <row r="203" spans="1:13" ht="24">
      <c r="A203" s="9">
        <v>37</v>
      </c>
      <c r="B203" s="82">
        <v>20526</v>
      </c>
      <c r="C203" s="6">
        <v>228.78</v>
      </c>
      <c r="D203" s="6">
        <v>4.753</v>
      </c>
      <c r="E203" s="63">
        <f t="shared" si="17"/>
        <v>0.41065920000000006</v>
      </c>
      <c r="F203" s="6">
        <f t="shared" si="22"/>
        <v>19.049276666666668</v>
      </c>
      <c r="G203" s="63">
        <f t="shared" si="23"/>
        <v>7.8227607165120014</v>
      </c>
      <c r="H203" s="9" t="s">
        <v>129</v>
      </c>
      <c r="I203" s="6">
        <v>13.72024</v>
      </c>
      <c r="J203" s="6">
        <v>34.48848</v>
      </c>
      <c r="K203" s="6">
        <v>8.93911</v>
      </c>
      <c r="L203" s="8"/>
      <c r="M203" s="8"/>
    </row>
    <row r="204" spans="1:19" ht="24">
      <c r="A204" s="106">
        <v>38</v>
      </c>
      <c r="B204" s="107">
        <v>20540</v>
      </c>
      <c r="C204" s="108">
        <v>228.77</v>
      </c>
      <c r="D204" s="108">
        <v>4.327</v>
      </c>
      <c r="E204" s="110">
        <f t="shared" si="17"/>
        <v>0.37385280000000004</v>
      </c>
      <c r="F204" s="108">
        <f t="shared" si="22"/>
        <v>6.139326666666666</v>
      </c>
      <c r="G204" s="110">
        <f t="shared" si="23"/>
        <v>2.295204464448</v>
      </c>
      <c r="H204" s="106" t="s">
        <v>130</v>
      </c>
      <c r="I204" s="108">
        <v>8.78675</v>
      </c>
      <c r="J204" s="108">
        <v>2.2947</v>
      </c>
      <c r="K204" s="108">
        <v>7.33653</v>
      </c>
      <c r="L204" s="111"/>
      <c r="M204" s="111"/>
      <c r="N204" s="109"/>
      <c r="O204" s="109"/>
      <c r="P204" s="109"/>
      <c r="Q204" s="109"/>
      <c r="R204" s="109"/>
      <c r="S204" s="109"/>
    </row>
    <row r="205" spans="1:13" ht="24">
      <c r="A205" s="9">
        <v>1</v>
      </c>
      <c r="B205" s="82">
        <v>20549</v>
      </c>
      <c r="C205" s="6">
        <v>228.59</v>
      </c>
      <c r="D205" s="6">
        <v>1.991</v>
      </c>
      <c r="E205" s="63">
        <f t="shared" si="17"/>
        <v>0.17202240000000002</v>
      </c>
      <c r="F205" s="6">
        <f t="shared" si="22"/>
        <v>5.712523333333333</v>
      </c>
      <c r="G205" s="63">
        <f t="shared" si="23"/>
        <v>0.9826819738560001</v>
      </c>
      <c r="H205" s="9" t="s">
        <v>115</v>
      </c>
      <c r="I205" s="6">
        <v>1.81845</v>
      </c>
      <c r="J205" s="6">
        <v>3.51561</v>
      </c>
      <c r="K205" s="6">
        <v>11.80351</v>
      </c>
      <c r="L205" s="8"/>
      <c r="M205" s="8"/>
    </row>
    <row r="206" spans="1:13" ht="24">
      <c r="A206" s="9">
        <v>2</v>
      </c>
      <c r="B206" s="82">
        <v>20564</v>
      </c>
      <c r="C206" s="6">
        <v>228.88</v>
      </c>
      <c r="D206" s="6">
        <v>2.723</v>
      </c>
      <c r="E206" s="63">
        <f t="shared" si="17"/>
        <v>0.2352672</v>
      </c>
      <c r="F206" s="6">
        <f t="shared" si="22"/>
        <v>12.697113333333334</v>
      </c>
      <c r="G206" s="63">
        <f t="shared" si="23"/>
        <v>2.9872143020160005</v>
      </c>
      <c r="H206" s="9" t="s">
        <v>116</v>
      </c>
      <c r="I206" s="6">
        <v>13.86364</v>
      </c>
      <c r="J206" s="6">
        <v>7.71636</v>
      </c>
      <c r="K206" s="6">
        <v>16.51134</v>
      </c>
      <c r="L206" s="8"/>
      <c r="M206" s="8"/>
    </row>
    <row r="207" spans="1:13" ht="24">
      <c r="A207" s="9">
        <v>3</v>
      </c>
      <c r="B207" s="82">
        <v>20577</v>
      </c>
      <c r="C207" s="6">
        <v>228.67</v>
      </c>
      <c r="D207" s="6">
        <v>1.653</v>
      </c>
      <c r="E207" s="63">
        <f t="shared" si="17"/>
        <v>0.1428192</v>
      </c>
      <c r="F207" s="6">
        <f t="shared" si="22"/>
        <v>16.328013333333335</v>
      </c>
      <c r="G207" s="63">
        <f t="shared" si="23"/>
        <v>2.331953801856</v>
      </c>
      <c r="H207" s="9" t="s">
        <v>92</v>
      </c>
      <c r="I207" s="6">
        <v>6.72766</v>
      </c>
      <c r="J207" s="6">
        <v>17.84888</v>
      </c>
      <c r="K207" s="6">
        <v>24.4075</v>
      </c>
      <c r="L207" s="8"/>
      <c r="M207" s="8"/>
    </row>
    <row r="208" spans="1:13" ht="24">
      <c r="A208" s="9">
        <v>4</v>
      </c>
      <c r="B208" s="82">
        <v>20583</v>
      </c>
      <c r="C208" s="6">
        <v>228.6</v>
      </c>
      <c r="D208" s="6">
        <v>1.157</v>
      </c>
      <c r="E208" s="63">
        <f t="shared" si="17"/>
        <v>0.0999648</v>
      </c>
      <c r="F208" s="6">
        <f t="shared" si="22"/>
        <v>8.086640000000001</v>
      </c>
      <c r="G208" s="63">
        <f t="shared" si="23"/>
        <v>0.8083793502720001</v>
      </c>
      <c r="H208" s="9" t="s">
        <v>118</v>
      </c>
      <c r="I208" s="6">
        <v>9.98744</v>
      </c>
      <c r="J208" s="6">
        <v>10.52196</v>
      </c>
      <c r="K208" s="6">
        <v>3.75052</v>
      </c>
      <c r="L208" s="8"/>
      <c r="M208" s="8"/>
    </row>
    <row r="209" spans="1:13" ht="24">
      <c r="A209" s="9">
        <v>5</v>
      </c>
      <c r="B209" s="82">
        <v>20596</v>
      </c>
      <c r="C209" s="6">
        <v>228.65</v>
      </c>
      <c r="D209" s="6">
        <v>2.331</v>
      </c>
      <c r="E209" s="63">
        <f t="shared" si="17"/>
        <v>0.2013984</v>
      </c>
      <c r="F209" s="6">
        <f t="shared" si="22"/>
        <v>30.649796666666663</v>
      </c>
      <c r="G209" s="63">
        <f t="shared" si="23"/>
        <v>6.172820008992</v>
      </c>
      <c r="H209" s="9" t="s">
        <v>119</v>
      </c>
      <c r="I209" s="6">
        <v>33.35226</v>
      </c>
      <c r="J209" s="6">
        <v>30.51224</v>
      </c>
      <c r="K209" s="6">
        <v>28.08489</v>
      </c>
      <c r="L209" s="8"/>
      <c r="M209" s="8"/>
    </row>
    <row r="210" spans="1:13" ht="24">
      <c r="A210" s="9">
        <v>6</v>
      </c>
      <c r="B210" s="82">
        <v>20609</v>
      </c>
      <c r="C210" s="6">
        <v>228.53</v>
      </c>
      <c r="D210" s="6">
        <v>0.723</v>
      </c>
      <c r="E210" s="63">
        <f t="shared" si="17"/>
        <v>0.0624672</v>
      </c>
      <c r="F210" s="6">
        <f t="shared" si="22"/>
        <v>17.33964333333333</v>
      </c>
      <c r="G210" s="63">
        <f t="shared" si="23"/>
        <v>1.083158968032</v>
      </c>
      <c r="H210" s="9" t="s">
        <v>120</v>
      </c>
      <c r="I210" s="6">
        <v>20.47831</v>
      </c>
      <c r="J210" s="6">
        <v>8.1658</v>
      </c>
      <c r="K210" s="6">
        <v>23.37482</v>
      </c>
      <c r="L210" s="8"/>
      <c r="M210" s="8"/>
    </row>
    <row r="211" spans="1:13" ht="24">
      <c r="A211" s="9">
        <v>7</v>
      </c>
      <c r="B211" s="82">
        <v>20616</v>
      </c>
      <c r="C211" s="6">
        <v>228.51</v>
      </c>
      <c r="D211" s="6">
        <v>0.631</v>
      </c>
      <c r="E211" s="6">
        <f t="shared" si="17"/>
        <v>0.0545184</v>
      </c>
      <c r="F211" s="6">
        <f t="shared" si="22"/>
        <v>26.038079999999997</v>
      </c>
      <c r="G211" s="6">
        <f t="shared" si="23"/>
        <v>1.4195544606719999</v>
      </c>
      <c r="H211" s="9" t="s">
        <v>124</v>
      </c>
      <c r="I211" s="6">
        <v>32.05236</v>
      </c>
      <c r="J211" s="6">
        <v>26.40883</v>
      </c>
      <c r="K211" s="6">
        <v>19.65305</v>
      </c>
      <c r="L211" s="8"/>
      <c r="M211" s="8"/>
    </row>
    <row r="212" spans="1:13" ht="24">
      <c r="A212" s="9">
        <v>8</v>
      </c>
      <c r="B212" s="82">
        <v>20632</v>
      </c>
      <c r="C212" s="6">
        <v>229</v>
      </c>
      <c r="D212" s="6">
        <v>11.088</v>
      </c>
      <c r="E212" s="6">
        <f t="shared" si="17"/>
        <v>0.9580031999999999</v>
      </c>
      <c r="F212" s="6">
        <f t="shared" si="22"/>
        <v>176.31277666666665</v>
      </c>
      <c r="G212" s="6">
        <f t="shared" si="23"/>
        <v>168.90820424755196</v>
      </c>
      <c r="H212" s="9" t="s">
        <v>125</v>
      </c>
      <c r="I212" s="6">
        <v>149.54128</v>
      </c>
      <c r="J212" s="6">
        <v>199.60953</v>
      </c>
      <c r="K212" s="6">
        <v>179.78752</v>
      </c>
      <c r="L212" s="8"/>
      <c r="M212" s="8"/>
    </row>
    <row r="213" spans="1:13" ht="24">
      <c r="A213" s="9">
        <v>9</v>
      </c>
      <c r="B213" s="82">
        <v>20638</v>
      </c>
      <c r="C213" s="6">
        <v>228.82</v>
      </c>
      <c r="D213" s="6">
        <v>4.345</v>
      </c>
      <c r="E213" s="6">
        <f t="shared" si="17"/>
        <v>0.375408</v>
      </c>
      <c r="F213" s="6">
        <f aca="true" t="shared" si="24" ref="F213:F252">+AVERAGE(I213:K213)</f>
        <v>34.29578333333333</v>
      </c>
      <c r="G213" s="6">
        <f aca="true" t="shared" si="25" ref="G213:G276">F213*E213</f>
        <v>12.874911429600001</v>
      </c>
      <c r="H213" s="9" t="s">
        <v>126</v>
      </c>
      <c r="I213" s="63">
        <v>33.91</v>
      </c>
      <c r="J213" s="6">
        <v>27.63778</v>
      </c>
      <c r="K213" s="6">
        <v>41.33957</v>
      </c>
      <c r="L213" s="8"/>
      <c r="M213" s="8"/>
    </row>
    <row r="214" spans="1:13" ht="24">
      <c r="A214" s="9">
        <v>10</v>
      </c>
      <c r="B214" s="82">
        <v>20645</v>
      </c>
      <c r="C214" s="6">
        <v>229.05</v>
      </c>
      <c r="D214" s="6">
        <v>11.431</v>
      </c>
      <c r="E214" s="6">
        <f t="shared" si="17"/>
        <v>0.9876384</v>
      </c>
      <c r="F214" s="6">
        <f t="shared" si="24"/>
        <v>88.74006000000001</v>
      </c>
      <c r="G214" s="6">
        <f t="shared" si="25"/>
        <v>87.64309087430402</v>
      </c>
      <c r="H214" s="9" t="s">
        <v>99</v>
      </c>
      <c r="I214" s="6">
        <v>98.28735</v>
      </c>
      <c r="J214" s="6">
        <v>79.00801</v>
      </c>
      <c r="K214" s="6">
        <v>88.92482</v>
      </c>
      <c r="L214" s="8"/>
      <c r="M214" s="8"/>
    </row>
    <row r="215" spans="1:13" ht="24">
      <c r="A215" s="9">
        <v>11</v>
      </c>
      <c r="B215" s="82">
        <v>20661</v>
      </c>
      <c r="C215" s="6">
        <v>229.07</v>
      </c>
      <c r="D215" s="6">
        <v>11.459</v>
      </c>
      <c r="E215" s="6">
        <f t="shared" si="17"/>
        <v>0.9900576</v>
      </c>
      <c r="F215" s="6">
        <f t="shared" si="24"/>
        <v>57.39727</v>
      </c>
      <c r="G215" s="6">
        <f t="shared" si="25"/>
        <v>56.826603382752</v>
      </c>
      <c r="H215" s="9" t="s">
        <v>100</v>
      </c>
      <c r="I215" s="6">
        <v>57.62568</v>
      </c>
      <c r="J215" s="6">
        <v>60.28535</v>
      </c>
      <c r="K215" s="6">
        <v>54.28078</v>
      </c>
      <c r="L215" s="8"/>
      <c r="M215" s="8"/>
    </row>
    <row r="216" spans="1:13" ht="24">
      <c r="A216" s="9">
        <v>12</v>
      </c>
      <c r="B216" s="82">
        <v>20669</v>
      </c>
      <c r="C216" s="6">
        <v>229</v>
      </c>
      <c r="D216" s="6">
        <v>8.837</v>
      </c>
      <c r="E216" s="6">
        <f t="shared" si="17"/>
        <v>0.7635168</v>
      </c>
      <c r="F216" s="6">
        <f t="shared" si="24"/>
        <v>27.80692</v>
      </c>
      <c r="G216" s="6">
        <f t="shared" si="25"/>
        <v>21.231050576256003</v>
      </c>
      <c r="H216" s="9" t="s">
        <v>101</v>
      </c>
      <c r="I216" s="6">
        <v>31.71505</v>
      </c>
      <c r="J216" s="6">
        <v>34.98166</v>
      </c>
      <c r="K216" s="6">
        <v>16.72405</v>
      </c>
      <c r="L216" s="8"/>
      <c r="M216" s="8"/>
    </row>
    <row r="217" spans="1:13" ht="24">
      <c r="A217" s="9">
        <v>13</v>
      </c>
      <c r="B217" s="82">
        <v>20679</v>
      </c>
      <c r="C217" s="6">
        <v>229.71</v>
      </c>
      <c r="D217" s="6">
        <v>33.617</v>
      </c>
      <c r="E217" s="6">
        <f t="shared" si="17"/>
        <v>2.9045088</v>
      </c>
      <c r="F217" s="6">
        <f t="shared" si="24"/>
        <v>167.09143333333336</v>
      </c>
      <c r="G217" s="6">
        <f t="shared" si="25"/>
        <v>485.31853852128006</v>
      </c>
      <c r="H217" s="9" t="s">
        <v>102</v>
      </c>
      <c r="I217" s="6">
        <v>187.55735</v>
      </c>
      <c r="J217" s="6">
        <v>139.00513</v>
      </c>
      <c r="K217" s="6">
        <v>174.71182</v>
      </c>
      <c r="L217" s="8"/>
      <c r="M217" s="8"/>
    </row>
    <row r="218" spans="1:13" ht="24">
      <c r="A218" s="9">
        <v>14</v>
      </c>
      <c r="B218" s="82">
        <v>20696</v>
      </c>
      <c r="C218" s="6">
        <v>228.96</v>
      </c>
      <c r="D218" s="6">
        <v>7.961</v>
      </c>
      <c r="E218" s="6">
        <f t="shared" si="17"/>
        <v>0.6878304000000001</v>
      </c>
      <c r="F218" s="6">
        <f t="shared" si="24"/>
        <v>53.92107333333333</v>
      </c>
      <c r="G218" s="6">
        <f t="shared" si="25"/>
        <v>37.088553439296</v>
      </c>
      <c r="H218" s="9" t="s">
        <v>103</v>
      </c>
      <c r="I218" s="6">
        <v>71.239</v>
      </c>
      <c r="J218" s="6">
        <v>42.36336</v>
      </c>
      <c r="K218" s="6">
        <v>48.16086</v>
      </c>
      <c r="L218" s="8"/>
      <c r="M218" s="8"/>
    </row>
    <row r="219" spans="1:13" ht="24">
      <c r="A219" s="9">
        <v>15</v>
      </c>
      <c r="B219" s="82">
        <v>20707</v>
      </c>
      <c r="C219" s="6">
        <v>229.7</v>
      </c>
      <c r="D219" s="6">
        <v>41.249</v>
      </c>
      <c r="E219" s="6">
        <f t="shared" si="17"/>
        <v>3.5639136000000002</v>
      </c>
      <c r="F219" s="6">
        <f t="shared" si="24"/>
        <v>167.8065</v>
      </c>
      <c r="G219" s="6">
        <f t="shared" si="25"/>
        <v>598.0478675184</v>
      </c>
      <c r="H219" s="9" t="s">
        <v>104</v>
      </c>
      <c r="I219" s="6">
        <v>174.46922</v>
      </c>
      <c r="J219" s="6">
        <v>157.42845</v>
      </c>
      <c r="K219" s="6">
        <v>171.52183</v>
      </c>
      <c r="L219" s="8"/>
      <c r="M219" s="8"/>
    </row>
    <row r="220" spans="1:13" ht="24">
      <c r="A220" s="9">
        <v>16</v>
      </c>
      <c r="B220" s="82">
        <v>20708</v>
      </c>
      <c r="C220" s="6">
        <v>230.55</v>
      </c>
      <c r="D220" s="6">
        <v>85.691</v>
      </c>
      <c r="E220" s="6">
        <f t="shared" si="17"/>
        <v>7.4037024</v>
      </c>
      <c r="F220" s="6">
        <f t="shared" si="24"/>
        <v>839.26726</v>
      </c>
      <c r="G220" s="6">
        <f t="shared" si="25"/>
        <v>6213.685027103424</v>
      </c>
      <c r="H220" s="9" t="s">
        <v>105</v>
      </c>
      <c r="I220" s="6">
        <v>746.93923</v>
      </c>
      <c r="J220" s="6">
        <v>837.28178</v>
      </c>
      <c r="K220" s="6">
        <v>933.58077</v>
      </c>
      <c r="L220" s="8"/>
      <c r="M220" s="8"/>
    </row>
    <row r="221" spans="1:13" ht="24">
      <c r="A221" s="9">
        <v>17</v>
      </c>
      <c r="B221" s="82">
        <v>20708</v>
      </c>
      <c r="C221" s="6">
        <v>230.64</v>
      </c>
      <c r="D221" s="6">
        <v>92.476</v>
      </c>
      <c r="E221" s="6">
        <f t="shared" si="17"/>
        <v>7.989926400000001</v>
      </c>
      <c r="F221" s="6">
        <f t="shared" si="24"/>
        <v>689.6275633333333</v>
      </c>
      <c r="G221" s="6">
        <f t="shared" si="25"/>
        <v>5510.073474444673</v>
      </c>
      <c r="H221" s="9" t="s">
        <v>106</v>
      </c>
      <c r="I221" s="6">
        <v>603.23674</v>
      </c>
      <c r="J221" s="6">
        <v>738.68545</v>
      </c>
      <c r="K221" s="6">
        <v>726.9605</v>
      </c>
      <c r="L221" s="8"/>
      <c r="M221" s="8"/>
    </row>
    <row r="222" spans="1:13" ht="24">
      <c r="A222" s="9">
        <v>18</v>
      </c>
      <c r="B222" s="82">
        <v>20731</v>
      </c>
      <c r="C222" s="6">
        <v>229.53</v>
      </c>
      <c r="D222" s="6">
        <v>31.453</v>
      </c>
      <c r="E222" s="6">
        <f t="shared" si="17"/>
        <v>2.7175392</v>
      </c>
      <c r="F222" s="6">
        <f t="shared" si="24"/>
        <v>86.53830333333333</v>
      </c>
      <c r="G222" s="6">
        <f t="shared" si="25"/>
        <v>235.171231609824</v>
      </c>
      <c r="H222" s="9" t="s">
        <v>107</v>
      </c>
      <c r="I222" s="6">
        <v>86.33384</v>
      </c>
      <c r="J222" s="6">
        <v>92.91111</v>
      </c>
      <c r="K222" s="6">
        <v>80.36996</v>
      </c>
      <c r="L222" s="8"/>
      <c r="M222" s="8"/>
    </row>
    <row r="223" spans="1:13" ht="24">
      <c r="A223" s="9">
        <v>19</v>
      </c>
      <c r="B223" s="82">
        <v>20749</v>
      </c>
      <c r="C223" s="6">
        <v>229.91</v>
      </c>
      <c r="D223" s="6">
        <v>47.455</v>
      </c>
      <c r="E223" s="6">
        <f t="shared" si="17"/>
        <v>4.100112</v>
      </c>
      <c r="F223" s="6">
        <f t="shared" si="24"/>
        <v>60.08575</v>
      </c>
      <c r="G223" s="6">
        <f t="shared" si="25"/>
        <v>246.358304604</v>
      </c>
      <c r="H223" s="9" t="s">
        <v>108</v>
      </c>
      <c r="I223" s="6">
        <v>58.53534</v>
      </c>
      <c r="J223" s="6">
        <v>60.71845</v>
      </c>
      <c r="K223" s="6">
        <v>61.00346</v>
      </c>
      <c r="L223" s="8"/>
      <c r="M223" s="8"/>
    </row>
    <row r="224" spans="1:13" ht="24">
      <c r="A224" s="9">
        <v>20</v>
      </c>
      <c r="B224" s="82">
        <v>20750</v>
      </c>
      <c r="C224" s="6">
        <v>231.42</v>
      </c>
      <c r="D224" s="6">
        <v>161.054</v>
      </c>
      <c r="E224" s="6">
        <f t="shared" si="17"/>
        <v>13.9150656</v>
      </c>
      <c r="F224" s="6">
        <f t="shared" si="24"/>
        <v>240.55827</v>
      </c>
      <c r="G224" s="6">
        <f t="shared" si="25"/>
        <v>3347.384107672512</v>
      </c>
      <c r="H224" s="9" t="s">
        <v>109</v>
      </c>
      <c r="I224" s="6">
        <v>262.33445</v>
      </c>
      <c r="J224" s="6">
        <v>236.69513</v>
      </c>
      <c r="K224" s="6">
        <v>222.64523</v>
      </c>
      <c r="L224" s="8"/>
      <c r="M224" s="8"/>
    </row>
    <row r="225" spans="1:13" ht="24">
      <c r="A225" s="9">
        <v>21</v>
      </c>
      <c r="B225" s="82">
        <v>20764</v>
      </c>
      <c r="C225" s="6">
        <v>228.95</v>
      </c>
      <c r="D225" s="6">
        <v>11.485</v>
      </c>
      <c r="E225" s="6">
        <f t="shared" si="17"/>
        <v>0.992304</v>
      </c>
      <c r="F225" s="6">
        <f t="shared" si="24"/>
        <v>25.17822666666667</v>
      </c>
      <c r="G225" s="6">
        <f t="shared" si="25"/>
        <v>24.984455034240003</v>
      </c>
      <c r="H225" s="9" t="s">
        <v>110</v>
      </c>
      <c r="I225" s="6">
        <v>26.87994</v>
      </c>
      <c r="J225" s="6">
        <v>24.59237</v>
      </c>
      <c r="K225" s="6">
        <v>24.06237</v>
      </c>
      <c r="L225" s="8"/>
      <c r="M225" s="8"/>
    </row>
    <row r="226" spans="1:13" ht="24">
      <c r="A226" s="9">
        <v>22</v>
      </c>
      <c r="B226" s="82">
        <v>20774</v>
      </c>
      <c r="C226" s="6">
        <v>229.41</v>
      </c>
      <c r="D226" s="6">
        <v>13.915</v>
      </c>
      <c r="E226" s="6">
        <f t="shared" si="17"/>
        <v>1.202256</v>
      </c>
      <c r="F226" s="6">
        <f t="shared" si="24"/>
        <v>36.12381</v>
      </c>
      <c r="G226" s="6">
        <f t="shared" si="25"/>
        <v>43.43006731536</v>
      </c>
      <c r="H226" s="9" t="s">
        <v>81</v>
      </c>
      <c r="I226" s="6">
        <v>33.50427</v>
      </c>
      <c r="J226" s="6">
        <v>41.73388</v>
      </c>
      <c r="K226" s="6">
        <v>33.13328</v>
      </c>
      <c r="L226" s="8"/>
      <c r="M226" s="8"/>
    </row>
    <row r="227" spans="1:13" ht="24">
      <c r="A227" s="9">
        <v>23</v>
      </c>
      <c r="B227" s="82">
        <v>20778</v>
      </c>
      <c r="C227" s="6">
        <v>229.2</v>
      </c>
      <c r="D227" s="6">
        <v>6.458</v>
      </c>
      <c r="E227" s="6">
        <f t="shared" si="17"/>
        <v>0.5579712</v>
      </c>
      <c r="F227" s="6">
        <f t="shared" si="24"/>
        <v>12.470876666666667</v>
      </c>
      <c r="G227" s="6">
        <f t="shared" si="25"/>
        <v>6.9583900187520005</v>
      </c>
      <c r="H227" s="9" t="s">
        <v>82</v>
      </c>
      <c r="I227" s="6">
        <v>12.5496</v>
      </c>
      <c r="J227" s="6">
        <v>8.13066</v>
      </c>
      <c r="K227" s="6">
        <v>16.73237</v>
      </c>
      <c r="L227" s="8"/>
      <c r="M227" s="8"/>
    </row>
    <row r="228" spans="1:13" ht="24">
      <c r="A228" s="9">
        <v>24</v>
      </c>
      <c r="B228" s="82">
        <v>20792</v>
      </c>
      <c r="C228" s="6">
        <v>229.07</v>
      </c>
      <c r="D228" s="6">
        <v>13.849</v>
      </c>
      <c r="E228" s="6">
        <f t="shared" si="17"/>
        <v>1.1965536</v>
      </c>
      <c r="F228" s="6">
        <f t="shared" si="24"/>
        <v>7.345483333333333</v>
      </c>
      <c r="G228" s="6">
        <f t="shared" si="25"/>
        <v>8.78926452624</v>
      </c>
      <c r="H228" s="9" t="s">
        <v>85</v>
      </c>
      <c r="I228" s="6">
        <v>10.75189</v>
      </c>
      <c r="J228" s="6">
        <v>4.09249</v>
      </c>
      <c r="K228" s="6">
        <v>7.19207</v>
      </c>
      <c r="L228" s="8"/>
      <c r="M228" s="8"/>
    </row>
    <row r="229" spans="1:13" ht="24">
      <c r="A229" s="9">
        <v>25</v>
      </c>
      <c r="B229" s="82">
        <v>20799</v>
      </c>
      <c r="C229" s="6">
        <v>228.79</v>
      </c>
      <c r="D229" s="6">
        <v>5.44</v>
      </c>
      <c r="E229" s="6">
        <f t="shared" si="17"/>
        <v>0.47001600000000004</v>
      </c>
      <c r="F229" s="6">
        <f t="shared" si="24"/>
        <v>15.072563333333333</v>
      </c>
      <c r="G229" s="6">
        <f t="shared" si="25"/>
        <v>7.08434592768</v>
      </c>
      <c r="H229" s="9" t="s">
        <v>111</v>
      </c>
      <c r="I229" s="6">
        <v>14.5077</v>
      </c>
      <c r="J229" s="6">
        <v>13.55163</v>
      </c>
      <c r="K229" s="6">
        <v>17.15836</v>
      </c>
      <c r="L229" s="8"/>
      <c r="M229" s="8"/>
    </row>
    <row r="230" spans="1:13" ht="24">
      <c r="A230" s="9">
        <v>26</v>
      </c>
      <c r="B230" s="82">
        <v>20806</v>
      </c>
      <c r="C230" s="6">
        <v>229.1</v>
      </c>
      <c r="D230" s="6">
        <v>19.084</v>
      </c>
      <c r="E230" s="6">
        <f t="shared" si="17"/>
        <v>1.6488576000000001</v>
      </c>
      <c r="F230" s="6">
        <f t="shared" si="24"/>
        <v>18.565076666666666</v>
      </c>
      <c r="G230" s="6">
        <f t="shared" si="25"/>
        <v>30.611167756416002</v>
      </c>
      <c r="H230" s="9" t="s">
        <v>86</v>
      </c>
      <c r="I230" s="6">
        <v>20.29868</v>
      </c>
      <c r="J230" s="6">
        <v>11.8598</v>
      </c>
      <c r="K230" s="6">
        <v>23.53675</v>
      </c>
      <c r="L230" s="8"/>
      <c r="M230" s="8"/>
    </row>
    <row r="231" spans="1:13" ht="24">
      <c r="A231" s="9">
        <v>27</v>
      </c>
      <c r="B231" s="82">
        <v>20828</v>
      </c>
      <c r="C231" s="6">
        <v>228.76</v>
      </c>
      <c r="D231" s="6">
        <v>5.281</v>
      </c>
      <c r="E231" s="6">
        <f t="shared" si="17"/>
        <v>0.4562784</v>
      </c>
      <c r="F231" s="6">
        <f t="shared" si="24"/>
        <v>85.09689333333334</v>
      </c>
      <c r="G231" s="6">
        <f t="shared" si="25"/>
        <v>38.827874335104</v>
      </c>
      <c r="H231" s="9" t="s">
        <v>87</v>
      </c>
      <c r="I231" s="6">
        <v>98.53498</v>
      </c>
      <c r="J231" s="6">
        <v>70.31704</v>
      </c>
      <c r="K231" s="6">
        <v>86.43866</v>
      </c>
      <c r="L231" s="8"/>
      <c r="M231" s="8"/>
    </row>
    <row r="232" spans="1:13" ht="24">
      <c r="A232" s="9">
        <v>28</v>
      </c>
      <c r="B232" s="82">
        <v>20836</v>
      </c>
      <c r="C232" s="6">
        <v>228.73</v>
      </c>
      <c r="D232" s="6">
        <v>2.772</v>
      </c>
      <c r="E232" s="6">
        <f t="shared" si="17"/>
        <v>0.23950079999999999</v>
      </c>
      <c r="F232" s="6">
        <f t="shared" si="24"/>
        <v>48.88672333333333</v>
      </c>
      <c r="G232" s="6">
        <f t="shared" si="25"/>
        <v>11.708409347711997</v>
      </c>
      <c r="H232" s="9" t="s">
        <v>88</v>
      </c>
      <c r="I232" s="6">
        <v>42.34089</v>
      </c>
      <c r="J232" s="6">
        <v>53.65667</v>
      </c>
      <c r="K232" s="6">
        <v>50.66261</v>
      </c>
      <c r="L232" s="8"/>
      <c r="M232" s="8"/>
    </row>
    <row r="233" spans="1:13" ht="24">
      <c r="A233" s="9">
        <v>29</v>
      </c>
      <c r="B233" s="82">
        <v>20840</v>
      </c>
      <c r="C233" s="6">
        <v>228.73</v>
      </c>
      <c r="D233" s="6">
        <v>2.667</v>
      </c>
      <c r="E233" s="6">
        <f t="shared" si="17"/>
        <v>0.2304288</v>
      </c>
      <c r="F233" s="6">
        <f t="shared" si="24"/>
        <v>71.31245333333334</v>
      </c>
      <c r="G233" s="6">
        <f t="shared" si="25"/>
        <v>16.432443046656</v>
      </c>
      <c r="H233" s="9" t="s">
        <v>89</v>
      </c>
      <c r="I233" s="6">
        <v>69.41508</v>
      </c>
      <c r="J233" s="6">
        <v>62.37346</v>
      </c>
      <c r="K233" s="6">
        <v>82.14882</v>
      </c>
      <c r="L233" s="8"/>
      <c r="M233" s="8"/>
    </row>
    <row r="234" spans="1:13" ht="24">
      <c r="A234" s="9">
        <v>30</v>
      </c>
      <c r="B234" s="82">
        <v>20861</v>
      </c>
      <c r="C234" s="6">
        <v>229.05</v>
      </c>
      <c r="D234" s="6">
        <v>12.803</v>
      </c>
      <c r="E234" s="6">
        <f t="shared" si="17"/>
        <v>1.1061792000000001</v>
      </c>
      <c r="F234" s="6">
        <f t="shared" si="24"/>
        <v>34.69748</v>
      </c>
      <c r="G234" s="6">
        <f t="shared" si="25"/>
        <v>38.381630668416</v>
      </c>
      <c r="H234" s="9" t="s">
        <v>112</v>
      </c>
      <c r="I234" s="6">
        <v>37.64185</v>
      </c>
      <c r="J234" s="6">
        <v>31.42059</v>
      </c>
      <c r="K234" s="6">
        <v>35.03</v>
      </c>
      <c r="L234" s="8"/>
      <c r="M234" s="8"/>
    </row>
    <row r="235" spans="1:13" ht="24">
      <c r="A235" s="9">
        <v>31</v>
      </c>
      <c r="B235" s="82">
        <v>20868</v>
      </c>
      <c r="C235" s="6">
        <v>228.95</v>
      </c>
      <c r="D235" s="6">
        <v>9.841</v>
      </c>
      <c r="E235" s="6">
        <f t="shared" si="17"/>
        <v>0.8502624</v>
      </c>
      <c r="F235" s="6">
        <f t="shared" si="24"/>
        <v>36.199619999999996</v>
      </c>
      <c r="G235" s="6">
        <f t="shared" si="25"/>
        <v>30.779175780287996</v>
      </c>
      <c r="H235" s="9" t="s">
        <v>113</v>
      </c>
      <c r="I235" s="6">
        <v>49.40844</v>
      </c>
      <c r="J235" s="6">
        <v>26.21868</v>
      </c>
      <c r="K235" s="6">
        <v>32.97174</v>
      </c>
      <c r="L235" s="8"/>
      <c r="M235" s="8"/>
    </row>
    <row r="236" spans="1:13" ht="24">
      <c r="A236" s="9">
        <v>32</v>
      </c>
      <c r="B236" s="82">
        <v>20875</v>
      </c>
      <c r="C236" s="6">
        <v>228.69</v>
      </c>
      <c r="D236" s="6">
        <v>3.244</v>
      </c>
      <c r="E236" s="6">
        <f t="shared" si="17"/>
        <v>0.2802816</v>
      </c>
      <c r="F236" s="6">
        <f t="shared" si="24"/>
        <v>48.79171</v>
      </c>
      <c r="G236" s="6">
        <f t="shared" si="25"/>
        <v>13.675418545536001</v>
      </c>
      <c r="H236" s="9" t="s">
        <v>114</v>
      </c>
      <c r="I236" s="6">
        <v>60.55906</v>
      </c>
      <c r="J236" s="6">
        <v>47.03305</v>
      </c>
      <c r="K236" s="6">
        <v>38.78302</v>
      </c>
      <c r="L236" s="8"/>
      <c r="M236" s="8"/>
    </row>
    <row r="237" spans="1:13" ht="24">
      <c r="A237" s="9">
        <v>33</v>
      </c>
      <c r="B237" s="82">
        <v>20883</v>
      </c>
      <c r="C237" s="6">
        <v>228.67</v>
      </c>
      <c r="D237" s="6">
        <v>2.411</v>
      </c>
      <c r="E237" s="6">
        <f t="shared" si="17"/>
        <v>0.2083104</v>
      </c>
      <c r="F237" s="6">
        <f t="shared" si="24"/>
        <v>9.258746666666667</v>
      </c>
      <c r="G237" s="6">
        <f t="shared" si="25"/>
        <v>1.928693221632</v>
      </c>
      <c r="H237" s="9" t="s">
        <v>127</v>
      </c>
      <c r="I237" s="6">
        <v>8.88678</v>
      </c>
      <c r="J237" s="6">
        <v>7.02309</v>
      </c>
      <c r="K237" s="6">
        <v>11.86637</v>
      </c>
      <c r="L237" s="8"/>
      <c r="M237" s="8"/>
    </row>
    <row r="238" spans="1:16" ht="24">
      <c r="A238" s="106">
        <v>34</v>
      </c>
      <c r="B238" s="107">
        <v>20903</v>
      </c>
      <c r="C238" s="108">
        <v>228.73</v>
      </c>
      <c r="D238" s="108">
        <v>3.862</v>
      </c>
      <c r="E238" s="108">
        <f t="shared" si="17"/>
        <v>0.33367680000000005</v>
      </c>
      <c r="F238" s="108">
        <f t="shared" si="24"/>
        <v>2.7129133333333333</v>
      </c>
      <c r="G238" s="6">
        <f t="shared" si="25"/>
        <v>0.9052362397440001</v>
      </c>
      <c r="H238" s="106" t="s">
        <v>128</v>
      </c>
      <c r="I238" s="108">
        <v>1.80213</v>
      </c>
      <c r="J238" s="108">
        <v>3.85414</v>
      </c>
      <c r="K238" s="108">
        <v>2.48247</v>
      </c>
      <c r="L238" s="111"/>
      <c r="M238" s="111"/>
      <c r="N238" s="109"/>
      <c r="O238" s="109"/>
      <c r="P238" s="109"/>
    </row>
    <row r="239" spans="1:13" ht="24">
      <c r="A239" s="9">
        <v>1</v>
      </c>
      <c r="B239" s="82">
        <v>20911</v>
      </c>
      <c r="C239" s="6">
        <v>230.48</v>
      </c>
      <c r="D239" s="6">
        <v>82.898</v>
      </c>
      <c r="E239" s="6">
        <f t="shared" si="17"/>
        <v>7.1623872</v>
      </c>
      <c r="F239" s="6">
        <f t="shared" si="24"/>
        <v>67.04984631407312</v>
      </c>
      <c r="G239" s="6">
        <f t="shared" si="25"/>
        <v>480.23696100188454</v>
      </c>
      <c r="H239" s="9" t="s">
        <v>115</v>
      </c>
      <c r="I239" s="6">
        <f>การคำนวณตะกอน!F6</f>
        <v>108.42281411242934</v>
      </c>
      <c r="J239" s="6">
        <f>การคำนวณตะกอน!F7</f>
        <v>51.248992747790574</v>
      </c>
      <c r="K239" s="6">
        <f>การคำนวณตะกอน!F8</f>
        <v>41.477732081999456</v>
      </c>
      <c r="L239" s="8"/>
      <c r="M239" s="8"/>
    </row>
    <row r="240" spans="1:14" ht="24">
      <c r="A240" s="9">
        <v>2</v>
      </c>
      <c r="B240" s="82">
        <v>20932</v>
      </c>
      <c r="C240" s="6">
        <v>229.17</v>
      </c>
      <c r="D240" s="6">
        <v>12.181</v>
      </c>
      <c r="E240" s="6">
        <f t="shared" si="17"/>
        <v>1.0524384</v>
      </c>
      <c r="G240" s="6"/>
      <c r="H240" s="9" t="s">
        <v>116</v>
      </c>
      <c r="I240" s="6">
        <f>การคำนวณตะกอน!F9</f>
        <v>0</v>
      </c>
      <c r="J240" s="6">
        <f>การคำนวณตะกอน!F10</f>
        <v>0</v>
      </c>
      <c r="K240" s="6">
        <f>การคำนวณตะกอน!F11</f>
        <v>0</v>
      </c>
      <c r="L240" s="8"/>
      <c r="M240" s="6">
        <f>+AVERAGE(I240:K240)</f>
        <v>0</v>
      </c>
      <c r="N240" s="6">
        <f>M240*E240</f>
        <v>0</v>
      </c>
    </row>
    <row r="241" spans="1:13" ht="24">
      <c r="A241" s="9">
        <v>3</v>
      </c>
      <c r="B241" s="82">
        <v>20946</v>
      </c>
      <c r="C241" s="6">
        <v>229.5</v>
      </c>
      <c r="D241" s="6">
        <v>23.61</v>
      </c>
      <c r="E241" s="6">
        <f t="shared" si="17"/>
        <v>2.039904</v>
      </c>
      <c r="F241" s="6">
        <f t="shared" si="24"/>
        <v>81.7850159036243</v>
      </c>
      <c r="G241" s="6">
        <f t="shared" si="25"/>
        <v>166.8335810818668</v>
      </c>
      <c r="H241" s="9" t="s">
        <v>92</v>
      </c>
      <c r="I241" s="6">
        <f>การคำนวณตะกอน!F12</f>
        <v>72.69789983842317</v>
      </c>
      <c r="J241" s="6">
        <f>การคำนวณตะกอน!F13</f>
        <v>83.36039839774621</v>
      </c>
      <c r="K241" s="6">
        <f>การคำนวณตะกอน!F14</f>
        <v>89.2967494747035</v>
      </c>
      <c r="L241" s="8"/>
      <c r="M241" s="8"/>
    </row>
    <row r="242" spans="1:13" ht="24">
      <c r="A242" s="9">
        <v>4</v>
      </c>
      <c r="B242" s="82">
        <v>20947</v>
      </c>
      <c r="C242" s="6">
        <v>230.13</v>
      </c>
      <c r="D242" s="6">
        <v>56.269</v>
      </c>
      <c r="E242" s="6">
        <f t="shared" si="17"/>
        <v>4.8616416000000005</v>
      </c>
      <c r="F242" s="6">
        <f t="shared" si="24"/>
        <v>414.06890037121</v>
      </c>
      <c r="G242" s="6">
        <f t="shared" si="25"/>
        <v>2013.0545913109302</v>
      </c>
      <c r="H242" s="9" t="s">
        <v>118</v>
      </c>
      <c r="I242" s="6">
        <f>การคำนวณตะกอน!F15</f>
        <v>390.0129628586043</v>
      </c>
      <c r="J242" s="6">
        <f>การคำนวณตะกอน!F16</f>
        <v>405.9575100282447</v>
      </c>
      <c r="K242" s="6">
        <f>การคำนวณตะกอน!F17</f>
        <v>446.2362282267812</v>
      </c>
      <c r="L242" s="8"/>
      <c r="M242" s="8"/>
    </row>
    <row r="243" spans="1:13" ht="24">
      <c r="A243" s="9">
        <v>5</v>
      </c>
      <c r="B243" s="82">
        <v>20959</v>
      </c>
      <c r="C243" s="6">
        <v>229.24</v>
      </c>
      <c r="D243" s="6">
        <v>13.897</v>
      </c>
      <c r="E243" s="6">
        <f t="shared" si="17"/>
        <v>1.2007008000000001</v>
      </c>
      <c r="F243" s="6">
        <f t="shared" si="24"/>
        <v>22.644698139047932</v>
      </c>
      <c r="G243" s="6">
        <f t="shared" si="25"/>
        <v>27.189507171313366</v>
      </c>
      <c r="H243" s="9" t="s">
        <v>119</v>
      </c>
      <c r="I243" s="6">
        <f>การคำนวณตะกอน!F18</f>
        <v>18.230353538645613</v>
      </c>
      <c r="J243" s="6">
        <f>การคำนวณตะกอน!F19</f>
        <v>22.26795775837894</v>
      </c>
      <c r="K243" s="6">
        <f>การคำนวณตะกอน!F20</f>
        <v>27.435783120119236</v>
      </c>
      <c r="L243" s="8"/>
      <c r="M243" s="8"/>
    </row>
    <row r="244" spans="1:13" ht="24">
      <c r="A244" s="9">
        <v>6</v>
      </c>
      <c r="B244" s="82">
        <v>20973</v>
      </c>
      <c r="C244" s="6">
        <v>230.48</v>
      </c>
      <c r="D244" s="6">
        <v>13.594</v>
      </c>
      <c r="E244" s="6">
        <f t="shared" si="17"/>
        <v>1.1745216</v>
      </c>
      <c r="F244" s="6">
        <f t="shared" si="24"/>
        <v>99.21282567999354</v>
      </c>
      <c r="G244" s="6">
        <f t="shared" si="25"/>
        <v>116.5276067581871</v>
      </c>
      <c r="H244" s="9" t="s">
        <v>120</v>
      </c>
      <c r="I244" s="6">
        <f>การคำนวณตะกอน!F21</f>
        <v>102.5515382730465</v>
      </c>
      <c r="J244" s="6">
        <f>การคำนวณตะกอน!F22</f>
        <v>97.94747021021516</v>
      </c>
      <c r="K244" s="6">
        <f>การคำนวณตะกอน!F23</f>
        <v>97.13946855671895</v>
      </c>
      <c r="L244" s="8"/>
      <c r="M244" s="8"/>
    </row>
    <row r="245" spans="1:13" ht="24">
      <c r="A245" s="9">
        <v>7</v>
      </c>
      <c r="B245" s="82">
        <v>20983</v>
      </c>
      <c r="C245" s="6">
        <v>228.77</v>
      </c>
      <c r="D245" s="6">
        <v>1.509</v>
      </c>
      <c r="E245" s="6">
        <f t="shared" si="17"/>
        <v>0.1303776</v>
      </c>
      <c r="F245" s="6">
        <f t="shared" si="24"/>
        <v>24.948494237729903</v>
      </c>
      <c r="G245" s="6">
        <f t="shared" si="25"/>
        <v>3.2527248023290545</v>
      </c>
      <c r="H245" s="9" t="s">
        <v>124</v>
      </c>
      <c r="I245" s="6">
        <f>การคำนวณตะกอน!F24</f>
        <v>25.278214494861114</v>
      </c>
      <c r="J245" s="6">
        <f>การคำนวณตะกอน!F25</f>
        <v>29.147909447162423</v>
      </c>
      <c r="K245" s="6">
        <f>การคำนวณตะกอน!F26</f>
        <v>20.419358771166166</v>
      </c>
      <c r="L245" s="8"/>
      <c r="M245" s="8"/>
    </row>
    <row r="246" spans="1:13" ht="24">
      <c r="A246" s="9">
        <v>8</v>
      </c>
      <c r="B246" s="82">
        <v>20987</v>
      </c>
      <c r="C246" s="6">
        <v>228.83</v>
      </c>
      <c r="D246" s="6">
        <v>3.173</v>
      </c>
      <c r="E246" s="6">
        <f t="shared" si="17"/>
        <v>0.27414720000000004</v>
      </c>
      <c r="F246" s="6">
        <f t="shared" si="24"/>
        <v>33.67447998024702</v>
      </c>
      <c r="G246" s="6">
        <f t="shared" si="25"/>
        <v>9.231764398040777</v>
      </c>
      <c r="H246" s="9" t="s">
        <v>125</v>
      </c>
      <c r="I246" s="6">
        <f>การคำนวณตะกอน!F27</f>
        <v>27.137842541496628</v>
      </c>
      <c r="J246" s="6">
        <f>การคำนวณตะกอน!F28</f>
        <v>33.615157380061106</v>
      </c>
      <c r="K246" s="6">
        <f>การคำนวณตะกอน!F29</f>
        <v>40.27044001918335</v>
      </c>
      <c r="L246" s="8"/>
      <c r="M246" s="8"/>
    </row>
    <row r="247" spans="1:13" ht="24">
      <c r="A247" s="9">
        <v>9</v>
      </c>
      <c r="B247" s="82">
        <v>21011</v>
      </c>
      <c r="C247" s="6">
        <v>229.18</v>
      </c>
      <c r="D247" s="6">
        <v>13.945</v>
      </c>
      <c r="E247" s="6">
        <f t="shared" si="17"/>
        <v>1.2048480000000001</v>
      </c>
      <c r="F247" s="6">
        <f t="shared" si="24"/>
        <v>103.21897775807012</v>
      </c>
      <c r="G247" s="6">
        <f t="shared" si="25"/>
        <v>124.3631789138553</v>
      </c>
      <c r="H247" s="9" t="s">
        <v>126</v>
      </c>
      <c r="I247" s="6">
        <f>การคำนวณตะกอน!F30</f>
        <v>96.3131332588731</v>
      </c>
      <c r="J247" s="6">
        <f>การคำนวณตะกอน!F31</f>
        <v>92.0951650038408</v>
      </c>
      <c r="K247" s="6">
        <f>การคำนวณตะกอน!F32</f>
        <v>121.24863501149643</v>
      </c>
      <c r="L247" s="8"/>
      <c r="M247" s="8"/>
    </row>
    <row r="248" spans="1:13" ht="24">
      <c r="A248" s="9">
        <v>10</v>
      </c>
      <c r="B248" s="82">
        <v>21022</v>
      </c>
      <c r="C248" s="6">
        <v>229.12</v>
      </c>
      <c r="D248" s="6">
        <v>13.355</v>
      </c>
      <c r="E248" s="6">
        <f t="shared" si="17"/>
        <v>1.153872</v>
      </c>
      <c r="F248" s="6">
        <f t="shared" si="24"/>
        <v>172.50968614680724</v>
      </c>
      <c r="G248" s="6">
        <f t="shared" si="25"/>
        <v>199.05409657358877</v>
      </c>
      <c r="H248" s="9" t="s">
        <v>99</v>
      </c>
      <c r="I248" s="6">
        <f>การคำนวณตะกอน!F33</f>
        <v>127.23492723495569</v>
      </c>
      <c r="J248" s="6">
        <f>การคำนวณตะกอน!F34</f>
        <v>138.70151770656807</v>
      </c>
      <c r="K248" s="6">
        <f>การคำนวณตะกอน!F35</f>
        <v>251.59261349889798</v>
      </c>
      <c r="L248" s="8"/>
      <c r="M248" s="8"/>
    </row>
    <row r="249" spans="1:13" ht="24">
      <c r="A249" s="9">
        <v>11</v>
      </c>
      <c r="B249" s="82">
        <v>21029</v>
      </c>
      <c r="C249" s="6">
        <v>229.58</v>
      </c>
      <c r="D249" s="6">
        <v>32.601</v>
      </c>
      <c r="E249" s="6">
        <f t="shared" si="17"/>
        <v>2.8167264</v>
      </c>
      <c r="F249" s="6">
        <f t="shared" si="24"/>
        <v>188.71593801267912</v>
      </c>
      <c r="G249" s="6">
        <f t="shared" si="25"/>
        <v>531.5611647010768</v>
      </c>
      <c r="H249" s="9" t="s">
        <v>100</v>
      </c>
      <c r="I249" s="6">
        <f>การคำนวณตะกอน!F36</f>
        <v>103.87341034850918</v>
      </c>
      <c r="J249" s="6">
        <f>การคำนวณตะกอน!F37</f>
        <v>219.94758093079594</v>
      </c>
      <c r="K249" s="6">
        <f>การคำนวณตะกอน!F38</f>
        <v>242.32682275873222</v>
      </c>
      <c r="L249" s="8"/>
      <c r="M249" s="8"/>
    </row>
    <row r="250" spans="1:13" ht="24">
      <c r="A250" s="9">
        <v>12</v>
      </c>
      <c r="B250" s="82">
        <v>21060</v>
      </c>
      <c r="C250" s="6">
        <v>229.7</v>
      </c>
      <c r="D250" s="6">
        <v>37.777</v>
      </c>
      <c r="E250" s="6">
        <f t="shared" si="17"/>
        <v>3.2639328</v>
      </c>
      <c r="F250" s="6">
        <f t="shared" si="24"/>
        <v>143.77573896759657</v>
      </c>
      <c r="G250" s="6">
        <f t="shared" si="25"/>
        <v>469.27435026057657</v>
      </c>
      <c r="H250" s="9" t="s">
        <v>101</v>
      </c>
      <c r="I250" s="6">
        <f>การคำนวณตะกอน!F39</f>
        <v>126.82062358088233</v>
      </c>
      <c r="J250" s="6">
        <f>การคำนวณตะกอน!F40</f>
        <v>144.36119364425127</v>
      </c>
      <c r="K250" s="6">
        <f>การคำนวณตะกอน!F41</f>
        <v>160.1453996776561</v>
      </c>
      <c r="L250" s="8"/>
      <c r="M250" s="8"/>
    </row>
    <row r="251" spans="1:13" ht="24">
      <c r="A251" s="9">
        <v>13</v>
      </c>
      <c r="B251" s="82">
        <v>21063</v>
      </c>
      <c r="C251" s="6">
        <v>230.26</v>
      </c>
      <c r="D251" s="6">
        <v>73.422</v>
      </c>
      <c r="E251" s="6">
        <f t="shared" si="17"/>
        <v>6.3436608</v>
      </c>
      <c r="F251" s="6">
        <f t="shared" si="24"/>
        <v>422.01491168992015</v>
      </c>
      <c r="G251" s="6">
        <f t="shared" si="25"/>
        <v>2677.1194523028084</v>
      </c>
      <c r="H251" s="9" t="s">
        <v>102</v>
      </c>
      <c r="I251" s="6">
        <f>การคำนวณตะกอน!F42</f>
        <v>443.62110233122684</v>
      </c>
      <c r="J251" s="6">
        <f>การคำนวณตะกอน!F43</f>
        <v>403.45214706706037</v>
      </c>
      <c r="K251" s="6">
        <f>การคำนวณตะกอน!F44</f>
        <v>418.9714856714733</v>
      </c>
      <c r="L251" s="8"/>
      <c r="M251" s="8"/>
    </row>
    <row r="252" spans="1:13" ht="24">
      <c r="A252" s="9">
        <v>14</v>
      </c>
      <c r="B252" s="82">
        <v>21063</v>
      </c>
      <c r="C252" s="6">
        <v>230.75</v>
      </c>
      <c r="D252" s="6">
        <v>103.053</v>
      </c>
      <c r="E252" s="6">
        <f t="shared" si="17"/>
        <v>8.9037792</v>
      </c>
      <c r="F252" s="6">
        <f t="shared" si="24"/>
        <v>410.5215877229807</v>
      </c>
      <c r="G252" s="6">
        <f t="shared" si="25"/>
        <v>3655.193573918851</v>
      </c>
      <c r="H252" s="9" t="s">
        <v>103</v>
      </c>
      <c r="I252" s="6">
        <f>การคำนวณตะกอน!F45</f>
        <v>407.65695920610347</v>
      </c>
      <c r="J252" s="6">
        <f>การคำนวณตะกอน!F46</f>
        <v>407.7358552308679</v>
      </c>
      <c r="K252" s="6">
        <f>การคำนวณตะกอน!F47</f>
        <v>416.17194873197093</v>
      </c>
      <c r="L252" s="8"/>
      <c r="M252" s="8"/>
    </row>
    <row r="253" spans="1:13" ht="24">
      <c r="A253" s="9">
        <v>15</v>
      </c>
      <c r="B253" s="82">
        <v>21065</v>
      </c>
      <c r="C253" s="6">
        <v>231.41</v>
      </c>
      <c r="D253" s="6">
        <v>141.718</v>
      </c>
      <c r="E253" s="6">
        <f t="shared" si="17"/>
        <v>12.2444352</v>
      </c>
      <c r="F253" s="6">
        <f aca="true" t="shared" si="26" ref="F253:F266">+AVERAGE(I253:K253)</f>
        <v>537.3850997792288</v>
      </c>
      <c r="G253" s="6">
        <f t="shared" si="25"/>
        <v>6579.9770316923</v>
      </c>
      <c r="H253" s="9" t="s">
        <v>104</v>
      </c>
      <c r="I253" s="6">
        <f>การคำนวณตะกอน!F48</f>
        <v>505.2993225942456</v>
      </c>
      <c r="J253" s="6">
        <f>การคำนวณตะกอน!F49</f>
        <v>550.6993006992835</v>
      </c>
      <c r="K253" s="6">
        <f>การคำนวณตะกอน!F50</f>
        <v>556.1566760441572</v>
      </c>
      <c r="L253" s="8"/>
      <c r="M253" s="8"/>
    </row>
    <row r="254" spans="1:13" ht="24">
      <c r="A254" s="9">
        <v>16</v>
      </c>
      <c r="B254" s="82">
        <v>21065</v>
      </c>
      <c r="C254" s="6">
        <v>231.02</v>
      </c>
      <c r="D254" s="6">
        <v>122.483</v>
      </c>
      <c r="E254" s="6">
        <f t="shared" si="17"/>
        <v>10.5825312</v>
      </c>
      <c r="F254" s="6">
        <f t="shared" si="26"/>
        <v>460.76998018493583</v>
      </c>
      <c r="G254" s="6">
        <f t="shared" si="25"/>
        <v>4876.112691330465</v>
      </c>
      <c r="H254" s="9" t="s">
        <v>105</v>
      </c>
      <c r="I254" s="6">
        <f>การคำนวณตะกอน!F51</f>
        <v>406.2072113190109</v>
      </c>
      <c r="J254" s="6">
        <f>การคำนวณตะกอน!F52</f>
        <v>486.98334749894906</v>
      </c>
      <c r="K254" s="6">
        <f>การคำนวณตะกอน!F53</f>
        <v>489.1193817368475</v>
      </c>
      <c r="L254" s="8"/>
      <c r="M254" s="8"/>
    </row>
    <row r="255" spans="1:13" ht="24">
      <c r="A255" s="9">
        <v>17</v>
      </c>
      <c r="B255" s="82">
        <v>21072</v>
      </c>
      <c r="C255" s="6">
        <v>230.59</v>
      </c>
      <c r="D255" s="6">
        <v>90.326</v>
      </c>
      <c r="E255" s="6">
        <f t="shared" si="17"/>
        <v>7.8041664</v>
      </c>
      <c r="F255" s="6">
        <f t="shared" si="26"/>
        <v>142.8012843704704</v>
      </c>
      <c r="G255" s="6">
        <f t="shared" si="25"/>
        <v>1114.4449853608703</v>
      </c>
      <c r="H255" s="9" t="s">
        <v>106</v>
      </c>
      <c r="I255" s="6">
        <f>การคำนวณตะกอน!F54</f>
        <v>153.4000289981388</v>
      </c>
      <c r="J255" s="6">
        <f>การคำนวณตะกอน!F55</f>
        <v>143.20058534545882</v>
      </c>
      <c r="K255" s="6">
        <f>การคำนวณตะกอน!F56</f>
        <v>131.80323876781355</v>
      </c>
      <c r="L255" s="8"/>
      <c r="M255" s="8"/>
    </row>
    <row r="256" spans="1:13" ht="24">
      <c r="A256" s="9">
        <v>18</v>
      </c>
      <c r="B256" s="82">
        <v>21099</v>
      </c>
      <c r="C256" s="6">
        <v>229.07</v>
      </c>
      <c r="D256" s="6">
        <v>15.422</v>
      </c>
      <c r="E256" s="6">
        <f t="shared" si="17"/>
        <v>1.3324608000000002</v>
      </c>
      <c r="F256" s="6">
        <f t="shared" si="26"/>
        <v>27.077721953842346</v>
      </c>
      <c r="G256" s="6">
        <f t="shared" si="25"/>
        <v>36.08000305679434</v>
      </c>
      <c r="H256" s="9" t="s">
        <v>107</v>
      </c>
      <c r="I256" s="6">
        <f>การคำนวณตะกอน!F57</f>
        <v>18.637805316693843</v>
      </c>
      <c r="J256" s="6">
        <f>การคำนวณตะกอน!F58</f>
        <v>38.593339321959554</v>
      </c>
      <c r="K256" s="6">
        <f>การคำนวณตะกอน!F59</f>
        <v>24.00202122287364</v>
      </c>
      <c r="L256" s="8"/>
      <c r="M256" s="8"/>
    </row>
    <row r="257" spans="1:13" ht="24">
      <c r="A257" s="9">
        <v>19</v>
      </c>
      <c r="B257" s="82">
        <v>21109</v>
      </c>
      <c r="C257" s="6">
        <v>228.98</v>
      </c>
      <c r="D257" s="6">
        <v>13.546</v>
      </c>
      <c r="E257" s="6">
        <f t="shared" si="17"/>
        <v>1.1703744</v>
      </c>
      <c r="F257" s="6">
        <f t="shared" si="26"/>
        <v>16.340534262656146</v>
      </c>
      <c r="G257" s="6">
        <f t="shared" si="25"/>
        <v>19.12454298333563</v>
      </c>
      <c r="H257" s="9" t="s">
        <v>108</v>
      </c>
      <c r="I257" s="6">
        <f>การคำนวณตะกอน!F60</f>
        <v>15.61386239433959</v>
      </c>
      <c r="J257" s="6">
        <f>การคำนวณตะกอน!F61</f>
        <v>18.271991647093316</v>
      </c>
      <c r="K257" s="6">
        <f>การคำนวณตะกอน!F62</f>
        <v>15.135748746535532</v>
      </c>
      <c r="L257" s="8"/>
      <c r="M257" s="8"/>
    </row>
    <row r="258" spans="1:13" ht="24">
      <c r="A258" s="9">
        <v>20</v>
      </c>
      <c r="B258" s="82">
        <v>21113</v>
      </c>
      <c r="C258" s="6">
        <v>228.95</v>
      </c>
      <c r="D258" s="6">
        <v>12</v>
      </c>
      <c r="E258" s="6">
        <f t="shared" si="17"/>
        <v>1.0368</v>
      </c>
      <c r="F258" s="6">
        <f t="shared" si="26"/>
        <v>21.244894583107264</v>
      </c>
      <c r="G258" s="6">
        <f t="shared" si="25"/>
        <v>22.026706703765612</v>
      </c>
      <c r="H258" s="9" t="s">
        <v>109</v>
      </c>
      <c r="I258" s="6">
        <f>การคำนวณตะกอน!F63</f>
        <v>19.943192119392403</v>
      </c>
      <c r="J258" s="6">
        <f>การคำนวณตะกอน!F64</f>
        <v>24.289137897556156</v>
      </c>
      <c r="K258" s="6">
        <f>การคำนวณตะกอน!F65</f>
        <v>19.50235373237323</v>
      </c>
      <c r="L258" s="8"/>
      <c r="M258" s="8"/>
    </row>
    <row r="259" spans="1:13" ht="24">
      <c r="A259" s="9">
        <v>21</v>
      </c>
      <c r="B259" s="82">
        <v>21127</v>
      </c>
      <c r="C259" s="6">
        <v>229.25</v>
      </c>
      <c r="D259" s="6">
        <v>4.756</v>
      </c>
      <c r="E259" s="6">
        <f t="shared" si="17"/>
        <v>0.4109184</v>
      </c>
      <c r="F259" s="6">
        <f t="shared" si="26"/>
        <v>23.57895940635703</v>
      </c>
      <c r="G259" s="6">
        <f t="shared" si="25"/>
        <v>9.68902827292518</v>
      </c>
      <c r="H259" s="9" t="s">
        <v>110</v>
      </c>
      <c r="I259" s="6">
        <f>การคำนวณตะกอน!F66</f>
        <v>24.31118314423768</v>
      </c>
      <c r="J259" s="6">
        <f>การคำนวณตะกอน!F67</f>
        <v>26.592797783924034</v>
      </c>
      <c r="K259" s="6">
        <f>การคำนวณตะกอน!F68</f>
        <v>19.832897290909376</v>
      </c>
      <c r="L259" s="8"/>
      <c r="M259" s="8"/>
    </row>
    <row r="260" spans="1:13" ht="24">
      <c r="A260" s="9">
        <v>22</v>
      </c>
      <c r="B260" s="82">
        <v>21136</v>
      </c>
      <c r="C260" s="6">
        <v>228.77</v>
      </c>
      <c r="D260" s="6">
        <v>3.153</v>
      </c>
      <c r="E260" s="6">
        <f t="shared" si="17"/>
        <v>0.27241920000000003</v>
      </c>
      <c r="F260" s="6">
        <f t="shared" si="26"/>
        <v>25.987203534729602</v>
      </c>
      <c r="G260" s="6">
        <f t="shared" si="25"/>
        <v>7.079413197168211</v>
      </c>
      <c r="H260" s="9" t="s">
        <v>81</v>
      </c>
      <c r="I260" s="6">
        <f>การคำนวณตะกอน!F69</f>
        <v>14.757225641608924</v>
      </c>
      <c r="J260" s="6">
        <f>การคำนวณตะกอน!F70</f>
        <v>34.8304307974175</v>
      </c>
      <c r="K260" s="6">
        <f>การคำนวณตะกอน!F71</f>
        <v>28.37395416516238</v>
      </c>
      <c r="L260" s="8"/>
      <c r="M260" s="8"/>
    </row>
    <row r="261" spans="1:13" ht="24">
      <c r="A261" s="9">
        <v>23</v>
      </c>
      <c r="B261" s="82">
        <v>21141</v>
      </c>
      <c r="C261" s="6">
        <v>228.59</v>
      </c>
      <c r="D261" s="6">
        <v>1.615</v>
      </c>
      <c r="E261" s="6">
        <f t="shared" si="17"/>
        <v>0.139536</v>
      </c>
      <c r="F261" s="6">
        <f t="shared" si="26"/>
        <v>29.441703384498215</v>
      </c>
      <c r="G261" s="6">
        <f t="shared" si="25"/>
        <v>4.108177523459343</v>
      </c>
      <c r="H261" s="9" t="s">
        <v>82</v>
      </c>
      <c r="I261" s="6">
        <f>การคำนวณตะกอน!F72</f>
        <v>21.52209003406896</v>
      </c>
      <c r="J261" s="6">
        <f>การคำนวณตะกอน!F73</f>
        <v>45.24284763804634</v>
      </c>
      <c r="K261" s="6">
        <f>การคำนวณตะกอน!F74</f>
        <v>21.560172481379347</v>
      </c>
      <c r="L261" s="8"/>
      <c r="M261" s="8"/>
    </row>
    <row r="262" spans="1:13" ht="24">
      <c r="A262" s="9">
        <v>24</v>
      </c>
      <c r="B262" s="82">
        <v>21155</v>
      </c>
      <c r="C262" s="6">
        <v>228.6</v>
      </c>
      <c r="D262" s="6">
        <v>0.838</v>
      </c>
      <c r="E262" s="6">
        <f t="shared" si="17"/>
        <v>0.0724032</v>
      </c>
      <c r="F262" s="6">
        <f t="shared" si="26"/>
        <v>24.700636666666668</v>
      </c>
      <c r="G262" s="6">
        <f t="shared" si="25"/>
        <v>1.7884051367040001</v>
      </c>
      <c r="H262" s="9" t="s">
        <v>85</v>
      </c>
      <c r="I262" s="6">
        <v>21.27062</v>
      </c>
      <c r="J262" s="6">
        <v>22.32321</v>
      </c>
      <c r="K262" s="6">
        <v>30.50808</v>
      </c>
      <c r="L262" s="8"/>
      <c r="M262" s="8"/>
    </row>
    <row r="263" spans="1:13" ht="24">
      <c r="A263" s="9">
        <v>25</v>
      </c>
      <c r="B263" s="82">
        <v>21169</v>
      </c>
      <c r="C263" s="6">
        <v>228.56</v>
      </c>
      <c r="D263" s="6">
        <v>0.612</v>
      </c>
      <c r="E263" s="6">
        <f t="shared" si="17"/>
        <v>0.0528768</v>
      </c>
      <c r="F263" s="6">
        <f t="shared" si="26"/>
        <v>42.60898</v>
      </c>
      <c r="G263" s="6">
        <f t="shared" si="25"/>
        <v>2.2530265136640004</v>
      </c>
      <c r="H263" s="9" t="s">
        <v>111</v>
      </c>
      <c r="I263" s="6">
        <v>52.77244</v>
      </c>
      <c r="J263" s="6">
        <v>36.54036</v>
      </c>
      <c r="K263" s="6">
        <v>38.51414</v>
      </c>
      <c r="L263" s="8"/>
      <c r="M263" s="8"/>
    </row>
    <row r="264" spans="1:13" ht="24">
      <c r="A264" s="9">
        <v>26</v>
      </c>
      <c r="B264" s="82">
        <v>21176</v>
      </c>
      <c r="C264" s="6">
        <v>228.52</v>
      </c>
      <c r="D264" s="6">
        <v>0.36</v>
      </c>
      <c r="E264" s="6">
        <f t="shared" si="17"/>
        <v>0.031104</v>
      </c>
      <c r="F264" s="6">
        <f t="shared" si="26"/>
        <v>29.75230666666667</v>
      </c>
      <c r="G264" s="6">
        <f t="shared" si="25"/>
        <v>0.92541574656</v>
      </c>
      <c r="H264" s="9" t="s">
        <v>86</v>
      </c>
      <c r="I264" s="6">
        <v>24.26894</v>
      </c>
      <c r="J264" s="6">
        <v>40.2541</v>
      </c>
      <c r="K264" s="6">
        <v>24.73388</v>
      </c>
      <c r="L264" s="8"/>
      <c r="M264" s="8"/>
    </row>
    <row r="265" spans="1:13" ht="24">
      <c r="A265" s="9">
        <v>27</v>
      </c>
      <c r="B265" s="82">
        <v>21191</v>
      </c>
      <c r="C265" s="6">
        <v>228.7</v>
      </c>
      <c r="D265" s="6">
        <v>3.374</v>
      </c>
      <c r="E265" s="6">
        <f t="shared" si="17"/>
        <v>0.29151360000000004</v>
      </c>
      <c r="F265" s="6">
        <f t="shared" si="26"/>
        <v>0.8609966666666665</v>
      </c>
      <c r="G265" s="6">
        <f t="shared" si="25"/>
        <v>0.250992237888</v>
      </c>
      <c r="H265" s="9" t="s">
        <v>87</v>
      </c>
      <c r="I265" s="6">
        <v>0.30212</v>
      </c>
      <c r="J265" s="6">
        <v>0.992</v>
      </c>
      <c r="K265" s="6">
        <v>1.28887</v>
      </c>
      <c r="L265" s="8"/>
      <c r="M265" s="8"/>
    </row>
    <row r="266" spans="1:13" ht="24">
      <c r="A266" s="9">
        <v>28</v>
      </c>
      <c r="B266" s="82">
        <v>21198</v>
      </c>
      <c r="C266" s="6">
        <v>228.75</v>
      </c>
      <c r="D266" s="6">
        <v>5.241</v>
      </c>
      <c r="E266" s="6">
        <f t="shared" si="17"/>
        <v>0.4528224</v>
      </c>
      <c r="F266" s="6">
        <f t="shared" si="26"/>
        <v>8.820423333333334</v>
      </c>
      <c r="G266" s="6">
        <f t="shared" si="25"/>
        <v>3.9940852628160006</v>
      </c>
      <c r="H266" s="9" t="s">
        <v>88</v>
      </c>
      <c r="I266" s="6">
        <v>9.03311</v>
      </c>
      <c r="J266" s="6">
        <v>7.50898</v>
      </c>
      <c r="K266" s="6">
        <v>9.91918</v>
      </c>
      <c r="L266" s="8"/>
      <c r="M266" s="8"/>
    </row>
    <row r="267" spans="1:13" ht="24">
      <c r="A267" s="9">
        <v>29</v>
      </c>
      <c r="B267" s="82">
        <v>21211</v>
      </c>
      <c r="C267" s="6">
        <v>228.9</v>
      </c>
      <c r="D267" s="6">
        <v>8.919</v>
      </c>
      <c r="E267" s="6">
        <f t="shared" si="17"/>
        <v>0.7706016000000001</v>
      </c>
      <c r="F267" s="6">
        <f aca="true" t="shared" si="27" ref="F267:F273">+AVERAGE(I267:K267)</f>
        <v>7.838183333333333</v>
      </c>
      <c r="G267" s="6">
        <f t="shared" si="25"/>
        <v>6.040116617760001</v>
      </c>
      <c r="H267" s="9" t="s">
        <v>89</v>
      </c>
      <c r="I267" s="6">
        <v>7.30416</v>
      </c>
      <c r="J267" s="6">
        <v>8.35896</v>
      </c>
      <c r="K267" s="6">
        <v>7.85143</v>
      </c>
      <c r="L267" s="8"/>
      <c r="M267" s="8"/>
    </row>
    <row r="268" spans="1:13" ht="24">
      <c r="A268" s="9">
        <v>30</v>
      </c>
      <c r="B268" s="82">
        <v>21218</v>
      </c>
      <c r="C268" s="6">
        <v>2228.69</v>
      </c>
      <c r="D268" s="6">
        <v>2.409</v>
      </c>
      <c r="E268" s="6">
        <f t="shared" si="17"/>
        <v>0.2081376</v>
      </c>
      <c r="F268" s="6">
        <f t="shared" si="27"/>
        <v>26.75845666666667</v>
      </c>
      <c r="G268" s="6">
        <f t="shared" si="25"/>
        <v>5.569440950304001</v>
      </c>
      <c r="H268" s="9" t="s">
        <v>112</v>
      </c>
      <c r="I268" s="6">
        <v>43.87001</v>
      </c>
      <c r="J268" s="6">
        <v>22.83819</v>
      </c>
      <c r="K268" s="6">
        <v>13.56717</v>
      </c>
      <c r="L268" s="8"/>
      <c r="M268" s="8"/>
    </row>
    <row r="269" spans="1:13" ht="24">
      <c r="A269" s="9">
        <v>31</v>
      </c>
      <c r="B269" s="82">
        <v>21227</v>
      </c>
      <c r="C269" s="6">
        <v>228.64</v>
      </c>
      <c r="D269" s="6">
        <v>2.801</v>
      </c>
      <c r="E269" s="6">
        <f t="shared" si="17"/>
        <v>0.24200640000000004</v>
      </c>
      <c r="F269" s="6">
        <f t="shared" si="27"/>
        <v>16.125023333333335</v>
      </c>
      <c r="G269" s="6">
        <f t="shared" si="25"/>
        <v>3.902358846816001</v>
      </c>
      <c r="H269" s="9" t="s">
        <v>113</v>
      </c>
      <c r="I269" s="6">
        <v>11.68992</v>
      </c>
      <c r="J269" s="6">
        <v>14.48633</v>
      </c>
      <c r="K269" s="6">
        <v>22.19882</v>
      </c>
      <c r="L269" s="8"/>
      <c r="M269" s="8"/>
    </row>
    <row r="270" spans="1:13" ht="24">
      <c r="A270" s="9">
        <v>32</v>
      </c>
      <c r="B270" s="82">
        <v>21233</v>
      </c>
      <c r="C270" s="6">
        <v>228.75</v>
      </c>
      <c r="D270" s="6">
        <v>4.122</v>
      </c>
      <c r="E270" s="6">
        <f t="shared" si="17"/>
        <v>0.35614080000000004</v>
      </c>
      <c r="F270" s="6">
        <f t="shared" si="27"/>
        <v>30.067666666666668</v>
      </c>
      <c r="G270" s="6">
        <f t="shared" si="25"/>
        <v>10.708322860800001</v>
      </c>
      <c r="H270" s="9" t="s">
        <v>114</v>
      </c>
      <c r="I270" s="6">
        <v>31.32008</v>
      </c>
      <c r="J270" s="6">
        <v>36.99356</v>
      </c>
      <c r="K270" s="6">
        <v>21.88936</v>
      </c>
      <c r="L270" s="8"/>
      <c r="M270" s="8"/>
    </row>
    <row r="271" spans="1:13" ht="24">
      <c r="A271" s="9">
        <v>33</v>
      </c>
      <c r="B271" s="82">
        <v>21249</v>
      </c>
      <c r="C271" s="6">
        <v>228.65</v>
      </c>
      <c r="D271" s="6">
        <v>2.988</v>
      </c>
      <c r="E271" s="6">
        <f aca="true" t="shared" si="28" ref="E271:E321">D271*0.0864</f>
        <v>0.25816320000000004</v>
      </c>
      <c r="F271" s="6">
        <f t="shared" si="27"/>
        <v>25.003356666666665</v>
      </c>
      <c r="G271" s="6">
        <f t="shared" si="25"/>
        <v>6.454946567808</v>
      </c>
      <c r="H271" s="9" t="s">
        <v>127</v>
      </c>
      <c r="I271" s="6">
        <v>13.38987</v>
      </c>
      <c r="J271" s="6">
        <v>33.91003</v>
      </c>
      <c r="K271" s="6">
        <v>27.71017</v>
      </c>
      <c r="L271" s="8"/>
      <c r="M271" s="8"/>
    </row>
    <row r="272" spans="1:13" ht="24">
      <c r="A272" s="9">
        <v>34</v>
      </c>
      <c r="B272" s="82">
        <v>21254</v>
      </c>
      <c r="C272" s="6">
        <v>228.76</v>
      </c>
      <c r="D272" s="6">
        <v>5.386</v>
      </c>
      <c r="E272" s="6">
        <f t="shared" si="28"/>
        <v>0.46535040000000005</v>
      </c>
      <c r="F272" s="6">
        <f t="shared" si="27"/>
        <v>2.2854433333333333</v>
      </c>
      <c r="G272" s="6">
        <f t="shared" si="25"/>
        <v>1.0635319693440002</v>
      </c>
      <c r="H272" s="9" t="s">
        <v>128</v>
      </c>
      <c r="I272" s="6">
        <v>2.75075</v>
      </c>
      <c r="J272" s="6">
        <v>2.68112</v>
      </c>
      <c r="K272" s="6">
        <v>1.42446</v>
      </c>
      <c r="L272" s="8"/>
      <c r="M272" s="8"/>
    </row>
    <row r="273" spans="1:17" ht="24.75" thickBot="1">
      <c r="A273" s="165">
        <v>35</v>
      </c>
      <c r="B273" s="166">
        <v>21267</v>
      </c>
      <c r="C273" s="167">
        <v>228.61</v>
      </c>
      <c r="D273" s="167">
        <v>1.896</v>
      </c>
      <c r="E273" s="167">
        <f t="shared" si="28"/>
        <v>0.1638144</v>
      </c>
      <c r="F273" s="167">
        <f t="shared" si="27"/>
        <v>6.327879286522638</v>
      </c>
      <c r="G273" s="6">
        <f t="shared" si="25"/>
        <v>1.036597748594134</v>
      </c>
      <c r="H273" s="165" t="s">
        <v>129</v>
      </c>
      <c r="I273" s="167">
        <f>การคำนวณตะกอน!F105</f>
        <v>2.750747859567911</v>
      </c>
      <c r="J273" s="167">
        <v>2.1925</v>
      </c>
      <c r="K273" s="167">
        <v>14.04039</v>
      </c>
      <c r="L273" s="168"/>
      <c r="M273" s="168"/>
      <c r="N273" s="169"/>
      <c r="O273" s="169"/>
      <c r="P273" s="169"/>
      <c r="Q273" s="169"/>
    </row>
    <row r="274" spans="1:17" s="156" customFormat="1" ht="24">
      <c r="A274" s="9">
        <v>1</v>
      </c>
      <c r="B274" s="82">
        <v>21276</v>
      </c>
      <c r="C274" s="7">
        <v>228.62</v>
      </c>
      <c r="D274" s="7">
        <v>1.624</v>
      </c>
      <c r="E274" s="7">
        <f t="shared" si="28"/>
        <v>0.1403136</v>
      </c>
      <c r="F274" s="6">
        <f aca="true" t="shared" si="29" ref="F274:F351">+AVERAGE(I274:K274)</f>
        <v>24.920456666666666</v>
      </c>
      <c r="G274" s="6">
        <f t="shared" si="25"/>
        <v>3.496678988544</v>
      </c>
      <c r="H274" s="163" t="s">
        <v>90</v>
      </c>
      <c r="I274" s="6">
        <v>30.32929</v>
      </c>
      <c r="J274" s="6">
        <v>21.6599</v>
      </c>
      <c r="K274" s="6">
        <v>22.77218</v>
      </c>
      <c r="L274" s="164"/>
      <c r="M274" s="164"/>
      <c r="N274" s="7"/>
      <c r="O274" s="7"/>
      <c r="P274" s="7"/>
      <c r="Q274" s="7"/>
    </row>
    <row r="275" spans="1:13" ht="24">
      <c r="A275" s="9">
        <v>2</v>
      </c>
      <c r="B275" s="82">
        <v>21295</v>
      </c>
      <c r="C275" s="6">
        <v>228.88</v>
      </c>
      <c r="D275" s="6">
        <v>3.448</v>
      </c>
      <c r="E275" s="6">
        <f t="shared" si="28"/>
        <v>0.29790720000000004</v>
      </c>
      <c r="F275" s="6">
        <f t="shared" si="29"/>
        <v>26.43126666666667</v>
      </c>
      <c r="G275" s="6">
        <f t="shared" si="25"/>
        <v>7.874064645120002</v>
      </c>
      <c r="H275" s="163" t="s">
        <v>91</v>
      </c>
      <c r="I275" s="6">
        <v>27.07762</v>
      </c>
      <c r="J275" s="6">
        <v>16.33251</v>
      </c>
      <c r="K275" s="6">
        <v>35.88367</v>
      </c>
      <c r="L275" s="8"/>
      <c r="M275" s="8"/>
    </row>
    <row r="276" spans="1:13" ht="24">
      <c r="A276" s="9">
        <v>3</v>
      </c>
      <c r="B276" s="82">
        <v>21310</v>
      </c>
      <c r="C276" s="6">
        <v>228.59</v>
      </c>
      <c r="D276" s="6">
        <v>0.621</v>
      </c>
      <c r="E276" s="6">
        <f t="shared" si="28"/>
        <v>0.053654400000000005</v>
      </c>
      <c r="F276" s="6">
        <f t="shared" si="29"/>
        <v>39.81274</v>
      </c>
      <c r="G276" s="6">
        <f t="shared" si="25"/>
        <v>2.136128677056</v>
      </c>
      <c r="H276" s="163" t="s">
        <v>156</v>
      </c>
      <c r="I276" s="6">
        <v>37.34383</v>
      </c>
      <c r="J276" s="6">
        <v>50.1878</v>
      </c>
      <c r="K276" s="6">
        <v>31.90659</v>
      </c>
      <c r="L276" s="8"/>
      <c r="M276" s="8"/>
    </row>
    <row r="277" spans="1:13" ht="24">
      <c r="A277" s="9">
        <v>4</v>
      </c>
      <c r="B277" s="82">
        <v>21316</v>
      </c>
      <c r="C277" s="6">
        <v>228.67</v>
      </c>
      <c r="D277" s="6">
        <v>1.052</v>
      </c>
      <c r="E277" s="6">
        <f t="shared" si="28"/>
        <v>0.09089280000000001</v>
      </c>
      <c r="F277" s="6">
        <f t="shared" si="29"/>
        <v>7.969460000000001</v>
      </c>
      <c r="G277" s="6">
        <f aca="true" t="shared" si="30" ref="G277:G340">F277*E277</f>
        <v>0.7243665338880001</v>
      </c>
      <c r="H277" s="163" t="s">
        <v>94</v>
      </c>
      <c r="I277" s="6">
        <v>5.90914</v>
      </c>
      <c r="J277" s="6">
        <v>13.9396</v>
      </c>
      <c r="K277" s="6">
        <v>4.05964</v>
      </c>
      <c r="L277" s="8"/>
      <c r="M277" s="8"/>
    </row>
    <row r="278" spans="1:13" ht="24">
      <c r="A278" s="9">
        <v>5</v>
      </c>
      <c r="B278" s="82">
        <v>21367</v>
      </c>
      <c r="C278" s="6">
        <v>229.1</v>
      </c>
      <c r="D278" s="6">
        <v>3.871</v>
      </c>
      <c r="E278" s="6">
        <f t="shared" si="28"/>
        <v>0.33445440000000004</v>
      </c>
      <c r="F278" s="6">
        <f t="shared" si="29"/>
        <v>13.060206666666666</v>
      </c>
      <c r="G278" s="6">
        <f t="shared" si="30"/>
        <v>4.368043584576</v>
      </c>
      <c r="H278" s="163" t="s">
        <v>93</v>
      </c>
      <c r="I278" s="6">
        <v>15.27962</v>
      </c>
      <c r="J278" s="6">
        <v>4.35527</v>
      </c>
      <c r="K278" s="6">
        <v>19.54573</v>
      </c>
      <c r="L278" s="8" t="s">
        <v>157</v>
      </c>
      <c r="M278" s="8"/>
    </row>
    <row r="279" spans="1:13" ht="24">
      <c r="A279" s="9">
        <v>6</v>
      </c>
      <c r="B279" s="82">
        <v>21375</v>
      </c>
      <c r="C279" s="6">
        <v>229.68</v>
      </c>
      <c r="D279" s="6">
        <v>9.32</v>
      </c>
      <c r="E279" s="6">
        <f t="shared" si="28"/>
        <v>0.8052480000000001</v>
      </c>
      <c r="F279" s="6">
        <f t="shared" si="29"/>
        <v>85.33785</v>
      </c>
      <c r="G279" s="6">
        <f t="shared" si="30"/>
        <v>68.71813303680001</v>
      </c>
      <c r="H279" s="163" t="s">
        <v>95</v>
      </c>
      <c r="I279" s="6">
        <v>84.30215</v>
      </c>
      <c r="J279" s="6">
        <v>82.06709</v>
      </c>
      <c r="K279" s="6">
        <v>89.64431</v>
      </c>
      <c r="L279" s="8"/>
      <c r="M279" s="8"/>
    </row>
    <row r="280" spans="1:13" ht="24">
      <c r="A280" s="9">
        <v>7</v>
      </c>
      <c r="B280" s="82">
        <v>21395</v>
      </c>
      <c r="C280" s="6">
        <v>228.94</v>
      </c>
      <c r="D280" s="6">
        <v>7.396</v>
      </c>
      <c r="E280" s="6">
        <f t="shared" si="28"/>
        <v>0.6390144</v>
      </c>
      <c r="F280" s="6">
        <f t="shared" si="29"/>
        <v>29.47633</v>
      </c>
      <c r="G280" s="6">
        <f t="shared" si="30"/>
        <v>18.835799329152</v>
      </c>
      <c r="H280" s="163" t="s">
        <v>96</v>
      </c>
      <c r="I280" s="6">
        <v>41.44524</v>
      </c>
      <c r="J280" s="6">
        <v>21.35795</v>
      </c>
      <c r="K280" s="6">
        <v>25.6258</v>
      </c>
      <c r="L280" s="8"/>
      <c r="M280" s="8"/>
    </row>
    <row r="281" spans="1:13" ht="24">
      <c r="A281" s="9">
        <v>8</v>
      </c>
      <c r="B281" s="82">
        <v>21402</v>
      </c>
      <c r="C281" s="6">
        <v>229.12</v>
      </c>
      <c r="D281" s="6">
        <v>11.365</v>
      </c>
      <c r="E281" s="6">
        <f t="shared" si="28"/>
        <v>0.981936</v>
      </c>
      <c r="F281" s="6">
        <f t="shared" si="29"/>
        <v>101.22440333333333</v>
      </c>
      <c r="G281" s="6">
        <f t="shared" si="30"/>
        <v>99.39588571152</v>
      </c>
      <c r="H281" s="163" t="s">
        <v>97</v>
      </c>
      <c r="I281" s="6">
        <v>105.31753</v>
      </c>
      <c r="J281" s="6">
        <v>108.01645</v>
      </c>
      <c r="K281" s="6">
        <v>90.33923</v>
      </c>
      <c r="L281" s="8"/>
      <c r="M281" s="8"/>
    </row>
    <row r="282" spans="1:13" ht="24">
      <c r="A282" s="9">
        <v>9</v>
      </c>
      <c r="B282" s="82">
        <v>21411</v>
      </c>
      <c r="C282" s="6">
        <v>228.88</v>
      </c>
      <c r="D282" s="6">
        <v>9.389</v>
      </c>
      <c r="E282" s="6">
        <f t="shared" si="28"/>
        <v>0.8112096</v>
      </c>
      <c r="F282" s="6">
        <f t="shared" si="29"/>
        <v>43.19366666666667</v>
      </c>
      <c r="G282" s="6">
        <f t="shared" si="30"/>
        <v>35.0391170592</v>
      </c>
      <c r="H282" s="163" t="s">
        <v>98</v>
      </c>
      <c r="I282" s="6">
        <v>27.90217</v>
      </c>
      <c r="J282" s="6">
        <v>43.70955</v>
      </c>
      <c r="K282" s="6">
        <v>57.96928</v>
      </c>
      <c r="L282" s="8"/>
      <c r="M282" s="8"/>
    </row>
    <row r="283" spans="1:13" ht="24">
      <c r="A283" s="9">
        <v>10</v>
      </c>
      <c r="B283" s="82">
        <v>21416</v>
      </c>
      <c r="C283" s="6">
        <v>229.1</v>
      </c>
      <c r="D283" s="6">
        <v>13.032</v>
      </c>
      <c r="E283" s="6">
        <f t="shared" si="28"/>
        <v>1.1259648</v>
      </c>
      <c r="F283" s="6">
        <f t="shared" si="29"/>
        <v>46.21658</v>
      </c>
      <c r="G283" s="6">
        <f t="shared" si="30"/>
        <v>52.038242256384</v>
      </c>
      <c r="H283" s="163" t="s">
        <v>99</v>
      </c>
      <c r="I283" s="6">
        <v>32.10973</v>
      </c>
      <c r="J283" s="6">
        <v>59.89393</v>
      </c>
      <c r="K283" s="6">
        <v>46.64608</v>
      </c>
      <c r="L283" s="8"/>
      <c r="M283" s="8"/>
    </row>
    <row r="284" spans="1:13" ht="24">
      <c r="A284" s="9">
        <v>11</v>
      </c>
      <c r="B284" s="82">
        <v>21435</v>
      </c>
      <c r="C284" s="6">
        <v>228.89</v>
      </c>
      <c r="D284" s="6">
        <v>8.337</v>
      </c>
      <c r="E284" s="6">
        <f t="shared" si="28"/>
        <v>0.7203168</v>
      </c>
      <c r="F284" s="6">
        <f t="shared" si="29"/>
        <v>10.144046666666666</v>
      </c>
      <c r="G284" s="6">
        <f t="shared" si="30"/>
        <v>7.306927233983999</v>
      </c>
      <c r="H284" s="163" t="s">
        <v>100</v>
      </c>
      <c r="I284" s="6">
        <v>11.35577</v>
      </c>
      <c r="J284" s="6">
        <v>11.93351</v>
      </c>
      <c r="K284" s="6">
        <v>7.14286</v>
      </c>
      <c r="L284" s="8"/>
      <c r="M284" s="8"/>
    </row>
    <row r="285" spans="1:13" ht="24">
      <c r="A285" s="9">
        <v>12</v>
      </c>
      <c r="B285" s="82">
        <v>21447</v>
      </c>
      <c r="C285" s="6">
        <v>229.18</v>
      </c>
      <c r="D285" s="6">
        <v>15.416</v>
      </c>
      <c r="E285" s="6">
        <f t="shared" si="28"/>
        <v>1.3319424000000002</v>
      </c>
      <c r="F285" s="6">
        <f t="shared" si="29"/>
        <v>30.30314</v>
      </c>
      <c r="G285" s="6">
        <f t="shared" si="30"/>
        <v>40.362037019136004</v>
      </c>
      <c r="H285" s="163" t="s">
        <v>101</v>
      </c>
      <c r="I285" s="6">
        <v>23.44273</v>
      </c>
      <c r="J285" s="6">
        <v>33.90245</v>
      </c>
      <c r="K285" s="6">
        <v>33.56424</v>
      </c>
      <c r="L285" s="8"/>
      <c r="M285" s="8"/>
    </row>
    <row r="286" spans="1:13" ht="24">
      <c r="A286" s="9">
        <v>13</v>
      </c>
      <c r="B286" s="82">
        <v>21453</v>
      </c>
      <c r="C286" s="6">
        <v>229.61</v>
      </c>
      <c r="D286" s="6">
        <v>10.11</v>
      </c>
      <c r="E286" s="6">
        <f t="shared" si="28"/>
        <v>0.873504</v>
      </c>
      <c r="F286" s="6">
        <f t="shared" si="29"/>
        <v>3.502406666666667</v>
      </c>
      <c r="G286" s="6">
        <f t="shared" si="30"/>
        <v>3.05936623296</v>
      </c>
      <c r="H286" s="163" t="s">
        <v>102</v>
      </c>
      <c r="I286" s="6">
        <v>5.24238</v>
      </c>
      <c r="J286" s="6">
        <v>3.2759</v>
      </c>
      <c r="K286" s="6">
        <v>1.98894</v>
      </c>
      <c r="L286" s="8"/>
      <c r="M286" s="8"/>
    </row>
    <row r="287" spans="1:14" ht="24">
      <c r="A287" s="9">
        <v>14</v>
      </c>
      <c r="B287" s="82">
        <v>21467</v>
      </c>
      <c r="C287" s="6">
        <v>228.78</v>
      </c>
      <c r="D287" s="6">
        <v>6.556</v>
      </c>
      <c r="E287" s="6">
        <f t="shared" si="28"/>
        <v>0.5664384</v>
      </c>
      <c r="F287" s="6">
        <f t="shared" si="29"/>
        <v>7.264826666666667</v>
      </c>
      <c r="G287" s="6">
        <f t="shared" si="30"/>
        <v>4.1150767933440004</v>
      </c>
      <c r="H287" s="163" t="s">
        <v>103</v>
      </c>
      <c r="I287" s="6">
        <v>4.65534</v>
      </c>
      <c r="J287" s="6">
        <v>13.58926</v>
      </c>
      <c r="K287" s="6">
        <v>3.54988</v>
      </c>
      <c r="L287" s="8"/>
      <c r="M287" s="8" t="s">
        <v>158</v>
      </c>
      <c r="N287" s="8"/>
    </row>
    <row r="288" spans="1:14" ht="24">
      <c r="A288" s="9">
        <v>15</v>
      </c>
      <c r="B288" s="82">
        <v>21470</v>
      </c>
      <c r="C288" s="6">
        <v>228.94</v>
      </c>
      <c r="D288" s="6">
        <v>9.726</v>
      </c>
      <c r="E288" s="6">
        <f t="shared" si="28"/>
        <v>0.8403264000000001</v>
      </c>
      <c r="F288" s="6">
        <f t="shared" si="29"/>
        <v>15.013403333333335</v>
      </c>
      <c r="G288" s="6">
        <f t="shared" si="30"/>
        <v>12.616159174848002</v>
      </c>
      <c r="H288" s="163" t="s">
        <v>104</v>
      </c>
      <c r="I288" s="6">
        <v>13.83074</v>
      </c>
      <c r="J288" s="6">
        <v>7.33009</v>
      </c>
      <c r="K288" s="6">
        <v>23.87938</v>
      </c>
      <c r="L288" s="8"/>
      <c r="M288" s="8" t="s">
        <v>159</v>
      </c>
      <c r="N288" s="8"/>
    </row>
    <row r="289" spans="1:14" s="175" customFormat="1" ht="24">
      <c r="A289" s="170">
        <v>16</v>
      </c>
      <c r="B289" s="171">
        <v>21478</v>
      </c>
      <c r="C289" s="172">
        <v>228.69</v>
      </c>
      <c r="D289" s="172">
        <v>3.248</v>
      </c>
      <c r="E289" s="172">
        <f t="shared" si="28"/>
        <v>0.2806272</v>
      </c>
      <c r="F289" s="172">
        <f t="shared" si="29"/>
        <v>11.298466666666664</v>
      </c>
      <c r="G289" s="6">
        <f t="shared" si="30"/>
        <v>3.1706570649599994</v>
      </c>
      <c r="H289" s="173" t="s">
        <v>105</v>
      </c>
      <c r="I289" s="172">
        <v>22.87182</v>
      </c>
      <c r="J289" s="172">
        <v>1.23081</v>
      </c>
      <c r="K289" s="172">
        <v>9.79277</v>
      </c>
      <c r="L289" s="174"/>
      <c r="M289" s="174" t="s">
        <v>160</v>
      </c>
      <c r="N289" s="174"/>
    </row>
    <row r="290" spans="1:13" ht="24">
      <c r="A290" s="9">
        <v>1</v>
      </c>
      <c r="B290" s="82">
        <v>21753</v>
      </c>
      <c r="C290" s="6">
        <v>229.56</v>
      </c>
      <c r="D290" s="6">
        <v>10.358</v>
      </c>
      <c r="E290" s="6">
        <f t="shared" si="28"/>
        <v>0.8949312000000001</v>
      </c>
      <c r="F290" s="6">
        <f t="shared" si="29"/>
        <v>29.441863333333334</v>
      </c>
      <c r="G290" s="6">
        <f t="shared" si="30"/>
        <v>26.348442083136003</v>
      </c>
      <c r="H290" s="163" t="s">
        <v>90</v>
      </c>
      <c r="I290" s="6">
        <v>30.21866</v>
      </c>
      <c r="J290" s="6">
        <v>37.29961</v>
      </c>
      <c r="K290" s="6">
        <v>20.80732</v>
      </c>
      <c r="L290" s="8" t="s">
        <v>161</v>
      </c>
      <c r="M290" s="8"/>
    </row>
    <row r="291" spans="1:13" ht="24">
      <c r="A291" s="9">
        <v>2</v>
      </c>
      <c r="B291" s="82">
        <v>21758</v>
      </c>
      <c r="C291" s="6">
        <v>229.42</v>
      </c>
      <c r="D291" s="6">
        <v>7.635</v>
      </c>
      <c r="E291" s="6">
        <f t="shared" si="28"/>
        <v>0.659664</v>
      </c>
      <c r="F291" s="6">
        <f t="shared" si="29"/>
        <v>16.466923333333334</v>
      </c>
      <c r="G291" s="6">
        <f t="shared" si="30"/>
        <v>10.86263651376</v>
      </c>
      <c r="H291" s="163" t="s">
        <v>91</v>
      </c>
      <c r="I291" s="6">
        <v>15.13656</v>
      </c>
      <c r="J291" s="6">
        <v>16.32653</v>
      </c>
      <c r="K291" s="6">
        <v>17.93768</v>
      </c>
      <c r="L291" s="8" t="s">
        <v>162</v>
      </c>
      <c r="M291" s="8"/>
    </row>
    <row r="292" spans="1:13" ht="24">
      <c r="A292" s="9">
        <v>3</v>
      </c>
      <c r="B292" s="82">
        <v>21786</v>
      </c>
      <c r="C292" s="6">
        <v>229.61</v>
      </c>
      <c r="D292" s="6">
        <v>4.326</v>
      </c>
      <c r="E292" s="6">
        <f t="shared" si="28"/>
        <v>0.3737664</v>
      </c>
      <c r="F292" s="6">
        <f t="shared" si="29"/>
        <v>28.26915666666667</v>
      </c>
      <c r="G292" s="6">
        <f t="shared" si="30"/>
        <v>10.566060918336001</v>
      </c>
      <c r="H292" s="163" t="s">
        <v>156</v>
      </c>
      <c r="I292" s="6">
        <v>27.05794</v>
      </c>
      <c r="J292" s="6">
        <v>34.23192</v>
      </c>
      <c r="K292" s="6">
        <v>23.51761</v>
      </c>
      <c r="L292" s="8" t="s">
        <v>157</v>
      </c>
      <c r="M292" s="8"/>
    </row>
    <row r="293" spans="1:13" ht="24">
      <c r="A293" s="9">
        <v>4</v>
      </c>
      <c r="B293" s="82">
        <v>21789</v>
      </c>
      <c r="C293" s="6">
        <v>229.88</v>
      </c>
      <c r="D293" s="6">
        <v>23.385</v>
      </c>
      <c r="E293" s="6">
        <f t="shared" si="28"/>
        <v>2.020464</v>
      </c>
      <c r="F293" s="6">
        <f t="shared" si="29"/>
        <v>64.09826666666667</v>
      </c>
      <c r="G293" s="6">
        <f t="shared" si="30"/>
        <v>129.50824026240002</v>
      </c>
      <c r="H293" s="163" t="s">
        <v>94</v>
      </c>
      <c r="I293" s="6">
        <v>63.60178</v>
      </c>
      <c r="J293" s="6">
        <v>83.20464</v>
      </c>
      <c r="K293" s="6">
        <v>45.48838</v>
      </c>
      <c r="L293" s="8"/>
      <c r="M293" s="8"/>
    </row>
    <row r="294" spans="1:13" ht="24">
      <c r="A294" s="9">
        <v>5</v>
      </c>
      <c r="B294" s="82">
        <v>21793</v>
      </c>
      <c r="C294" s="6">
        <v>229.66</v>
      </c>
      <c r="D294" s="6">
        <v>15.225</v>
      </c>
      <c r="E294" s="6">
        <f t="shared" si="28"/>
        <v>1.31544</v>
      </c>
      <c r="F294" s="6">
        <f t="shared" si="29"/>
        <v>54.61262</v>
      </c>
      <c r="G294" s="6">
        <f t="shared" si="30"/>
        <v>71.8396248528</v>
      </c>
      <c r="H294" s="163" t="s">
        <v>93</v>
      </c>
      <c r="I294" s="6">
        <v>50.67754</v>
      </c>
      <c r="J294" s="6">
        <v>56.56799</v>
      </c>
      <c r="K294" s="6">
        <v>56.59233</v>
      </c>
      <c r="L294" s="8"/>
      <c r="M294" s="8"/>
    </row>
    <row r="295" spans="1:13" ht="24">
      <c r="A295" s="9">
        <v>6</v>
      </c>
      <c r="B295" s="82">
        <v>21805</v>
      </c>
      <c r="C295" s="6">
        <v>229.03</v>
      </c>
      <c r="D295" s="6">
        <v>10.486</v>
      </c>
      <c r="E295" s="6">
        <f t="shared" si="28"/>
        <v>0.9059904000000001</v>
      </c>
      <c r="F295" s="6">
        <f t="shared" si="29"/>
        <v>10.69206</v>
      </c>
      <c r="G295" s="6">
        <f t="shared" si="30"/>
        <v>9.686903716224</v>
      </c>
      <c r="H295" s="163" t="s">
        <v>95</v>
      </c>
      <c r="I295" s="6">
        <v>12.27039</v>
      </c>
      <c r="J295" s="6">
        <v>1.44383</v>
      </c>
      <c r="K295" s="6">
        <v>18.36196</v>
      </c>
      <c r="L295" s="8"/>
      <c r="M295" s="8"/>
    </row>
    <row r="296" spans="1:13" ht="24">
      <c r="A296" s="9">
        <v>7</v>
      </c>
      <c r="B296" s="82">
        <v>21820</v>
      </c>
      <c r="C296" s="6">
        <v>229.93</v>
      </c>
      <c r="D296" s="6">
        <v>64.303</v>
      </c>
      <c r="E296" s="6">
        <f t="shared" si="28"/>
        <v>5.5557792</v>
      </c>
      <c r="F296" s="6">
        <f t="shared" si="29"/>
        <v>41.86987</v>
      </c>
      <c r="G296" s="6">
        <f t="shared" si="30"/>
        <v>232.61975285270398</v>
      </c>
      <c r="H296" s="163" t="s">
        <v>124</v>
      </c>
      <c r="I296" s="6">
        <v>42.43372</v>
      </c>
      <c r="J296" s="6">
        <v>37.47125</v>
      </c>
      <c r="K296" s="6">
        <v>45.70464</v>
      </c>
      <c r="L296" s="8"/>
      <c r="M296" s="8"/>
    </row>
    <row r="297" spans="1:13" ht="24">
      <c r="A297" s="9">
        <v>8</v>
      </c>
      <c r="B297" s="82">
        <v>21821</v>
      </c>
      <c r="C297" s="6">
        <v>230.16</v>
      </c>
      <c r="D297" s="6">
        <v>76.163</v>
      </c>
      <c r="E297" s="6">
        <f t="shared" si="28"/>
        <v>6.5804832</v>
      </c>
      <c r="F297" s="6">
        <f t="shared" si="29"/>
        <v>58.89354666666666</v>
      </c>
      <c r="G297" s="6">
        <f t="shared" si="30"/>
        <v>387.5479944284159</v>
      </c>
      <c r="H297" s="163" t="s">
        <v>125</v>
      </c>
      <c r="I297" s="6">
        <v>62.5188</v>
      </c>
      <c r="J297" s="6">
        <v>62.97474</v>
      </c>
      <c r="K297" s="6">
        <v>51.1871</v>
      </c>
      <c r="L297" s="8"/>
      <c r="M297" s="8"/>
    </row>
    <row r="298" spans="1:13" ht="24">
      <c r="A298" s="9">
        <v>9</v>
      </c>
      <c r="B298" s="82">
        <v>21826</v>
      </c>
      <c r="C298" s="6">
        <v>230.49</v>
      </c>
      <c r="D298" s="6">
        <v>117.49</v>
      </c>
      <c r="E298" s="6">
        <f t="shared" si="28"/>
        <v>10.151136</v>
      </c>
      <c r="F298" s="6">
        <f t="shared" si="29"/>
        <v>290.19416333333334</v>
      </c>
      <c r="G298" s="6">
        <f t="shared" si="30"/>
        <v>2945.8004184028796</v>
      </c>
      <c r="H298" s="163" t="s">
        <v>126</v>
      </c>
      <c r="I298" s="6">
        <v>310.39387</v>
      </c>
      <c r="J298" s="6">
        <v>287.75997</v>
      </c>
      <c r="K298" s="6">
        <v>272.42865</v>
      </c>
      <c r="L298" s="8"/>
      <c r="M298" s="8"/>
    </row>
    <row r="299" spans="1:13" ht="24">
      <c r="A299" s="9">
        <v>10</v>
      </c>
      <c r="B299" s="82">
        <v>21842</v>
      </c>
      <c r="C299" s="6">
        <v>229.17</v>
      </c>
      <c r="D299" s="6">
        <v>23.781</v>
      </c>
      <c r="E299" s="6">
        <f t="shared" si="28"/>
        <v>2.0546784</v>
      </c>
      <c r="F299" s="6">
        <f t="shared" si="29"/>
        <v>19.750026666666667</v>
      </c>
      <c r="G299" s="6">
        <f t="shared" si="30"/>
        <v>40.579953191423996</v>
      </c>
      <c r="H299" s="163" t="s">
        <v>99</v>
      </c>
      <c r="I299" s="6">
        <v>34.58394</v>
      </c>
      <c r="J299" s="6">
        <v>21.15927</v>
      </c>
      <c r="K299" s="6">
        <v>3.50687</v>
      </c>
      <c r="L299" s="8"/>
      <c r="M299" s="8"/>
    </row>
    <row r="300" spans="1:13" ht="24">
      <c r="A300" s="9">
        <v>11</v>
      </c>
      <c r="B300" s="82">
        <v>21849</v>
      </c>
      <c r="C300" s="6">
        <v>230.17</v>
      </c>
      <c r="D300" s="6">
        <v>67.722</v>
      </c>
      <c r="E300" s="6">
        <f t="shared" si="28"/>
        <v>5.8511808</v>
      </c>
      <c r="F300" s="6">
        <f t="shared" si="29"/>
        <v>371.2740333333333</v>
      </c>
      <c r="G300" s="6">
        <f t="shared" si="30"/>
        <v>2172.3914953785597</v>
      </c>
      <c r="H300" s="163" t="s">
        <v>100</v>
      </c>
      <c r="I300" s="6">
        <v>337.44427</v>
      </c>
      <c r="J300" s="6">
        <v>325.30591</v>
      </c>
      <c r="K300" s="6">
        <v>451.07192</v>
      </c>
      <c r="L300" s="8"/>
      <c r="M300" s="8"/>
    </row>
    <row r="301" spans="1:13" ht="24">
      <c r="A301" s="9">
        <v>12</v>
      </c>
      <c r="B301" s="82">
        <v>21850</v>
      </c>
      <c r="C301" s="6">
        <v>230.42</v>
      </c>
      <c r="D301" s="6">
        <v>111.99</v>
      </c>
      <c r="E301" s="6">
        <f t="shared" si="28"/>
        <v>9.675936</v>
      </c>
      <c r="F301" s="6">
        <f t="shared" si="29"/>
        <v>182.06432000000004</v>
      </c>
      <c r="G301" s="6">
        <f t="shared" si="30"/>
        <v>1761.6427082035204</v>
      </c>
      <c r="H301" s="163" t="s">
        <v>101</v>
      </c>
      <c r="I301" s="6">
        <v>173.73308</v>
      </c>
      <c r="J301" s="6">
        <v>199.94865</v>
      </c>
      <c r="K301" s="6">
        <v>172.51123</v>
      </c>
      <c r="L301" s="8"/>
      <c r="M301" s="8"/>
    </row>
    <row r="302" spans="1:13" ht="24">
      <c r="A302" s="9">
        <v>13</v>
      </c>
      <c r="B302" s="82">
        <v>21857</v>
      </c>
      <c r="C302" s="6">
        <v>229.28</v>
      </c>
      <c r="D302" s="6">
        <v>21.935</v>
      </c>
      <c r="E302" s="6">
        <f t="shared" si="28"/>
        <v>1.895184</v>
      </c>
      <c r="F302" s="6">
        <f t="shared" si="29"/>
        <v>47.144659999999995</v>
      </c>
      <c r="G302" s="6">
        <f t="shared" si="30"/>
        <v>89.34780531743999</v>
      </c>
      <c r="H302" s="163"/>
      <c r="I302" s="6">
        <v>49.35247</v>
      </c>
      <c r="J302" s="6">
        <v>38.90913</v>
      </c>
      <c r="K302" s="6">
        <v>53.17238</v>
      </c>
      <c r="L302" s="8"/>
      <c r="M302" s="8"/>
    </row>
    <row r="303" spans="1:13" ht="24">
      <c r="A303" s="9">
        <v>14</v>
      </c>
      <c r="B303" s="82">
        <v>21866</v>
      </c>
      <c r="C303" s="6">
        <v>230.83</v>
      </c>
      <c r="D303" s="6">
        <v>90.643</v>
      </c>
      <c r="E303" s="6">
        <f t="shared" si="28"/>
        <v>7.8315552</v>
      </c>
      <c r="F303" s="6">
        <f t="shared" si="29"/>
        <v>104.80705999999999</v>
      </c>
      <c r="G303" s="6">
        <f t="shared" si="30"/>
        <v>820.802275739712</v>
      </c>
      <c r="H303" s="163" t="s">
        <v>103</v>
      </c>
      <c r="I303" s="6">
        <v>104.99869</v>
      </c>
      <c r="J303" s="6">
        <v>100.14871</v>
      </c>
      <c r="K303" s="6">
        <v>109.27378</v>
      </c>
      <c r="L303" s="8"/>
      <c r="M303" s="8"/>
    </row>
    <row r="304" spans="1:13" ht="24">
      <c r="A304" s="9">
        <v>15</v>
      </c>
      <c r="B304" s="82">
        <v>21876</v>
      </c>
      <c r="C304" s="6">
        <v>230.06</v>
      </c>
      <c r="D304" s="6">
        <v>42.398</v>
      </c>
      <c r="E304" s="6">
        <f t="shared" si="28"/>
        <v>3.6631872000000003</v>
      </c>
      <c r="F304" s="6">
        <f t="shared" si="29"/>
        <v>48.569320000000005</v>
      </c>
      <c r="G304" s="6">
        <f t="shared" si="30"/>
        <v>177.91851133670403</v>
      </c>
      <c r="H304" s="163" t="s">
        <v>104</v>
      </c>
      <c r="I304" s="6">
        <v>29.19312</v>
      </c>
      <c r="J304" s="6">
        <v>58.88008</v>
      </c>
      <c r="K304" s="6">
        <v>57.63476</v>
      </c>
      <c r="L304" s="8"/>
      <c r="M304" s="8"/>
    </row>
    <row r="305" spans="1:13" ht="24">
      <c r="A305" s="9">
        <v>16</v>
      </c>
      <c r="B305" s="82">
        <v>21894</v>
      </c>
      <c r="C305" s="6">
        <v>229.26</v>
      </c>
      <c r="D305" s="6">
        <v>2.646</v>
      </c>
      <c r="E305" s="6">
        <f t="shared" si="28"/>
        <v>0.2286144</v>
      </c>
      <c r="F305" s="6">
        <f t="shared" si="29"/>
        <v>32.72064666666667</v>
      </c>
      <c r="G305" s="6">
        <f t="shared" si="30"/>
        <v>7.480411005312</v>
      </c>
      <c r="H305" s="163" t="s">
        <v>105</v>
      </c>
      <c r="I305" s="6">
        <v>24.88416</v>
      </c>
      <c r="J305" s="6">
        <v>37.01305</v>
      </c>
      <c r="K305" s="6">
        <v>36.26473</v>
      </c>
      <c r="L305" s="8"/>
      <c r="M305" s="8"/>
    </row>
    <row r="306" spans="1:13" ht="24">
      <c r="A306" s="9">
        <v>17</v>
      </c>
      <c r="B306" s="82">
        <v>21927</v>
      </c>
      <c r="C306" s="6">
        <v>228.96</v>
      </c>
      <c r="D306" s="6">
        <v>13.289</v>
      </c>
      <c r="E306" s="6">
        <f t="shared" si="28"/>
        <v>1.1481696000000001</v>
      </c>
      <c r="F306" s="6">
        <f t="shared" si="29"/>
        <v>448.3315966666667</v>
      </c>
      <c r="G306" s="6">
        <f t="shared" si="30"/>
        <v>514.7607100121281</v>
      </c>
      <c r="H306" s="163" t="s">
        <v>106</v>
      </c>
      <c r="I306" s="6">
        <v>462.37256</v>
      </c>
      <c r="J306" s="6">
        <v>404.46117</v>
      </c>
      <c r="K306" s="6">
        <v>478.16106</v>
      </c>
      <c r="L306" s="8"/>
      <c r="M306" s="8"/>
    </row>
    <row r="307" spans="1:13" ht="24">
      <c r="A307" s="9">
        <v>18</v>
      </c>
      <c r="B307" s="82">
        <v>21932</v>
      </c>
      <c r="C307" s="6">
        <v>228.6</v>
      </c>
      <c r="D307" s="6">
        <v>3.058</v>
      </c>
      <c r="E307" s="6">
        <f t="shared" si="28"/>
        <v>0.2642112</v>
      </c>
      <c r="F307" s="6">
        <f t="shared" si="29"/>
        <v>32.01914333333334</v>
      </c>
      <c r="G307" s="6">
        <f t="shared" si="30"/>
        <v>8.459816283072001</v>
      </c>
      <c r="H307" s="163" t="s">
        <v>107</v>
      </c>
      <c r="I307" s="6">
        <v>18.92452</v>
      </c>
      <c r="J307" s="6">
        <v>36.84514</v>
      </c>
      <c r="K307" s="6">
        <v>40.28777</v>
      </c>
      <c r="L307" s="8"/>
      <c r="M307" s="8"/>
    </row>
    <row r="308" spans="1:13" ht="24">
      <c r="A308" s="9">
        <v>19</v>
      </c>
      <c r="B308" s="82">
        <v>21938</v>
      </c>
      <c r="C308" s="6">
        <v>228.65</v>
      </c>
      <c r="D308" s="6">
        <v>4.16</v>
      </c>
      <c r="E308" s="6">
        <f t="shared" si="28"/>
        <v>0.359424</v>
      </c>
      <c r="F308" s="6">
        <f t="shared" si="29"/>
        <v>13.948743333333333</v>
      </c>
      <c r="G308" s="6">
        <f t="shared" si="30"/>
        <v>5.01351312384</v>
      </c>
      <c r="H308" s="163" t="s">
        <v>108</v>
      </c>
      <c r="I308" s="6">
        <v>25.57177</v>
      </c>
      <c r="J308" s="6">
        <v>1.46762</v>
      </c>
      <c r="K308" s="6">
        <v>14.80684</v>
      </c>
      <c r="L308" s="8"/>
      <c r="M308" s="8"/>
    </row>
    <row r="309" spans="1:13" ht="24">
      <c r="A309" s="9">
        <v>20</v>
      </c>
      <c r="B309" s="82">
        <v>21948</v>
      </c>
      <c r="C309" s="6">
        <v>228.54</v>
      </c>
      <c r="D309" s="6">
        <v>1.327</v>
      </c>
      <c r="E309" s="6">
        <f t="shared" si="28"/>
        <v>0.1146528</v>
      </c>
      <c r="F309" s="6">
        <f t="shared" si="29"/>
        <v>16.54335</v>
      </c>
      <c r="G309" s="6">
        <f t="shared" si="30"/>
        <v>1.89674139888</v>
      </c>
      <c r="H309" s="163" t="s">
        <v>109</v>
      </c>
      <c r="I309" s="6">
        <v>21.09387</v>
      </c>
      <c r="J309" s="6">
        <v>6.82874</v>
      </c>
      <c r="K309" s="6">
        <v>21.70744</v>
      </c>
      <c r="L309" s="8"/>
      <c r="M309" s="8"/>
    </row>
    <row r="310" spans="1:13" s="169" customFormat="1" ht="24.75" thickBot="1">
      <c r="A310" s="165">
        <v>21</v>
      </c>
      <c r="B310" s="166">
        <v>21969</v>
      </c>
      <c r="C310" s="167">
        <v>229.37</v>
      </c>
      <c r="D310" s="167">
        <v>3.249</v>
      </c>
      <c r="E310" s="167">
        <f t="shared" si="28"/>
        <v>0.2807136</v>
      </c>
      <c r="F310" s="167">
        <f t="shared" si="29"/>
        <v>11.291760000000002</v>
      </c>
      <c r="G310" s="6">
        <f t="shared" si="30"/>
        <v>3.1697505999360005</v>
      </c>
      <c r="H310" s="215" t="s">
        <v>110</v>
      </c>
      <c r="I310" s="167">
        <v>20.88738</v>
      </c>
      <c r="J310" s="167">
        <v>3.86947</v>
      </c>
      <c r="K310" s="167">
        <v>9.11843</v>
      </c>
      <c r="L310" s="168"/>
      <c r="M310" s="168"/>
    </row>
    <row r="311" spans="1:13" ht="24">
      <c r="A311" s="9">
        <v>1</v>
      </c>
      <c r="B311" s="82">
        <v>22025</v>
      </c>
      <c r="C311" s="6">
        <v>229.4</v>
      </c>
      <c r="D311" s="6">
        <v>9.652</v>
      </c>
      <c r="E311" s="6">
        <f t="shared" si="28"/>
        <v>0.8339328</v>
      </c>
      <c r="F311" s="6">
        <f t="shared" si="29"/>
        <v>10.243826666666665</v>
      </c>
      <c r="G311" s="6">
        <f t="shared" si="30"/>
        <v>8.542663054848</v>
      </c>
      <c r="H311" s="163" t="s">
        <v>90</v>
      </c>
      <c r="I311" s="6">
        <v>13.57706</v>
      </c>
      <c r="J311" s="6">
        <v>8.48056</v>
      </c>
      <c r="K311" s="6">
        <v>8.67386</v>
      </c>
      <c r="L311" s="8"/>
      <c r="M311" s="8"/>
    </row>
    <row r="312" spans="1:13" ht="24">
      <c r="A312" s="9">
        <v>2</v>
      </c>
      <c r="B312" s="82">
        <v>22027</v>
      </c>
      <c r="C312" s="6">
        <v>229.3</v>
      </c>
      <c r="D312" s="6">
        <v>8.822</v>
      </c>
      <c r="E312" s="6">
        <f t="shared" si="28"/>
        <v>0.7622207999999999</v>
      </c>
      <c r="F312" s="6">
        <f t="shared" si="29"/>
        <v>2.9089466666666666</v>
      </c>
      <c r="G312" s="6">
        <f t="shared" si="30"/>
        <v>2.217259655424</v>
      </c>
      <c r="H312" s="163" t="s">
        <v>91</v>
      </c>
      <c r="I312" s="6">
        <v>3.24006</v>
      </c>
      <c r="J312" s="6">
        <v>1.78992</v>
      </c>
      <c r="K312" s="6">
        <v>3.69686</v>
      </c>
      <c r="L312" s="8"/>
      <c r="M312" s="8"/>
    </row>
    <row r="313" spans="1:13" ht="24">
      <c r="A313" s="9">
        <v>3</v>
      </c>
      <c r="B313" s="82">
        <v>22035</v>
      </c>
      <c r="C313" s="6">
        <v>229.47</v>
      </c>
      <c r="D313" s="6">
        <v>5.679</v>
      </c>
      <c r="E313" s="6">
        <f t="shared" si="28"/>
        <v>0.49066560000000004</v>
      </c>
      <c r="F313" s="6">
        <f t="shared" si="29"/>
        <v>11.17125</v>
      </c>
      <c r="G313" s="6">
        <f t="shared" si="30"/>
        <v>5.481348084</v>
      </c>
      <c r="H313" s="163" t="s">
        <v>156</v>
      </c>
      <c r="I313" s="6">
        <v>11.40883</v>
      </c>
      <c r="J313" s="6">
        <v>6.93206</v>
      </c>
      <c r="K313" s="6">
        <v>15.17286</v>
      </c>
      <c r="L313" s="8"/>
      <c r="M313" s="8"/>
    </row>
    <row r="314" spans="1:13" ht="24">
      <c r="A314" s="9">
        <v>4</v>
      </c>
      <c r="B314" s="82">
        <v>22041</v>
      </c>
      <c r="C314" s="6">
        <v>229.64</v>
      </c>
      <c r="D314" s="6">
        <v>0.863</v>
      </c>
      <c r="E314" s="6">
        <f t="shared" si="28"/>
        <v>0.0745632</v>
      </c>
      <c r="F314" s="6">
        <f t="shared" si="29"/>
        <v>15.470103333333332</v>
      </c>
      <c r="G314" s="6">
        <f t="shared" si="30"/>
        <v>1.153500408864</v>
      </c>
      <c r="H314" s="163" t="s">
        <v>94</v>
      </c>
      <c r="I314" s="6">
        <v>7.77303</v>
      </c>
      <c r="J314" s="6">
        <v>23.66348</v>
      </c>
      <c r="K314" s="6">
        <v>14.9738</v>
      </c>
      <c r="L314" s="8"/>
      <c r="M314" s="8"/>
    </row>
    <row r="315" spans="1:13" ht="24">
      <c r="A315" s="9">
        <v>5</v>
      </c>
      <c r="B315" s="82">
        <v>22054</v>
      </c>
      <c r="C315" s="6">
        <v>229.73</v>
      </c>
      <c r="D315" s="6">
        <v>12.272</v>
      </c>
      <c r="E315" s="6">
        <f t="shared" si="28"/>
        <v>1.0603008</v>
      </c>
      <c r="F315" s="6">
        <f t="shared" si="29"/>
        <v>57.692073333333326</v>
      </c>
      <c r="G315" s="6">
        <f t="shared" si="30"/>
        <v>61.170951508992</v>
      </c>
      <c r="H315" s="163" t="s">
        <v>93</v>
      </c>
      <c r="I315" s="6">
        <v>57.68295</v>
      </c>
      <c r="J315" s="6">
        <v>52.84792</v>
      </c>
      <c r="K315" s="6">
        <v>62.54535</v>
      </c>
      <c r="L315" s="8"/>
      <c r="M315" s="8"/>
    </row>
    <row r="316" spans="1:15" ht="24">
      <c r="A316" s="9">
        <v>6</v>
      </c>
      <c r="B316" s="82">
        <v>22061</v>
      </c>
      <c r="C316" s="6">
        <v>229.36</v>
      </c>
      <c r="F316" s="6">
        <f t="shared" si="29"/>
        <v>17.285220000000002</v>
      </c>
      <c r="G316" s="6"/>
      <c r="H316" s="163" t="s">
        <v>95</v>
      </c>
      <c r="I316" s="6">
        <v>22.05834</v>
      </c>
      <c r="J316" s="6">
        <v>19.76886</v>
      </c>
      <c r="K316" s="6">
        <v>10.02846</v>
      </c>
      <c r="L316" s="8"/>
      <c r="M316" s="8"/>
      <c r="N316" s="6">
        <v>0</v>
      </c>
      <c r="O316" s="6">
        <f>N316*0.0864</f>
        <v>0</v>
      </c>
    </row>
    <row r="317" spans="1:14" ht="24">
      <c r="A317" s="9">
        <v>7</v>
      </c>
      <c r="B317" s="82">
        <v>22074</v>
      </c>
      <c r="C317" s="6">
        <v>229.68</v>
      </c>
      <c r="D317" s="6">
        <v>0.641</v>
      </c>
      <c r="E317" s="6">
        <f t="shared" si="28"/>
        <v>0.055382400000000005</v>
      </c>
      <c r="F317" s="6">
        <f t="shared" si="29"/>
        <v>23.667436666666664</v>
      </c>
      <c r="G317" s="6">
        <f t="shared" si="30"/>
        <v>1.310759444448</v>
      </c>
      <c r="H317" s="163" t="s">
        <v>124</v>
      </c>
      <c r="I317" s="6">
        <v>16.2206</v>
      </c>
      <c r="J317" s="6">
        <v>35.07815</v>
      </c>
      <c r="K317" s="6">
        <v>19.70356</v>
      </c>
      <c r="L317" s="8"/>
      <c r="M317" s="8"/>
      <c r="N317" s="6">
        <f>F317*O316</f>
        <v>0</v>
      </c>
    </row>
    <row r="318" spans="1:13" ht="30.75">
      <c r="A318" s="9">
        <v>8</v>
      </c>
      <c r="B318" s="82">
        <v>22148</v>
      </c>
      <c r="C318" s="6">
        <v>229.3</v>
      </c>
      <c r="D318" s="6">
        <v>26.665</v>
      </c>
      <c r="E318" s="6">
        <f t="shared" si="28"/>
        <v>2.303856</v>
      </c>
      <c r="F318" s="6">
        <f t="shared" si="29"/>
        <v>85.03875666666666</v>
      </c>
      <c r="G318" s="6">
        <f t="shared" si="30"/>
        <v>195.91704977903998</v>
      </c>
      <c r="H318" s="163" t="s">
        <v>125</v>
      </c>
      <c r="I318" s="6">
        <v>72.14322</v>
      </c>
      <c r="J318" s="6">
        <v>98.28093</v>
      </c>
      <c r="K318" s="6">
        <v>84.69212</v>
      </c>
      <c r="L318" s="223" t="s">
        <v>169</v>
      </c>
      <c r="M318" s="223"/>
    </row>
    <row r="319" spans="1:13" ht="24">
      <c r="A319" s="9">
        <v>9</v>
      </c>
      <c r="B319" s="82">
        <v>22153</v>
      </c>
      <c r="C319" s="6">
        <v>229.05</v>
      </c>
      <c r="D319" s="6">
        <v>16.458</v>
      </c>
      <c r="E319" s="6">
        <f t="shared" si="28"/>
        <v>1.4219712</v>
      </c>
      <c r="F319" s="6">
        <f t="shared" si="29"/>
        <v>26.939696666666666</v>
      </c>
      <c r="G319" s="6">
        <f t="shared" si="30"/>
        <v>38.307472796736</v>
      </c>
      <c r="H319" s="163" t="s">
        <v>126</v>
      </c>
      <c r="I319" s="6">
        <v>14.62226</v>
      </c>
      <c r="J319" s="6">
        <v>25.3525</v>
      </c>
      <c r="K319" s="6">
        <v>40.84433</v>
      </c>
      <c r="L319" s="8"/>
      <c r="M319" s="8"/>
    </row>
    <row r="320" spans="1:13" ht="24">
      <c r="A320" s="9">
        <v>10</v>
      </c>
      <c r="B320" s="82">
        <v>22157</v>
      </c>
      <c r="C320" s="6">
        <v>230.41</v>
      </c>
      <c r="D320" s="6">
        <v>88.702</v>
      </c>
      <c r="E320" s="6">
        <f t="shared" si="28"/>
        <v>7.6638528</v>
      </c>
      <c r="F320" s="6">
        <f t="shared" si="29"/>
        <v>72.25554999999999</v>
      </c>
      <c r="G320" s="6">
        <f t="shared" si="30"/>
        <v>553.7558991830399</v>
      </c>
      <c r="H320" s="163" t="s">
        <v>99</v>
      </c>
      <c r="I320" s="6">
        <v>79.77362</v>
      </c>
      <c r="J320" s="6">
        <v>64.80181</v>
      </c>
      <c r="K320" s="6">
        <v>72.19122</v>
      </c>
      <c r="L320" s="8"/>
      <c r="M320" s="8"/>
    </row>
    <row r="321" spans="1:13" ht="24">
      <c r="A321" s="9">
        <v>11</v>
      </c>
      <c r="B321" s="82">
        <v>22158</v>
      </c>
      <c r="C321" s="6">
        <v>231.12</v>
      </c>
      <c r="D321" s="6">
        <v>149.134</v>
      </c>
      <c r="E321" s="6">
        <f t="shared" si="28"/>
        <v>12.885177599999999</v>
      </c>
      <c r="F321" s="6">
        <f t="shared" si="29"/>
        <v>145.61053</v>
      </c>
      <c r="G321" s="6">
        <f t="shared" si="30"/>
        <v>1876.217539480128</v>
      </c>
      <c r="H321" s="163" t="s">
        <v>100</v>
      </c>
      <c r="I321" s="6">
        <v>109.34509</v>
      </c>
      <c r="J321" s="6">
        <v>171.93863</v>
      </c>
      <c r="K321" s="6">
        <v>155.54787</v>
      </c>
      <c r="L321" s="8"/>
      <c r="M321" s="8"/>
    </row>
    <row r="322" spans="1:13" ht="24">
      <c r="A322" s="9">
        <v>12</v>
      </c>
      <c r="B322" s="82">
        <v>22176</v>
      </c>
      <c r="C322" s="6">
        <v>230.17</v>
      </c>
      <c r="D322" s="6">
        <v>74.194</v>
      </c>
      <c r="E322" s="6">
        <f aca="true" t="shared" si="31" ref="E322:E385">D322*0.0864</f>
        <v>6.410361600000001</v>
      </c>
      <c r="F322" s="6">
        <f t="shared" si="29"/>
        <v>124.53297000000002</v>
      </c>
      <c r="G322" s="6">
        <f t="shared" si="30"/>
        <v>798.3013688219522</v>
      </c>
      <c r="H322" s="163" t="s">
        <v>101</v>
      </c>
      <c r="I322" s="6">
        <v>149.71694</v>
      </c>
      <c r="J322" s="6">
        <v>103.09587</v>
      </c>
      <c r="K322" s="6">
        <v>120.7861</v>
      </c>
      <c r="L322" s="8"/>
      <c r="M322" s="8"/>
    </row>
    <row r="323" spans="1:13" ht="24">
      <c r="A323" s="9">
        <v>13</v>
      </c>
      <c r="B323" s="82">
        <v>22177</v>
      </c>
      <c r="C323" s="6">
        <v>230.68</v>
      </c>
      <c r="D323" s="6">
        <v>104.34</v>
      </c>
      <c r="E323" s="6">
        <f t="shared" si="31"/>
        <v>9.014976</v>
      </c>
      <c r="F323" s="6">
        <f t="shared" si="29"/>
        <v>119.37781666666667</v>
      </c>
      <c r="G323" s="6">
        <f t="shared" si="30"/>
        <v>1076.1881521824002</v>
      </c>
      <c r="H323" s="163" t="s">
        <v>102</v>
      </c>
      <c r="I323" s="6">
        <v>125.01727</v>
      </c>
      <c r="J323" s="6">
        <v>117.47388</v>
      </c>
      <c r="K323" s="6">
        <v>115.6423</v>
      </c>
      <c r="L323" s="8"/>
      <c r="M323" s="8"/>
    </row>
    <row r="324" spans="1:13" ht="24">
      <c r="A324" s="9">
        <v>14</v>
      </c>
      <c r="B324" s="82">
        <v>22189</v>
      </c>
      <c r="C324" s="6">
        <v>229.91</v>
      </c>
      <c r="D324" s="6">
        <v>59.012</v>
      </c>
      <c r="E324" s="6">
        <f t="shared" si="31"/>
        <v>5.0986368</v>
      </c>
      <c r="F324" s="6">
        <f t="shared" si="29"/>
        <v>167.99704</v>
      </c>
      <c r="G324" s="6">
        <f t="shared" si="30"/>
        <v>856.5558904350721</v>
      </c>
      <c r="H324" s="163" t="s">
        <v>103</v>
      </c>
      <c r="I324" s="6">
        <v>152.82048</v>
      </c>
      <c r="J324" s="6">
        <v>177.57582</v>
      </c>
      <c r="K324" s="6">
        <v>173.59482</v>
      </c>
      <c r="L324" s="8"/>
      <c r="M324" s="8"/>
    </row>
    <row r="325" spans="1:11" ht="24">
      <c r="A325" s="9">
        <v>15</v>
      </c>
      <c r="B325" s="97">
        <v>22194</v>
      </c>
      <c r="C325" s="92">
        <v>230.77</v>
      </c>
      <c r="D325" s="92">
        <v>120.388</v>
      </c>
      <c r="E325" s="92">
        <f t="shared" si="31"/>
        <v>10.401523200000002</v>
      </c>
      <c r="F325" s="6">
        <f t="shared" si="29"/>
        <v>106.41373</v>
      </c>
      <c r="G325" s="6">
        <f t="shared" si="30"/>
        <v>1106.8648813935363</v>
      </c>
      <c r="H325" s="163" t="s">
        <v>104</v>
      </c>
      <c r="I325" s="6">
        <v>91.65488</v>
      </c>
      <c r="J325" s="6">
        <v>125.13224</v>
      </c>
      <c r="K325" s="6">
        <v>102.45407</v>
      </c>
    </row>
    <row r="326" spans="1:11" ht="24">
      <c r="A326" s="9">
        <v>16</v>
      </c>
      <c r="B326" s="82">
        <v>22198</v>
      </c>
      <c r="C326" s="6">
        <v>230.96</v>
      </c>
      <c r="D326" s="6">
        <v>128.159</v>
      </c>
      <c r="E326" s="6">
        <f t="shared" si="31"/>
        <v>11.0729376</v>
      </c>
      <c r="F326" s="6">
        <f t="shared" si="29"/>
        <v>244.23932</v>
      </c>
      <c r="G326" s="6">
        <f t="shared" si="30"/>
        <v>2704.4467498264316</v>
      </c>
      <c r="H326" s="163" t="s">
        <v>105</v>
      </c>
      <c r="I326" s="6">
        <v>128.39536</v>
      </c>
      <c r="J326" s="6">
        <v>132.80632</v>
      </c>
      <c r="K326" s="6">
        <v>471.51628</v>
      </c>
    </row>
    <row r="327" spans="1:11" ht="24">
      <c r="A327" s="9">
        <v>17</v>
      </c>
      <c r="B327" s="82">
        <v>22205</v>
      </c>
      <c r="C327" s="6">
        <v>231.41</v>
      </c>
      <c r="D327" s="6">
        <v>173.09</v>
      </c>
      <c r="E327" s="6">
        <f t="shared" si="31"/>
        <v>14.954976</v>
      </c>
      <c r="F327" s="6">
        <f t="shared" si="29"/>
        <v>484.96755</v>
      </c>
      <c r="G327" s="6">
        <f t="shared" si="30"/>
        <v>7252.6780710288</v>
      </c>
      <c r="H327" s="163" t="s">
        <v>106</v>
      </c>
      <c r="I327" s="6">
        <v>499.06995</v>
      </c>
      <c r="J327" s="6">
        <v>492.14694</v>
      </c>
      <c r="K327" s="6">
        <v>463.68576</v>
      </c>
    </row>
    <row r="328" spans="1:11" ht="24">
      <c r="A328" s="9">
        <v>18</v>
      </c>
      <c r="B328" s="82">
        <v>22228</v>
      </c>
      <c r="C328" s="6">
        <v>230.12</v>
      </c>
      <c r="D328" s="6">
        <v>44.94</v>
      </c>
      <c r="E328" s="6">
        <f t="shared" si="31"/>
        <v>3.882816</v>
      </c>
      <c r="F328" s="6">
        <f t="shared" si="29"/>
        <v>28.48884</v>
      </c>
      <c r="G328" s="6">
        <f t="shared" si="30"/>
        <v>110.61692377344</v>
      </c>
      <c r="H328" s="163" t="s">
        <v>107</v>
      </c>
      <c r="I328" s="6">
        <v>28.56453</v>
      </c>
      <c r="J328" s="6">
        <v>32.00228</v>
      </c>
      <c r="K328" s="6">
        <v>24.89971</v>
      </c>
    </row>
    <row r="329" spans="1:11" ht="24">
      <c r="A329" s="9">
        <v>19</v>
      </c>
      <c r="B329" s="82">
        <v>22234</v>
      </c>
      <c r="C329" s="6">
        <v>229.2</v>
      </c>
      <c r="D329" s="6">
        <v>7.163</v>
      </c>
      <c r="E329" s="6">
        <f t="shared" si="31"/>
        <v>0.6188832000000001</v>
      </c>
      <c r="F329" s="6">
        <f t="shared" si="29"/>
        <v>61.353699999999996</v>
      </c>
      <c r="G329" s="6">
        <f t="shared" si="30"/>
        <v>37.97077418784</v>
      </c>
      <c r="H329" s="163" t="s">
        <v>108</v>
      </c>
      <c r="I329" s="6">
        <v>64.64573</v>
      </c>
      <c r="J329" s="6">
        <v>60.88863</v>
      </c>
      <c r="K329" s="6">
        <v>58.52674</v>
      </c>
    </row>
    <row r="330" spans="1:11" ht="24">
      <c r="A330" s="9">
        <v>20</v>
      </c>
      <c r="B330" s="82">
        <v>22237</v>
      </c>
      <c r="C330" s="6">
        <v>229.16</v>
      </c>
      <c r="D330" s="6">
        <v>4.015</v>
      </c>
      <c r="E330" s="6">
        <f t="shared" si="31"/>
        <v>0.346896</v>
      </c>
      <c r="F330" s="6">
        <f t="shared" si="29"/>
        <v>30.736856666666664</v>
      </c>
      <c r="G330" s="6">
        <f t="shared" si="30"/>
        <v>10.66249263024</v>
      </c>
      <c r="H330" s="163" t="s">
        <v>109</v>
      </c>
      <c r="I330" s="6">
        <v>36.84475</v>
      </c>
      <c r="J330" s="6">
        <v>19.58898</v>
      </c>
      <c r="K330" s="6">
        <v>35.77684</v>
      </c>
    </row>
    <row r="331" spans="1:11" ht="24">
      <c r="A331" s="9">
        <v>21</v>
      </c>
      <c r="B331" s="82">
        <v>22254</v>
      </c>
      <c r="C331" s="6">
        <v>228.88</v>
      </c>
      <c r="D331" s="6">
        <v>1.992</v>
      </c>
      <c r="E331" s="6">
        <f t="shared" si="31"/>
        <v>0.1721088</v>
      </c>
      <c r="F331" s="6">
        <f t="shared" si="29"/>
        <v>27.752176666666667</v>
      </c>
      <c r="G331" s="6">
        <f t="shared" si="30"/>
        <v>4.776393823488</v>
      </c>
      <c r="H331" s="163" t="s">
        <v>110</v>
      </c>
      <c r="I331" s="6">
        <v>17.51855</v>
      </c>
      <c r="J331" s="6">
        <v>37.64</v>
      </c>
      <c r="K331" s="6">
        <v>28.09798</v>
      </c>
    </row>
    <row r="332" spans="1:11" ht="24">
      <c r="A332" s="9">
        <v>22</v>
      </c>
      <c r="B332" s="82">
        <v>22270</v>
      </c>
      <c r="C332" s="6">
        <v>229.27</v>
      </c>
      <c r="D332" s="6">
        <v>3.296</v>
      </c>
      <c r="E332" s="6">
        <f t="shared" si="31"/>
        <v>0.2847744</v>
      </c>
      <c r="F332" s="6">
        <f t="shared" si="29"/>
        <v>28.265306666666664</v>
      </c>
      <c r="G332" s="6">
        <f t="shared" si="30"/>
        <v>8.049235746815999</v>
      </c>
      <c r="H332" s="163" t="s">
        <v>81</v>
      </c>
      <c r="I332" s="6">
        <v>15.50544</v>
      </c>
      <c r="J332" s="6">
        <v>41.19026</v>
      </c>
      <c r="K332" s="6">
        <v>28.10022</v>
      </c>
    </row>
    <row r="333" spans="1:11" ht="24">
      <c r="A333" s="9">
        <v>23</v>
      </c>
      <c r="B333" s="82">
        <v>22276</v>
      </c>
      <c r="C333" s="6">
        <v>228.87</v>
      </c>
      <c r="D333" s="6">
        <v>1.646</v>
      </c>
      <c r="E333" s="6">
        <f t="shared" si="31"/>
        <v>0.1422144</v>
      </c>
      <c r="F333" s="6">
        <f t="shared" si="29"/>
        <v>27.904966666666667</v>
      </c>
      <c r="G333" s="6">
        <f t="shared" si="30"/>
        <v>3.96848809152</v>
      </c>
      <c r="H333" s="163" t="s">
        <v>82</v>
      </c>
      <c r="I333" s="6">
        <v>32.40159</v>
      </c>
      <c r="J333" s="6">
        <v>30.69343</v>
      </c>
      <c r="K333" s="6">
        <v>20.61988</v>
      </c>
    </row>
    <row r="334" spans="1:11" ht="24">
      <c r="A334" s="9">
        <v>24</v>
      </c>
      <c r="B334" s="82">
        <v>22287</v>
      </c>
      <c r="C334" s="6">
        <v>229.5</v>
      </c>
      <c r="D334" s="6">
        <v>4.38</v>
      </c>
      <c r="E334" s="6">
        <f t="shared" si="31"/>
        <v>0.378432</v>
      </c>
      <c r="F334" s="6">
        <f t="shared" si="29"/>
        <v>38.279450000000004</v>
      </c>
      <c r="G334" s="6">
        <f t="shared" si="30"/>
        <v>14.486168822400002</v>
      </c>
      <c r="H334" s="9" t="s">
        <v>85</v>
      </c>
      <c r="I334" s="6">
        <v>36.82272</v>
      </c>
      <c r="J334" s="6">
        <v>45.27499</v>
      </c>
      <c r="K334" s="6">
        <v>32.74064</v>
      </c>
    </row>
    <row r="335" spans="1:11" ht="24">
      <c r="A335" s="9">
        <v>25</v>
      </c>
      <c r="B335" s="82">
        <v>22296</v>
      </c>
      <c r="C335" s="6">
        <v>228.93</v>
      </c>
      <c r="D335" s="6">
        <v>3.412</v>
      </c>
      <c r="E335" s="6">
        <f t="shared" si="31"/>
        <v>0.2947968</v>
      </c>
      <c r="F335" s="6">
        <f t="shared" si="29"/>
        <v>28.693303333333333</v>
      </c>
      <c r="G335" s="6">
        <f t="shared" si="30"/>
        <v>8.458694004096001</v>
      </c>
      <c r="H335" s="9" t="s">
        <v>111</v>
      </c>
      <c r="I335" s="6">
        <v>29.23413</v>
      </c>
      <c r="J335" s="6">
        <v>28.94954</v>
      </c>
      <c r="K335" s="6">
        <v>27.89624</v>
      </c>
    </row>
    <row r="336" spans="1:11" ht="24">
      <c r="A336" s="9">
        <v>26</v>
      </c>
      <c r="B336" s="82">
        <v>22303</v>
      </c>
      <c r="C336" s="6">
        <v>228.87</v>
      </c>
      <c r="D336" s="6">
        <v>1.566</v>
      </c>
      <c r="E336" s="6">
        <f t="shared" si="31"/>
        <v>0.13530240000000002</v>
      </c>
      <c r="F336" s="6">
        <f t="shared" si="29"/>
        <v>19.168903333333333</v>
      </c>
      <c r="G336" s="6">
        <f t="shared" si="30"/>
        <v>2.593598626368</v>
      </c>
      <c r="H336" s="9" t="s">
        <v>86</v>
      </c>
      <c r="I336" s="6">
        <v>12.78527</v>
      </c>
      <c r="J336" s="6">
        <v>21.42092</v>
      </c>
      <c r="K336" s="6">
        <v>23.30052</v>
      </c>
    </row>
    <row r="337" spans="1:11" ht="24">
      <c r="A337" s="9">
        <v>27</v>
      </c>
      <c r="B337" s="82">
        <v>22317</v>
      </c>
      <c r="C337" s="6">
        <v>229.04</v>
      </c>
      <c r="D337" s="6">
        <v>6.477</v>
      </c>
      <c r="E337" s="6">
        <f t="shared" si="31"/>
        <v>0.5596128</v>
      </c>
      <c r="F337" s="6">
        <f t="shared" si="29"/>
        <v>39.47069</v>
      </c>
      <c r="G337" s="6">
        <f t="shared" si="30"/>
        <v>22.088303348832</v>
      </c>
      <c r="H337" s="9" t="s">
        <v>87</v>
      </c>
      <c r="I337" s="6">
        <v>50.4758</v>
      </c>
      <c r="J337" s="6">
        <v>39.72371</v>
      </c>
      <c r="K337" s="6">
        <v>28.21256</v>
      </c>
    </row>
    <row r="338" spans="1:11" ht="24">
      <c r="A338" s="9">
        <v>28</v>
      </c>
      <c r="B338" s="82">
        <v>22324</v>
      </c>
      <c r="C338" s="6">
        <v>229.04</v>
      </c>
      <c r="D338" s="6">
        <v>8.14</v>
      </c>
      <c r="E338" s="6">
        <f t="shared" si="31"/>
        <v>0.703296</v>
      </c>
      <c r="F338" s="6">
        <f t="shared" si="29"/>
        <v>15.438556666666665</v>
      </c>
      <c r="G338" s="6">
        <f t="shared" si="30"/>
        <v>10.85787514944</v>
      </c>
      <c r="H338" s="9" t="s">
        <v>88</v>
      </c>
      <c r="I338" s="6">
        <v>2.94898</v>
      </c>
      <c r="J338" s="6">
        <v>23.1899</v>
      </c>
      <c r="K338" s="6">
        <v>20.17679</v>
      </c>
    </row>
    <row r="339" spans="1:11" ht="24">
      <c r="A339" s="9">
        <v>29</v>
      </c>
      <c r="B339" s="82">
        <v>22331</v>
      </c>
      <c r="C339" s="6">
        <v>229.3</v>
      </c>
      <c r="D339" s="6">
        <v>5.072</v>
      </c>
      <c r="E339" s="6">
        <f t="shared" si="31"/>
        <v>0.4382208</v>
      </c>
      <c r="F339" s="6">
        <f t="shared" si="29"/>
        <v>16.047156666666666</v>
      </c>
      <c r="G339" s="6">
        <f t="shared" si="30"/>
        <v>7.032197832192</v>
      </c>
      <c r="H339" s="9" t="s">
        <v>89</v>
      </c>
      <c r="I339" s="6">
        <v>25.15768</v>
      </c>
      <c r="J339" s="6">
        <v>14.06514</v>
      </c>
      <c r="K339" s="6">
        <v>8.91865</v>
      </c>
    </row>
    <row r="340" spans="1:11" ht="24">
      <c r="A340" s="9">
        <v>30</v>
      </c>
      <c r="B340" s="82">
        <v>22317</v>
      </c>
      <c r="C340" s="6">
        <v>229.04</v>
      </c>
      <c r="D340" s="6">
        <v>6.477</v>
      </c>
      <c r="E340" s="6">
        <f t="shared" si="31"/>
        <v>0.5596128</v>
      </c>
      <c r="F340" s="6">
        <f t="shared" si="29"/>
        <v>39.47069</v>
      </c>
      <c r="G340" s="6">
        <f t="shared" si="30"/>
        <v>22.088303348832</v>
      </c>
      <c r="H340" s="9" t="s">
        <v>112</v>
      </c>
      <c r="I340" s="6">
        <v>50.4758</v>
      </c>
      <c r="J340" s="6">
        <v>39.72371</v>
      </c>
      <c r="K340" s="6">
        <v>28.21256</v>
      </c>
    </row>
    <row r="341" spans="1:11" ht="24">
      <c r="A341" s="9">
        <v>31</v>
      </c>
      <c r="B341" s="82">
        <v>22324</v>
      </c>
      <c r="C341" s="6">
        <v>229.04</v>
      </c>
      <c r="D341" s="6">
        <v>8.14</v>
      </c>
      <c r="E341" s="6">
        <f t="shared" si="31"/>
        <v>0.703296</v>
      </c>
      <c r="F341" s="6">
        <f t="shared" si="29"/>
        <v>15.438556666666665</v>
      </c>
      <c r="G341" s="6">
        <f aca="true" t="shared" si="32" ref="G341:G400">F341*E341</f>
        <v>10.85787514944</v>
      </c>
      <c r="H341" s="9" t="s">
        <v>113</v>
      </c>
      <c r="I341" s="6">
        <v>2.94898</v>
      </c>
      <c r="J341" s="6">
        <v>23.1899</v>
      </c>
      <c r="K341" s="6">
        <v>20.17679</v>
      </c>
    </row>
    <row r="342" spans="1:11" ht="24">
      <c r="A342" s="9">
        <v>32</v>
      </c>
      <c r="B342" s="82">
        <v>22331</v>
      </c>
      <c r="C342" s="6">
        <v>229.03</v>
      </c>
      <c r="D342" s="6">
        <v>5.072</v>
      </c>
      <c r="E342" s="6">
        <f t="shared" si="31"/>
        <v>0.4382208</v>
      </c>
      <c r="F342" s="6">
        <f t="shared" si="29"/>
        <v>16.047156666666666</v>
      </c>
      <c r="G342" s="6">
        <f t="shared" si="32"/>
        <v>7.032197832192</v>
      </c>
      <c r="H342" s="9" t="s">
        <v>114</v>
      </c>
      <c r="I342" s="6">
        <v>25.15768</v>
      </c>
      <c r="J342" s="6">
        <v>14.06514</v>
      </c>
      <c r="K342" s="6">
        <v>8.91865</v>
      </c>
    </row>
    <row r="343" spans="1:11" ht="24">
      <c r="A343" s="9">
        <v>33</v>
      </c>
      <c r="B343" s="82">
        <v>22346</v>
      </c>
      <c r="C343" s="6">
        <v>228.85</v>
      </c>
      <c r="D343" s="6">
        <v>2.435</v>
      </c>
      <c r="E343" s="6">
        <f t="shared" si="31"/>
        <v>0.21038400000000002</v>
      </c>
      <c r="F343" s="6">
        <f t="shared" si="29"/>
        <v>23.612053333333336</v>
      </c>
      <c r="G343" s="6">
        <f t="shared" si="32"/>
        <v>4.967598228480001</v>
      </c>
      <c r="H343" s="9" t="s">
        <v>127</v>
      </c>
      <c r="I343" s="6">
        <v>33.18695</v>
      </c>
      <c r="J343" s="6">
        <v>17.70318</v>
      </c>
      <c r="K343" s="6">
        <v>19.94603</v>
      </c>
    </row>
    <row r="344" spans="1:11" ht="24">
      <c r="A344" s="9">
        <v>34</v>
      </c>
      <c r="B344" s="82">
        <v>22353</v>
      </c>
      <c r="C344" s="6">
        <v>229.58</v>
      </c>
      <c r="D344" s="6">
        <v>5.636</v>
      </c>
      <c r="E344" s="6">
        <f t="shared" si="31"/>
        <v>0.48695040000000006</v>
      </c>
      <c r="F344" s="6">
        <f t="shared" si="29"/>
        <v>14.160019999999998</v>
      </c>
      <c r="G344" s="6">
        <f t="shared" si="32"/>
        <v>6.895227403008</v>
      </c>
      <c r="H344" s="9" t="s">
        <v>128</v>
      </c>
      <c r="I344" s="6">
        <v>0.33626</v>
      </c>
      <c r="J344" s="6">
        <v>24.63326</v>
      </c>
      <c r="K344" s="6">
        <v>17.51054</v>
      </c>
    </row>
    <row r="345" spans="1:21" ht="24.75" thickBot="1">
      <c r="A345" s="165">
        <v>35</v>
      </c>
      <c r="B345" s="166">
        <v>22359</v>
      </c>
      <c r="C345" s="167">
        <v>229.35</v>
      </c>
      <c r="D345" s="167">
        <v>6.924</v>
      </c>
      <c r="E345" s="167">
        <f t="shared" si="31"/>
        <v>0.5982336</v>
      </c>
      <c r="F345" s="167">
        <f t="shared" si="29"/>
        <v>18.982719999999997</v>
      </c>
      <c r="G345" s="6">
        <f t="shared" si="32"/>
        <v>11.356100923391999</v>
      </c>
      <c r="H345" s="165" t="s">
        <v>129</v>
      </c>
      <c r="I345" s="167">
        <v>22.98462</v>
      </c>
      <c r="J345" s="167">
        <v>25.42054</v>
      </c>
      <c r="K345" s="167">
        <v>8.543</v>
      </c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</row>
    <row r="346" spans="1:11" ht="24">
      <c r="A346" s="9">
        <v>1</v>
      </c>
      <c r="B346" s="82">
        <v>22374</v>
      </c>
      <c r="C346" s="6">
        <v>230.03</v>
      </c>
      <c r="D346" s="6">
        <v>25.491</v>
      </c>
      <c r="E346" s="6">
        <f t="shared" si="31"/>
        <v>2.2024224</v>
      </c>
      <c r="F346" s="6">
        <f t="shared" si="29"/>
        <v>233.93078333333332</v>
      </c>
      <c r="G346" s="6">
        <f t="shared" si="32"/>
        <v>515.21439726288</v>
      </c>
      <c r="H346" s="163" t="s">
        <v>90</v>
      </c>
      <c r="I346" s="6">
        <v>228.08656</v>
      </c>
      <c r="J346" s="6">
        <v>240.705</v>
      </c>
      <c r="K346" s="6">
        <v>233.00079</v>
      </c>
    </row>
    <row r="347" spans="1:11" ht="24">
      <c r="A347" s="9">
        <v>2</v>
      </c>
      <c r="B347" s="82">
        <v>22390</v>
      </c>
      <c r="C347" s="6">
        <v>229.94</v>
      </c>
      <c r="D347" s="6">
        <v>20.863</v>
      </c>
      <c r="E347" s="6">
        <f t="shared" si="31"/>
        <v>1.8025632</v>
      </c>
      <c r="F347" s="6">
        <f t="shared" si="29"/>
        <v>71.99296</v>
      </c>
      <c r="G347" s="6">
        <f t="shared" si="32"/>
        <v>129.771860355072</v>
      </c>
      <c r="H347" s="163" t="s">
        <v>91</v>
      </c>
      <c r="I347" s="6">
        <v>56.89728</v>
      </c>
      <c r="J347" s="6">
        <v>80.82073</v>
      </c>
      <c r="K347" s="6">
        <v>78.26087</v>
      </c>
    </row>
    <row r="348" spans="1:11" ht="24">
      <c r="A348" s="9">
        <v>3</v>
      </c>
      <c r="B348" s="82">
        <v>22404</v>
      </c>
      <c r="C348" s="6">
        <v>229.32</v>
      </c>
      <c r="D348" s="6">
        <v>44.322</v>
      </c>
      <c r="E348" s="6">
        <f t="shared" si="31"/>
        <v>3.8294208000000003</v>
      </c>
      <c r="F348" s="6">
        <f t="shared" si="29"/>
        <v>263.19302666666664</v>
      </c>
      <c r="G348" s="6">
        <f t="shared" si="32"/>
        <v>1007.876850732288</v>
      </c>
      <c r="H348" s="163" t="s">
        <v>156</v>
      </c>
      <c r="I348" s="6">
        <v>259.87614</v>
      </c>
      <c r="J348" s="6">
        <v>260.31063</v>
      </c>
      <c r="K348" s="6">
        <v>269.39231</v>
      </c>
    </row>
    <row r="349" spans="1:11" ht="24">
      <c r="A349" s="9">
        <v>4</v>
      </c>
      <c r="B349" s="82">
        <v>22406</v>
      </c>
      <c r="C349" s="6">
        <v>230.34</v>
      </c>
      <c r="D349" s="6">
        <v>83.173</v>
      </c>
      <c r="E349" s="6">
        <f t="shared" si="31"/>
        <v>7.186147200000001</v>
      </c>
      <c r="F349" s="6">
        <f t="shared" si="29"/>
        <v>250.6438466666667</v>
      </c>
      <c r="G349" s="6">
        <f t="shared" si="32"/>
        <v>1801.1635769208963</v>
      </c>
      <c r="H349" s="163" t="s">
        <v>94</v>
      </c>
      <c r="I349" s="6">
        <v>240.50948</v>
      </c>
      <c r="J349" s="6">
        <v>256.29027</v>
      </c>
      <c r="K349" s="6">
        <v>255.13179</v>
      </c>
    </row>
    <row r="350" spans="1:11" ht="24">
      <c r="A350" s="9">
        <v>5</v>
      </c>
      <c r="B350" s="82">
        <v>22423</v>
      </c>
      <c r="C350" s="6">
        <v>230.2</v>
      </c>
      <c r="D350" s="6">
        <v>39.519</v>
      </c>
      <c r="E350" s="6">
        <f t="shared" si="31"/>
        <v>3.4144416</v>
      </c>
      <c r="F350" s="6">
        <f t="shared" si="29"/>
        <v>391.795655</v>
      </c>
      <c r="G350" s="6">
        <f t="shared" si="32"/>
        <v>1337.763383131248</v>
      </c>
      <c r="H350" s="163" t="s">
        <v>93</v>
      </c>
      <c r="I350" s="92">
        <v>368.76415</v>
      </c>
      <c r="J350" s="6">
        <v>414.82716</v>
      </c>
      <c r="K350" s="6" t="s">
        <v>172</v>
      </c>
    </row>
    <row r="351" spans="1:11" ht="24">
      <c r="A351" s="9">
        <v>6</v>
      </c>
      <c r="B351" s="82">
        <v>22438</v>
      </c>
      <c r="C351" s="6">
        <v>229.36</v>
      </c>
      <c r="D351" s="6">
        <v>3.096</v>
      </c>
      <c r="E351" s="6">
        <f t="shared" si="31"/>
        <v>0.2674944</v>
      </c>
      <c r="F351" s="6">
        <f t="shared" si="29"/>
        <v>41.05614666666667</v>
      </c>
      <c r="G351" s="6">
        <f t="shared" si="32"/>
        <v>10.982289318912002</v>
      </c>
      <c r="H351" s="163" t="s">
        <v>95</v>
      </c>
      <c r="I351" s="6">
        <v>29.39639</v>
      </c>
      <c r="J351" s="6">
        <v>40.61257</v>
      </c>
      <c r="K351" s="6">
        <v>53.15948</v>
      </c>
    </row>
    <row r="352" spans="1:11" ht="24">
      <c r="A352" s="9">
        <v>7</v>
      </c>
      <c r="B352" s="82">
        <v>22445</v>
      </c>
      <c r="C352" s="6">
        <v>229.18</v>
      </c>
      <c r="D352" s="6">
        <v>8.124</v>
      </c>
      <c r="E352" s="6">
        <f t="shared" si="31"/>
        <v>0.7019136000000001</v>
      </c>
      <c r="F352" s="6">
        <f aca="true" t="shared" si="33" ref="F352:F387">+AVERAGE(I352:K352)</f>
        <v>22.848016666666666</v>
      </c>
      <c r="G352" s="6">
        <f t="shared" si="32"/>
        <v>16.037333631360003</v>
      </c>
      <c r="H352" s="163" t="s">
        <v>124</v>
      </c>
      <c r="I352" s="6">
        <v>23.66135</v>
      </c>
      <c r="J352" s="6">
        <v>22.57138</v>
      </c>
      <c r="K352" s="6">
        <v>22.31132</v>
      </c>
    </row>
    <row r="353" spans="1:11" ht="24">
      <c r="A353" s="9">
        <v>8</v>
      </c>
      <c r="B353" s="82">
        <v>22454</v>
      </c>
      <c r="C353" s="6">
        <v>230.14</v>
      </c>
      <c r="D353" s="6">
        <v>67.498</v>
      </c>
      <c r="E353" s="6">
        <f t="shared" si="31"/>
        <v>5.831827200000001</v>
      </c>
      <c r="F353" s="6">
        <f t="shared" si="33"/>
        <v>159.97032333333334</v>
      </c>
      <c r="G353" s="6">
        <f t="shared" si="32"/>
        <v>932.9192828081282</v>
      </c>
      <c r="H353" s="163" t="s">
        <v>125</v>
      </c>
      <c r="I353" s="6">
        <v>132.59043</v>
      </c>
      <c r="J353" s="6">
        <v>172.69654</v>
      </c>
      <c r="K353" s="6">
        <v>174.624</v>
      </c>
    </row>
    <row r="354" spans="1:11" ht="24">
      <c r="A354" s="9">
        <v>9</v>
      </c>
      <c r="B354" s="82">
        <v>22481</v>
      </c>
      <c r="C354" s="6">
        <v>229.58</v>
      </c>
      <c r="D354" s="6">
        <v>38.987</v>
      </c>
      <c r="E354" s="6">
        <f t="shared" si="31"/>
        <v>3.3684768000000003</v>
      </c>
      <c r="F354" s="6">
        <f t="shared" si="33"/>
        <v>324.20153999999997</v>
      </c>
      <c r="G354" s="6">
        <f t="shared" si="32"/>
        <v>1092.065366014272</v>
      </c>
      <c r="H354" s="163" t="s">
        <v>126</v>
      </c>
      <c r="I354" s="6">
        <v>317.04095</v>
      </c>
      <c r="J354" s="6">
        <v>347.22222</v>
      </c>
      <c r="K354" s="6">
        <v>308.34145</v>
      </c>
    </row>
    <row r="355" spans="1:11" ht="24">
      <c r="A355" s="9">
        <v>10</v>
      </c>
      <c r="B355" s="82">
        <v>22491</v>
      </c>
      <c r="C355" s="6">
        <v>230.6</v>
      </c>
      <c r="D355" s="6">
        <v>85.938</v>
      </c>
      <c r="E355" s="6">
        <f t="shared" si="31"/>
        <v>7.4250432</v>
      </c>
      <c r="F355" s="6">
        <f t="shared" si="33"/>
        <v>283.85898</v>
      </c>
      <c r="G355" s="6">
        <f t="shared" si="32"/>
        <v>2107.665189207936</v>
      </c>
      <c r="H355" s="163" t="s">
        <v>99</v>
      </c>
      <c r="I355" s="6">
        <v>266.31721</v>
      </c>
      <c r="J355" s="6">
        <v>302.12284</v>
      </c>
      <c r="K355" s="6">
        <v>283.13689</v>
      </c>
    </row>
    <row r="356" spans="1:11" ht="24">
      <c r="A356" s="9">
        <v>11</v>
      </c>
      <c r="B356" s="82">
        <v>22492</v>
      </c>
      <c r="C356" s="6">
        <v>230.48</v>
      </c>
      <c r="D356" s="6">
        <v>76.042</v>
      </c>
      <c r="E356" s="6">
        <f t="shared" si="31"/>
        <v>6.5700288</v>
      </c>
      <c r="F356" s="6">
        <f t="shared" si="33"/>
        <v>176.05665</v>
      </c>
      <c r="G356" s="6">
        <f t="shared" si="32"/>
        <v>1156.69726093152</v>
      </c>
      <c r="H356" s="163" t="s">
        <v>100</v>
      </c>
      <c r="I356" s="6">
        <v>144.05736</v>
      </c>
      <c r="J356" s="6">
        <v>189.75608</v>
      </c>
      <c r="K356" s="6">
        <v>194.35651</v>
      </c>
    </row>
    <row r="357" spans="1:11" ht="24">
      <c r="A357" s="9">
        <v>12</v>
      </c>
      <c r="B357" s="82">
        <v>22510</v>
      </c>
      <c r="C357" s="6">
        <v>228.88</v>
      </c>
      <c r="D357" s="6">
        <v>12.893</v>
      </c>
      <c r="E357" s="6">
        <f t="shared" si="31"/>
        <v>1.1139552000000001</v>
      </c>
      <c r="F357" s="6">
        <f t="shared" si="33"/>
        <v>50.51065</v>
      </c>
      <c r="G357" s="6">
        <f t="shared" si="32"/>
        <v>56.266601222880006</v>
      </c>
      <c r="H357" s="163" t="s">
        <v>101</v>
      </c>
      <c r="I357" s="6">
        <v>49.64328</v>
      </c>
      <c r="J357" s="6">
        <v>54.66713</v>
      </c>
      <c r="K357" s="6">
        <v>47.22154</v>
      </c>
    </row>
    <row r="358" spans="1:11" ht="24">
      <c r="A358" s="9">
        <v>13</v>
      </c>
      <c r="B358" s="82">
        <v>22513</v>
      </c>
      <c r="C358" s="6">
        <v>229.98</v>
      </c>
      <c r="D358" s="6">
        <v>62.666</v>
      </c>
      <c r="E358" s="6">
        <f t="shared" si="31"/>
        <v>5.4143424</v>
      </c>
      <c r="F358" s="6">
        <f t="shared" si="33"/>
        <v>65.27448</v>
      </c>
      <c r="G358" s="6">
        <f t="shared" si="32"/>
        <v>353.418384701952</v>
      </c>
      <c r="H358" s="163" t="s">
        <v>102</v>
      </c>
      <c r="I358" s="6">
        <v>59.18388</v>
      </c>
      <c r="J358" s="6">
        <v>75.79149</v>
      </c>
      <c r="K358" s="6">
        <v>60.84807</v>
      </c>
    </row>
    <row r="359" spans="1:11" ht="24">
      <c r="A359" s="9">
        <v>14</v>
      </c>
      <c r="B359" s="82">
        <v>22520</v>
      </c>
      <c r="C359" s="6">
        <v>229.75</v>
      </c>
      <c r="D359" s="6">
        <v>52.048</v>
      </c>
      <c r="E359" s="6">
        <f t="shared" si="31"/>
        <v>4.4969472</v>
      </c>
      <c r="F359" s="6">
        <f t="shared" si="33"/>
        <v>43.146437</v>
      </c>
      <c r="G359" s="6">
        <f t="shared" si="32"/>
        <v>194.0272490571264</v>
      </c>
      <c r="H359" s="163" t="s">
        <v>103</v>
      </c>
      <c r="I359" s="6">
        <v>65.57928</v>
      </c>
      <c r="J359" s="6">
        <v>45.38015</v>
      </c>
      <c r="K359" s="6">
        <v>18.479881</v>
      </c>
    </row>
    <row r="360" spans="1:11" ht="24">
      <c r="A360" s="9">
        <v>15</v>
      </c>
      <c r="B360" s="82">
        <v>22529</v>
      </c>
      <c r="C360" s="6">
        <v>228.9</v>
      </c>
      <c r="D360" s="6">
        <v>13.677</v>
      </c>
      <c r="E360" s="6">
        <f t="shared" si="31"/>
        <v>1.1816928</v>
      </c>
      <c r="F360" s="6">
        <f t="shared" si="33"/>
        <v>33.22144333333333</v>
      </c>
      <c r="G360" s="6">
        <f t="shared" si="32"/>
        <v>39.257540392608</v>
      </c>
      <c r="H360" s="163" t="s">
        <v>104</v>
      </c>
      <c r="I360" s="6">
        <v>27.47338</v>
      </c>
      <c r="J360" s="6">
        <v>36.34567</v>
      </c>
      <c r="K360" s="6">
        <v>35.84528</v>
      </c>
    </row>
    <row r="361" spans="1:11" ht="24">
      <c r="A361" s="9">
        <v>16</v>
      </c>
      <c r="B361" s="82">
        <v>22543</v>
      </c>
      <c r="C361" s="6">
        <v>228.82</v>
      </c>
      <c r="D361" s="6">
        <v>11.213</v>
      </c>
      <c r="E361" s="6">
        <f t="shared" si="31"/>
        <v>0.9688032</v>
      </c>
      <c r="F361" s="6">
        <f t="shared" si="33"/>
        <v>25.18848</v>
      </c>
      <c r="G361" s="6">
        <f t="shared" si="32"/>
        <v>24.402680027135997</v>
      </c>
      <c r="H361" s="163" t="s">
        <v>105</v>
      </c>
      <c r="I361" s="6">
        <v>26.94521</v>
      </c>
      <c r="J361" s="6">
        <v>37.19245</v>
      </c>
      <c r="K361" s="6">
        <v>11.42778</v>
      </c>
    </row>
    <row r="362" spans="1:11" ht="24">
      <c r="A362" s="9">
        <v>17</v>
      </c>
      <c r="B362" s="82">
        <v>22548</v>
      </c>
      <c r="C362" s="6">
        <v>228.95</v>
      </c>
      <c r="D362" s="6">
        <v>12.752</v>
      </c>
      <c r="E362" s="6">
        <f t="shared" si="31"/>
        <v>1.1017728000000002</v>
      </c>
      <c r="F362" s="6">
        <f t="shared" si="33"/>
        <v>31.302356666666668</v>
      </c>
      <c r="G362" s="6">
        <f t="shared" si="32"/>
        <v>34.488085151232006</v>
      </c>
      <c r="H362" s="163" t="s">
        <v>106</v>
      </c>
      <c r="I362" s="6">
        <v>23.2276</v>
      </c>
      <c r="J362" s="6">
        <v>35.25112</v>
      </c>
      <c r="K362" s="6">
        <v>35.42835</v>
      </c>
    </row>
    <row r="363" spans="1:11" ht="24">
      <c r="A363" s="9">
        <v>18</v>
      </c>
      <c r="B363" s="82">
        <v>22557</v>
      </c>
      <c r="C363" s="6">
        <v>229.74</v>
      </c>
      <c r="D363" s="6">
        <v>50.248</v>
      </c>
      <c r="E363" s="6">
        <f t="shared" si="31"/>
        <v>4.3414272</v>
      </c>
      <c r="F363" s="6">
        <f t="shared" si="33"/>
        <v>266.4431833333333</v>
      </c>
      <c r="G363" s="6">
        <f t="shared" si="32"/>
        <v>1156.74368337792</v>
      </c>
      <c r="H363" s="163" t="s">
        <v>107</v>
      </c>
      <c r="I363" s="6">
        <v>257.45562</v>
      </c>
      <c r="J363" s="6">
        <v>317.8631</v>
      </c>
      <c r="K363" s="6">
        <v>224.01083</v>
      </c>
    </row>
    <row r="364" spans="1:11" ht="24">
      <c r="A364" s="9">
        <v>19</v>
      </c>
      <c r="B364" s="82">
        <v>22557</v>
      </c>
      <c r="C364" s="6">
        <v>229.95</v>
      </c>
      <c r="D364" s="6">
        <v>15.619</v>
      </c>
      <c r="E364" s="6">
        <f t="shared" si="31"/>
        <v>1.3494816</v>
      </c>
      <c r="F364" s="6">
        <f t="shared" si="33"/>
        <v>50.39196999999999</v>
      </c>
      <c r="G364" s="6">
        <f t="shared" si="32"/>
        <v>68.003036302752</v>
      </c>
      <c r="H364" s="163" t="s">
        <v>108</v>
      </c>
      <c r="I364" s="6">
        <v>53.94052</v>
      </c>
      <c r="J364" s="6">
        <v>53.84641</v>
      </c>
      <c r="K364" s="6">
        <v>43.38898</v>
      </c>
    </row>
    <row r="365" spans="1:11" ht="24">
      <c r="A365" s="9">
        <v>20</v>
      </c>
      <c r="B365" s="82">
        <v>22570</v>
      </c>
      <c r="C365" s="6">
        <v>228.92</v>
      </c>
      <c r="D365" s="6">
        <v>13.018</v>
      </c>
      <c r="E365" s="6">
        <f t="shared" si="31"/>
        <v>1.1247552</v>
      </c>
      <c r="F365" s="6">
        <f t="shared" si="33"/>
        <v>54.542033333333336</v>
      </c>
      <c r="G365" s="6">
        <f t="shared" si="32"/>
        <v>61.34643561024001</v>
      </c>
      <c r="H365" s="163" t="s">
        <v>109</v>
      </c>
      <c r="I365" s="6">
        <v>68.57804</v>
      </c>
      <c r="J365" s="6">
        <v>49.87379</v>
      </c>
      <c r="K365" s="6">
        <v>45.17427</v>
      </c>
    </row>
    <row r="366" spans="1:11" ht="24">
      <c r="A366" s="9">
        <v>21</v>
      </c>
      <c r="B366" s="82">
        <v>22591</v>
      </c>
      <c r="C366" s="6">
        <v>229.67</v>
      </c>
      <c r="D366" s="6">
        <v>10.649</v>
      </c>
      <c r="E366" s="6">
        <f t="shared" si="31"/>
        <v>0.9200735999999999</v>
      </c>
      <c r="F366" s="6">
        <f t="shared" si="33"/>
        <v>18.80581666666667</v>
      </c>
      <c r="G366" s="6">
        <f t="shared" si="32"/>
        <v>17.30273544144</v>
      </c>
      <c r="H366" s="163" t="s">
        <v>110</v>
      </c>
      <c r="I366" s="6">
        <v>7.05337</v>
      </c>
      <c r="J366" s="6">
        <v>28.11584</v>
      </c>
      <c r="K366" s="6">
        <v>21.24824</v>
      </c>
    </row>
    <row r="367" spans="1:11" ht="24">
      <c r="A367" s="9">
        <v>22</v>
      </c>
      <c r="B367" s="82">
        <v>22600</v>
      </c>
      <c r="C367" s="6">
        <v>229.62</v>
      </c>
      <c r="D367" s="6">
        <v>6.884</v>
      </c>
      <c r="E367" s="6">
        <f t="shared" si="31"/>
        <v>0.5947776</v>
      </c>
      <c r="F367" s="6">
        <f t="shared" si="33"/>
        <v>20.483976666666667</v>
      </c>
      <c r="G367" s="6">
        <f t="shared" si="32"/>
        <v>12.183410480256</v>
      </c>
      <c r="H367" s="163" t="s">
        <v>81</v>
      </c>
      <c r="I367" s="6">
        <v>15.27224</v>
      </c>
      <c r="J367" s="6">
        <v>25.59427</v>
      </c>
      <c r="K367" s="6">
        <v>20.58542</v>
      </c>
    </row>
    <row r="368" spans="1:11" ht="24">
      <c r="A368" s="9">
        <v>23</v>
      </c>
      <c r="B368" s="82">
        <v>22604</v>
      </c>
      <c r="C368" s="6">
        <v>229.47</v>
      </c>
      <c r="D368" s="6">
        <v>4.467</v>
      </c>
      <c r="E368" s="6">
        <f t="shared" si="31"/>
        <v>0.3859488</v>
      </c>
      <c r="F368" s="6">
        <f t="shared" si="33"/>
        <v>18.978043333333332</v>
      </c>
      <c r="G368" s="6">
        <f t="shared" si="32"/>
        <v>7.3245530508479995</v>
      </c>
      <c r="H368" s="163" t="s">
        <v>82</v>
      </c>
      <c r="I368" s="6">
        <v>23.45958</v>
      </c>
      <c r="J368" s="6">
        <v>12.38177</v>
      </c>
      <c r="K368" s="6">
        <v>21.09278</v>
      </c>
    </row>
    <row r="369" spans="1:11" ht="24">
      <c r="A369" s="9">
        <v>24</v>
      </c>
      <c r="B369" s="82">
        <v>22618</v>
      </c>
      <c r="C369" s="6">
        <v>228.7</v>
      </c>
      <c r="D369" s="6">
        <v>5.299</v>
      </c>
      <c r="E369" s="6">
        <f t="shared" si="31"/>
        <v>0.45783360000000006</v>
      </c>
      <c r="F369" s="6">
        <f t="shared" si="33"/>
        <v>2.520103333333333</v>
      </c>
      <c r="G369" s="6">
        <f t="shared" si="32"/>
        <v>1.153787981472</v>
      </c>
      <c r="H369" s="9" t="s">
        <v>85</v>
      </c>
      <c r="I369" s="6">
        <v>0</v>
      </c>
      <c r="J369" s="6">
        <v>1.32079</v>
      </c>
      <c r="K369" s="6">
        <v>6.23952</v>
      </c>
    </row>
    <row r="370" spans="1:14" ht="24">
      <c r="A370" s="9">
        <v>25</v>
      </c>
      <c r="B370" s="82">
        <v>22629</v>
      </c>
      <c r="C370" s="6">
        <v>228.69</v>
      </c>
      <c r="D370" s="6">
        <v>5.683</v>
      </c>
      <c r="E370" s="6">
        <f t="shared" si="31"/>
        <v>0.49101120000000004</v>
      </c>
      <c r="G370" s="6"/>
      <c r="H370" s="9" t="s">
        <v>111</v>
      </c>
      <c r="I370" s="6">
        <v>0</v>
      </c>
      <c r="J370" s="6">
        <v>0</v>
      </c>
      <c r="K370" s="6">
        <v>0</v>
      </c>
      <c r="M370" s="6">
        <f>+AVERAGE(I370:K370)</f>
        <v>0</v>
      </c>
      <c r="N370" s="6">
        <f>M370*E369</f>
        <v>0</v>
      </c>
    </row>
    <row r="371" spans="1:11" ht="24">
      <c r="A371" s="9">
        <v>26</v>
      </c>
      <c r="B371" s="82">
        <v>22634</v>
      </c>
      <c r="C371" s="6">
        <v>228.6</v>
      </c>
      <c r="D371" s="6">
        <v>3.278</v>
      </c>
      <c r="E371" s="6">
        <f t="shared" si="31"/>
        <v>0.2832192</v>
      </c>
      <c r="F371" s="6">
        <f t="shared" si="33"/>
        <v>8.088826666666668</v>
      </c>
      <c r="G371" s="6">
        <f t="shared" si="32"/>
        <v>2.290911017472</v>
      </c>
      <c r="H371" s="9" t="s">
        <v>86</v>
      </c>
      <c r="I371" s="6">
        <v>12.20031</v>
      </c>
      <c r="J371" s="6">
        <v>8.31767</v>
      </c>
      <c r="K371" s="6">
        <v>3.7485</v>
      </c>
    </row>
    <row r="372" spans="1:11" ht="24">
      <c r="A372" s="9">
        <v>27</v>
      </c>
      <c r="B372" s="82">
        <v>22648</v>
      </c>
      <c r="C372" s="6">
        <v>229.9</v>
      </c>
      <c r="D372" s="6">
        <v>36.9</v>
      </c>
      <c r="E372" s="6">
        <f t="shared" si="31"/>
        <v>3.18816</v>
      </c>
      <c r="F372" s="6">
        <f t="shared" si="33"/>
        <v>60.84207333333333</v>
      </c>
      <c r="G372" s="6">
        <f t="shared" si="32"/>
        <v>193.9742645184</v>
      </c>
      <c r="H372" s="9" t="s">
        <v>87</v>
      </c>
      <c r="I372" s="6">
        <v>70.47241</v>
      </c>
      <c r="J372" s="6">
        <v>55.25261</v>
      </c>
      <c r="K372" s="6">
        <v>56.8012</v>
      </c>
    </row>
    <row r="373" spans="1:11" ht="24">
      <c r="A373" s="9">
        <v>28</v>
      </c>
      <c r="B373" s="82">
        <v>22660</v>
      </c>
      <c r="C373" s="6">
        <v>230.24</v>
      </c>
      <c r="D373" s="6">
        <v>39.466</v>
      </c>
      <c r="E373" s="6">
        <f t="shared" si="31"/>
        <v>3.4098624</v>
      </c>
      <c r="F373" s="6">
        <f t="shared" si="33"/>
        <v>48.70911666666667</v>
      </c>
      <c r="G373" s="6">
        <f t="shared" si="32"/>
        <v>166.09138545888</v>
      </c>
      <c r="H373" s="9" t="s">
        <v>88</v>
      </c>
      <c r="I373" s="6">
        <v>41.84228</v>
      </c>
      <c r="J373" s="6">
        <v>54.09496</v>
      </c>
      <c r="K373" s="6">
        <v>50.19011</v>
      </c>
    </row>
    <row r="374" spans="1:11" ht="24">
      <c r="A374" s="9">
        <v>29</v>
      </c>
      <c r="B374" s="82">
        <v>22671</v>
      </c>
      <c r="C374" s="6">
        <v>229.62</v>
      </c>
      <c r="D374" s="6">
        <v>39.466</v>
      </c>
      <c r="E374" s="6">
        <f t="shared" si="31"/>
        <v>3.4098624</v>
      </c>
      <c r="F374" s="6">
        <f t="shared" si="33"/>
        <v>25.747516666666666</v>
      </c>
      <c r="G374" s="6">
        <f t="shared" si="32"/>
        <v>87.79548897504</v>
      </c>
      <c r="H374" s="9" t="s">
        <v>89</v>
      </c>
      <c r="I374" s="6">
        <v>29.81243</v>
      </c>
      <c r="J374" s="6">
        <v>26.70612</v>
      </c>
      <c r="K374" s="6">
        <v>20.724</v>
      </c>
    </row>
    <row r="375" spans="1:11" ht="24">
      <c r="A375" s="9">
        <v>30</v>
      </c>
      <c r="B375" s="82">
        <v>22683</v>
      </c>
      <c r="C375" s="6">
        <v>229.62</v>
      </c>
      <c r="D375" s="6">
        <v>2.479</v>
      </c>
      <c r="E375" s="6">
        <f t="shared" si="31"/>
        <v>0.21418560000000003</v>
      </c>
      <c r="F375" s="6">
        <f t="shared" si="33"/>
        <v>27.65487</v>
      </c>
      <c r="G375" s="6">
        <f t="shared" si="32"/>
        <v>5.923274923872</v>
      </c>
      <c r="H375" s="9" t="s">
        <v>112</v>
      </c>
      <c r="I375" s="6">
        <v>46.11812</v>
      </c>
      <c r="J375" s="6">
        <v>21.74393</v>
      </c>
      <c r="K375" s="6">
        <v>15.10256</v>
      </c>
    </row>
    <row r="376" spans="1:11" ht="24">
      <c r="A376" s="9">
        <v>31</v>
      </c>
      <c r="B376" s="82">
        <v>22691</v>
      </c>
      <c r="C376" s="6">
        <v>229.46</v>
      </c>
      <c r="D376" s="6">
        <v>3.038</v>
      </c>
      <c r="E376" s="6">
        <f t="shared" si="31"/>
        <v>0.26248319999999997</v>
      </c>
      <c r="F376" s="6">
        <f t="shared" si="33"/>
        <v>19.245573333333333</v>
      </c>
      <c r="G376" s="6">
        <f t="shared" si="32"/>
        <v>5.051639674367999</v>
      </c>
      <c r="H376" s="9" t="s">
        <v>113</v>
      </c>
      <c r="I376" s="6">
        <v>24.85903</v>
      </c>
      <c r="J376" s="6">
        <v>20.7506</v>
      </c>
      <c r="K376" s="6">
        <v>12.12709</v>
      </c>
    </row>
    <row r="377" spans="1:11" ht="24">
      <c r="A377" s="9">
        <v>32</v>
      </c>
      <c r="B377" s="82">
        <v>22697</v>
      </c>
      <c r="C377" s="6">
        <v>229.31</v>
      </c>
      <c r="D377" s="6">
        <v>1.317</v>
      </c>
      <c r="E377" s="6">
        <f t="shared" si="31"/>
        <v>0.1137888</v>
      </c>
      <c r="F377" s="6">
        <f t="shared" si="33"/>
        <v>22.396463333333333</v>
      </c>
      <c r="G377" s="6">
        <f t="shared" si="32"/>
        <v>2.548466686944</v>
      </c>
      <c r="H377" s="9" t="s">
        <v>114</v>
      </c>
      <c r="I377" s="6">
        <v>19.04658</v>
      </c>
      <c r="J377" s="6">
        <v>21.27457</v>
      </c>
      <c r="K377" s="6">
        <v>26.86824</v>
      </c>
    </row>
    <row r="378" spans="1:11" ht="24">
      <c r="A378" s="9">
        <v>33</v>
      </c>
      <c r="B378" s="82">
        <v>22712</v>
      </c>
      <c r="C378" s="6">
        <v>229.2</v>
      </c>
      <c r="D378" s="6">
        <v>0.3</v>
      </c>
      <c r="E378" s="6">
        <f t="shared" si="31"/>
        <v>0.025920000000000002</v>
      </c>
      <c r="F378" s="6">
        <f t="shared" si="33"/>
        <v>42.8587</v>
      </c>
      <c r="G378" s="6">
        <f t="shared" si="32"/>
        <v>1.110897504</v>
      </c>
      <c r="H378" s="9" t="s">
        <v>127</v>
      </c>
      <c r="I378" s="6">
        <v>34.78466</v>
      </c>
      <c r="J378" s="6">
        <v>54.65316</v>
      </c>
      <c r="K378" s="6">
        <v>39.13828</v>
      </c>
    </row>
    <row r="379" spans="1:11" ht="24">
      <c r="A379" s="9">
        <v>34</v>
      </c>
      <c r="B379" s="82">
        <v>22719</v>
      </c>
      <c r="C379" s="6">
        <v>229.3</v>
      </c>
      <c r="D379" s="6">
        <v>1.717</v>
      </c>
      <c r="E379" s="6">
        <f t="shared" si="31"/>
        <v>0.1483488</v>
      </c>
      <c r="F379" s="6">
        <f t="shared" si="33"/>
        <v>23.56227</v>
      </c>
      <c r="G379" s="6">
        <f t="shared" si="32"/>
        <v>3.495434479776</v>
      </c>
      <c r="H379" s="9" t="s">
        <v>128</v>
      </c>
      <c r="I379" s="6">
        <v>28.22782</v>
      </c>
      <c r="J379" s="6">
        <v>20.48601</v>
      </c>
      <c r="K379" s="6">
        <v>21.97298</v>
      </c>
    </row>
    <row r="380" spans="1:11" s="169" customFormat="1" ht="24.75" thickBot="1">
      <c r="A380" s="165">
        <v>35</v>
      </c>
      <c r="B380" s="166">
        <v>22725</v>
      </c>
      <c r="C380" s="167">
        <v>228.98</v>
      </c>
      <c r="D380" s="167">
        <v>2.752</v>
      </c>
      <c r="E380" s="167">
        <f t="shared" si="31"/>
        <v>0.2377728</v>
      </c>
      <c r="F380" s="167">
        <f t="shared" si="33"/>
        <v>23.76576</v>
      </c>
      <c r="G380" s="6">
        <f t="shared" si="32"/>
        <v>5.650851299328</v>
      </c>
      <c r="H380" s="165" t="s">
        <v>129</v>
      </c>
      <c r="I380" s="167">
        <v>26.71605</v>
      </c>
      <c r="J380" s="167">
        <v>23.33593</v>
      </c>
      <c r="K380" s="167">
        <v>21.2453</v>
      </c>
    </row>
    <row r="381" spans="1:11" ht="24">
      <c r="A381" s="9">
        <v>1</v>
      </c>
      <c r="B381" s="82">
        <v>22739</v>
      </c>
      <c r="C381" s="6">
        <v>229.3</v>
      </c>
      <c r="D381" s="6">
        <v>2.776</v>
      </c>
      <c r="E381" s="6">
        <f t="shared" si="31"/>
        <v>0.2398464</v>
      </c>
      <c r="F381" s="6">
        <f t="shared" si="33"/>
        <v>17.907353333333333</v>
      </c>
      <c r="G381" s="6">
        <f t="shared" si="32"/>
        <v>4.2950142305279995</v>
      </c>
      <c r="H381" s="163" t="s">
        <v>90</v>
      </c>
      <c r="I381" s="6">
        <v>10.1516</v>
      </c>
      <c r="J381" s="6">
        <v>30.79016</v>
      </c>
      <c r="K381" s="6">
        <v>12.7803</v>
      </c>
    </row>
    <row r="382" spans="1:11" ht="24">
      <c r="A382" s="9">
        <v>2</v>
      </c>
      <c r="B382" s="82">
        <v>22760</v>
      </c>
      <c r="C382" s="6">
        <v>229.31</v>
      </c>
      <c r="D382" s="6">
        <v>5.483</v>
      </c>
      <c r="E382" s="6">
        <f t="shared" si="31"/>
        <v>0.4737312</v>
      </c>
      <c r="F382" s="6">
        <f t="shared" si="33"/>
        <v>12.445373333333334</v>
      </c>
      <c r="G382" s="6">
        <f t="shared" si="32"/>
        <v>5.895761643648001</v>
      </c>
      <c r="H382" s="163" t="s">
        <v>91</v>
      </c>
      <c r="I382" s="6">
        <v>11.01524</v>
      </c>
      <c r="J382" s="6">
        <v>11.71558</v>
      </c>
      <c r="K382" s="6">
        <v>14.6053</v>
      </c>
    </row>
    <row r="383" spans="1:11" ht="24">
      <c r="A383" s="9">
        <v>3</v>
      </c>
      <c r="B383" s="82">
        <v>22770</v>
      </c>
      <c r="C383" s="6">
        <v>229.31</v>
      </c>
      <c r="D383" s="6">
        <v>2.754</v>
      </c>
      <c r="E383" s="6">
        <f t="shared" si="31"/>
        <v>0.2379456</v>
      </c>
      <c r="F383" s="6">
        <f t="shared" si="33"/>
        <v>26.62433</v>
      </c>
      <c r="G383" s="6">
        <f t="shared" si="32"/>
        <v>6.3351421764480005</v>
      </c>
      <c r="H383" s="163" t="s">
        <v>156</v>
      </c>
      <c r="I383" s="6">
        <v>23.74524</v>
      </c>
      <c r="J383" s="6">
        <v>29.74813</v>
      </c>
      <c r="K383" s="6">
        <v>26.37962</v>
      </c>
    </row>
    <row r="384" spans="1:11" ht="24">
      <c r="A384" s="9">
        <v>4</v>
      </c>
      <c r="B384" s="82">
        <v>22783</v>
      </c>
      <c r="C384" s="6">
        <v>228.69</v>
      </c>
      <c r="D384" s="6">
        <v>0.901</v>
      </c>
      <c r="E384" s="6">
        <f t="shared" si="31"/>
        <v>0.07784640000000001</v>
      </c>
      <c r="F384" s="6">
        <f t="shared" si="33"/>
        <v>37.23618</v>
      </c>
      <c r="G384" s="6">
        <f t="shared" si="32"/>
        <v>2.8987025627520002</v>
      </c>
      <c r="H384" s="163" t="s">
        <v>94</v>
      </c>
      <c r="I384" s="6">
        <v>37.78001</v>
      </c>
      <c r="J384" s="6">
        <v>35.96346</v>
      </c>
      <c r="K384" s="6">
        <v>37.96507</v>
      </c>
    </row>
    <row r="385" spans="1:11" ht="24">
      <c r="A385" s="9">
        <v>5</v>
      </c>
      <c r="B385" s="82">
        <v>22810</v>
      </c>
      <c r="C385" s="6">
        <v>228.9</v>
      </c>
      <c r="D385" s="6">
        <v>5.171</v>
      </c>
      <c r="E385" s="6">
        <f t="shared" si="31"/>
        <v>0.44677440000000007</v>
      </c>
      <c r="F385" s="6">
        <f t="shared" si="33"/>
        <v>43.97129666666666</v>
      </c>
      <c r="G385" s="6">
        <f t="shared" si="32"/>
        <v>19.645249685472</v>
      </c>
      <c r="H385" s="163" t="s">
        <v>93</v>
      </c>
      <c r="I385" s="6">
        <v>25.9542</v>
      </c>
      <c r="J385" s="6">
        <v>56.66083</v>
      </c>
      <c r="K385" s="6">
        <v>49.29886</v>
      </c>
    </row>
    <row r="386" spans="1:11" ht="24">
      <c r="A386" s="9">
        <v>6</v>
      </c>
      <c r="B386" s="82">
        <v>22822</v>
      </c>
      <c r="C386" s="6">
        <v>228.84</v>
      </c>
      <c r="D386" s="6">
        <v>4.266</v>
      </c>
      <c r="E386" s="6">
        <f aca="true" t="shared" si="34" ref="E386:E400">D386*0.0864</f>
        <v>0.36858240000000003</v>
      </c>
      <c r="F386" s="6">
        <f t="shared" si="33"/>
        <v>65.85476333333334</v>
      </c>
      <c r="G386" s="6">
        <f t="shared" si="32"/>
        <v>24.272906720832005</v>
      </c>
      <c r="H386" s="163" t="s">
        <v>95</v>
      </c>
      <c r="I386" s="6">
        <v>56.14788</v>
      </c>
      <c r="J386" s="6">
        <v>71.68811</v>
      </c>
      <c r="K386" s="6">
        <v>69.7283</v>
      </c>
    </row>
    <row r="387" spans="1:11" ht="24">
      <c r="A387" s="9">
        <v>7</v>
      </c>
      <c r="B387" s="82">
        <v>22829</v>
      </c>
      <c r="C387" s="6">
        <v>228.81</v>
      </c>
      <c r="D387" s="6">
        <v>4.074</v>
      </c>
      <c r="E387" s="6">
        <f t="shared" si="34"/>
        <v>0.3519936</v>
      </c>
      <c r="F387" s="6">
        <f t="shared" si="33"/>
        <v>59.06180666666666</v>
      </c>
      <c r="G387" s="6">
        <f t="shared" si="32"/>
        <v>20.789377951104</v>
      </c>
      <c r="H387" s="163" t="s">
        <v>124</v>
      </c>
      <c r="I387" s="6">
        <v>59.60444</v>
      </c>
      <c r="J387" s="6">
        <v>59.31498</v>
      </c>
      <c r="K387" s="6">
        <v>58.266</v>
      </c>
    </row>
    <row r="388" spans="1:11" ht="24">
      <c r="A388" s="9">
        <v>8</v>
      </c>
      <c r="B388" s="82">
        <v>22838</v>
      </c>
      <c r="C388" s="6">
        <v>228.91</v>
      </c>
      <c r="D388" s="6">
        <v>6.652</v>
      </c>
      <c r="E388" s="6">
        <f t="shared" si="34"/>
        <v>0.5747328</v>
      </c>
      <c r="F388" s="6">
        <f aca="true" t="shared" si="35" ref="F388:F400">+AVERAGE(I388:K388)</f>
        <v>88.13887333333334</v>
      </c>
      <c r="G388" s="6">
        <f t="shared" si="32"/>
        <v>50.656301459712004</v>
      </c>
      <c r="H388" s="163" t="s">
        <v>125</v>
      </c>
      <c r="I388" s="6">
        <v>87.84978</v>
      </c>
      <c r="J388" s="6">
        <v>81.81027</v>
      </c>
      <c r="K388" s="6">
        <v>94.75657</v>
      </c>
    </row>
    <row r="389" spans="1:11" ht="24">
      <c r="A389" s="9">
        <v>9</v>
      </c>
      <c r="B389" s="82">
        <v>22855</v>
      </c>
      <c r="C389" s="6">
        <v>229.2</v>
      </c>
      <c r="D389" s="6">
        <v>13.539</v>
      </c>
      <c r="E389" s="6">
        <f t="shared" si="34"/>
        <v>1.1697696</v>
      </c>
      <c r="F389" s="6">
        <f t="shared" si="35"/>
        <v>155.38717333333332</v>
      </c>
      <c r="G389" s="6">
        <f t="shared" si="32"/>
        <v>181.767191595264</v>
      </c>
      <c r="H389" s="163" t="s">
        <v>126</v>
      </c>
      <c r="I389" s="6">
        <v>157.23041</v>
      </c>
      <c r="J389" s="6">
        <v>155.7302</v>
      </c>
      <c r="K389" s="6">
        <v>153.20091</v>
      </c>
    </row>
    <row r="390" spans="1:11" ht="24">
      <c r="A390" s="9">
        <v>10</v>
      </c>
      <c r="B390" s="97">
        <v>22865</v>
      </c>
      <c r="C390" s="92">
        <v>229.18</v>
      </c>
      <c r="D390" s="92">
        <v>13.376</v>
      </c>
      <c r="E390" s="6">
        <f t="shared" si="34"/>
        <v>1.1556864</v>
      </c>
      <c r="F390" s="6">
        <f t="shared" si="35"/>
        <v>86.30411</v>
      </c>
      <c r="G390" s="6">
        <f t="shared" si="32"/>
        <v>99.740486191104</v>
      </c>
      <c r="H390" s="163" t="s">
        <v>99</v>
      </c>
      <c r="I390" s="6">
        <v>77.44448</v>
      </c>
      <c r="J390" s="6">
        <v>99.99638</v>
      </c>
      <c r="K390" s="6">
        <v>81.47147</v>
      </c>
    </row>
    <row r="391" spans="1:11" ht="24">
      <c r="A391" s="9">
        <v>11</v>
      </c>
      <c r="B391" s="82">
        <v>22875</v>
      </c>
      <c r="C391" s="6">
        <v>230.14</v>
      </c>
      <c r="D391" s="6">
        <v>57.777</v>
      </c>
      <c r="E391" s="6">
        <f t="shared" si="34"/>
        <v>4.991932800000001</v>
      </c>
      <c r="F391" s="6">
        <f t="shared" si="35"/>
        <v>650.80508</v>
      </c>
      <c r="G391" s="6">
        <f t="shared" si="32"/>
        <v>3248.7752252586242</v>
      </c>
      <c r="H391" s="163" t="s">
        <v>100</v>
      </c>
      <c r="I391" s="6">
        <v>530.55307</v>
      </c>
      <c r="J391" s="6">
        <v>712.28888</v>
      </c>
      <c r="K391" s="6">
        <v>709.57329</v>
      </c>
    </row>
    <row r="392" spans="1:11" ht="24">
      <c r="A392" s="9">
        <v>12</v>
      </c>
      <c r="B392" s="82">
        <v>22876</v>
      </c>
      <c r="C392" s="6">
        <v>229.98</v>
      </c>
      <c r="D392" s="6">
        <v>46.298</v>
      </c>
      <c r="E392" s="6">
        <f t="shared" si="34"/>
        <v>4.000147200000001</v>
      </c>
      <c r="F392" s="6">
        <f t="shared" si="35"/>
        <v>163.00999333333334</v>
      </c>
      <c r="G392" s="6">
        <f t="shared" si="32"/>
        <v>652.0639684043522</v>
      </c>
      <c r="H392" s="163" t="s">
        <v>101</v>
      </c>
      <c r="I392" s="6">
        <v>132.64187</v>
      </c>
      <c r="J392" s="6">
        <v>171.73866</v>
      </c>
      <c r="K392" s="6">
        <v>184.64945</v>
      </c>
    </row>
    <row r="393" spans="1:11" ht="24">
      <c r="A393" s="9">
        <v>13</v>
      </c>
      <c r="B393" s="82">
        <v>22890</v>
      </c>
      <c r="C393" s="6">
        <v>230.46</v>
      </c>
      <c r="D393" s="6">
        <v>83.145</v>
      </c>
      <c r="E393" s="6">
        <f t="shared" si="34"/>
        <v>7.183728</v>
      </c>
      <c r="F393" s="6">
        <f t="shared" si="35"/>
        <v>190.83630666666667</v>
      </c>
      <c r="G393" s="6">
        <f t="shared" si="32"/>
        <v>1370.91611961792</v>
      </c>
      <c r="H393" s="163" t="s">
        <v>102</v>
      </c>
      <c r="I393" s="6">
        <v>164.80738</v>
      </c>
      <c r="J393" s="6">
        <v>216.58628</v>
      </c>
      <c r="K393" s="6">
        <v>191.11526</v>
      </c>
    </row>
    <row r="394" spans="1:11" ht="24">
      <c r="A394" s="9">
        <v>14</v>
      </c>
      <c r="B394" s="82">
        <v>22891</v>
      </c>
      <c r="C394" s="6">
        <v>231.26</v>
      </c>
      <c r="D394" s="6">
        <v>140.537</v>
      </c>
      <c r="E394" s="6">
        <f t="shared" si="34"/>
        <v>12.142396800000002</v>
      </c>
      <c r="F394" s="6">
        <f t="shared" si="35"/>
        <v>281.2756366666667</v>
      </c>
      <c r="G394" s="6">
        <f t="shared" si="32"/>
        <v>3415.3603905792966</v>
      </c>
      <c r="H394" s="163" t="s">
        <v>103</v>
      </c>
      <c r="I394" s="6">
        <v>186.21426</v>
      </c>
      <c r="J394" s="6">
        <v>389.42725</v>
      </c>
      <c r="K394" s="6">
        <v>268.1854</v>
      </c>
    </row>
    <row r="395" spans="1:11" ht="24">
      <c r="A395" s="9">
        <v>15</v>
      </c>
      <c r="B395" s="82">
        <v>22901</v>
      </c>
      <c r="C395" s="6">
        <v>229</v>
      </c>
      <c r="D395" s="6">
        <v>14.09</v>
      </c>
      <c r="E395" s="6">
        <f t="shared" si="34"/>
        <v>1.217376</v>
      </c>
      <c r="F395" s="6">
        <f t="shared" si="35"/>
        <v>23.89350333333333</v>
      </c>
      <c r="G395" s="6">
        <f t="shared" si="32"/>
        <v>29.087377513919996</v>
      </c>
      <c r="H395" s="163" t="s">
        <v>104</v>
      </c>
      <c r="I395" s="6">
        <v>28.7895</v>
      </c>
      <c r="J395" s="6">
        <v>17.86461</v>
      </c>
      <c r="K395" s="6">
        <v>25.0264</v>
      </c>
    </row>
    <row r="396" spans="1:11" ht="24">
      <c r="A396" s="9">
        <v>16</v>
      </c>
      <c r="B396" s="82">
        <v>22923</v>
      </c>
      <c r="C396" s="6">
        <v>228.78</v>
      </c>
      <c r="D396" s="6">
        <v>6.088</v>
      </c>
      <c r="E396" s="6">
        <f t="shared" si="34"/>
        <v>0.5260032</v>
      </c>
      <c r="F396" s="6">
        <f t="shared" si="35"/>
        <v>18.460526666666667</v>
      </c>
      <c r="G396" s="6">
        <f t="shared" si="32"/>
        <v>9.710296100352</v>
      </c>
      <c r="H396" s="163" t="s">
        <v>105</v>
      </c>
      <c r="I396" s="6">
        <v>11.4659</v>
      </c>
      <c r="J396" s="6">
        <v>20.60079</v>
      </c>
      <c r="K396" s="6">
        <v>23.31489</v>
      </c>
    </row>
    <row r="397" spans="1:11" ht="24">
      <c r="A397" s="9">
        <v>17</v>
      </c>
      <c r="B397" s="82">
        <v>22937</v>
      </c>
      <c r="C397" s="6">
        <v>228.94</v>
      </c>
      <c r="D397" s="6">
        <v>8.833</v>
      </c>
      <c r="E397" s="6">
        <f t="shared" si="34"/>
        <v>0.7631712</v>
      </c>
      <c r="F397" s="6">
        <f t="shared" si="35"/>
        <v>26.26251666666667</v>
      </c>
      <c r="G397" s="6">
        <f t="shared" si="32"/>
        <v>20.042796359520004</v>
      </c>
      <c r="H397" s="163" t="s">
        <v>106</v>
      </c>
      <c r="I397" s="6">
        <v>39.90449</v>
      </c>
      <c r="J397" s="6">
        <v>21.91191</v>
      </c>
      <c r="K397" s="6">
        <v>16.97115</v>
      </c>
    </row>
    <row r="398" spans="1:11" ht="24">
      <c r="A398" s="9">
        <v>18</v>
      </c>
      <c r="B398" s="82">
        <v>22941</v>
      </c>
      <c r="C398" s="6">
        <v>228.93</v>
      </c>
      <c r="D398" s="6">
        <v>8.124</v>
      </c>
      <c r="E398" s="6">
        <f t="shared" si="34"/>
        <v>0.7019136000000001</v>
      </c>
      <c r="F398" s="6">
        <f t="shared" si="35"/>
        <v>23.92589</v>
      </c>
      <c r="G398" s="6">
        <f t="shared" si="32"/>
        <v>16.793907583104</v>
      </c>
      <c r="H398" s="163" t="s">
        <v>107</v>
      </c>
      <c r="I398" s="6">
        <v>19.2431</v>
      </c>
      <c r="J398" s="6">
        <v>26.96574</v>
      </c>
      <c r="K398" s="6">
        <v>25.56883</v>
      </c>
    </row>
    <row r="399" spans="1:11" ht="24">
      <c r="A399" s="9">
        <v>19</v>
      </c>
      <c r="B399" s="82">
        <v>22956</v>
      </c>
      <c r="C399" s="6">
        <v>228.92</v>
      </c>
      <c r="D399" s="6">
        <v>4.618</v>
      </c>
      <c r="E399" s="6">
        <f t="shared" si="34"/>
        <v>0.39899520000000005</v>
      </c>
      <c r="F399" s="6">
        <f t="shared" si="35"/>
        <v>15.644143333333332</v>
      </c>
      <c r="G399" s="6">
        <f t="shared" si="32"/>
        <v>6.2419380981120005</v>
      </c>
      <c r="H399" s="163" t="s">
        <v>108</v>
      </c>
      <c r="I399" s="6">
        <v>15.32744</v>
      </c>
      <c r="J399" s="6">
        <v>11.93749</v>
      </c>
      <c r="K399" s="6">
        <v>19.6675</v>
      </c>
    </row>
    <row r="400" spans="1:11" ht="24">
      <c r="A400" s="9">
        <v>20</v>
      </c>
      <c r="B400" s="82">
        <v>22971</v>
      </c>
      <c r="C400" s="6">
        <v>228.88</v>
      </c>
      <c r="D400" s="6">
        <v>0.693</v>
      </c>
      <c r="E400" s="6">
        <f t="shared" si="34"/>
        <v>0.059875199999999996</v>
      </c>
      <c r="F400" s="6">
        <f t="shared" si="35"/>
        <v>10.24</v>
      </c>
      <c r="G400" s="6">
        <f t="shared" si="32"/>
        <v>0.613122048</v>
      </c>
      <c r="H400" s="163" t="s">
        <v>109</v>
      </c>
      <c r="I400" s="6">
        <v>8.78399</v>
      </c>
      <c r="J400" s="6">
        <v>7.70065</v>
      </c>
      <c r="K400" s="6">
        <v>14.23536</v>
      </c>
    </row>
    <row r="401" spans="1:18" ht="24">
      <c r="A401" s="9">
        <v>21</v>
      </c>
      <c r="B401" s="82"/>
      <c r="C401" s="6"/>
      <c r="D401" s="6"/>
      <c r="E401" s="6"/>
      <c r="F401" s="6"/>
      <c r="G401" s="6"/>
      <c r="H401" s="163" t="s">
        <v>110</v>
      </c>
      <c r="I401" s="6"/>
      <c r="J401" s="6"/>
      <c r="K401" s="6"/>
      <c r="L401" t="s">
        <v>173</v>
      </c>
      <c r="M401"/>
      <c r="N401"/>
      <c r="O401"/>
      <c r="P401"/>
      <c r="Q401"/>
      <c r="R401"/>
    </row>
    <row r="402" spans="1:18" ht="24">
      <c r="A402" s="9">
        <v>22</v>
      </c>
      <c r="B402" s="82"/>
      <c r="C402" s="6"/>
      <c r="D402" s="6"/>
      <c r="E402" s="6"/>
      <c r="F402" s="6"/>
      <c r="G402" s="6"/>
      <c r="H402" s="163" t="s">
        <v>81</v>
      </c>
      <c r="I402" s="6"/>
      <c r="J402" s="6"/>
      <c r="K402" s="6"/>
      <c r="L402" t="s">
        <v>174</v>
      </c>
      <c r="M402"/>
      <c r="N402"/>
      <c r="O402"/>
      <c r="P402"/>
      <c r="Q402"/>
      <c r="R402"/>
    </row>
    <row r="403" spans="1:16" ht="24">
      <c r="A403" s="9">
        <v>23</v>
      </c>
      <c r="B403" s="82"/>
      <c r="C403" s="6"/>
      <c r="D403" s="6"/>
      <c r="E403" s="6"/>
      <c r="F403" s="6"/>
      <c r="G403" s="6"/>
      <c r="H403" s="163" t="s">
        <v>82</v>
      </c>
      <c r="I403" s="6"/>
      <c r="J403" s="6"/>
      <c r="K403" s="6"/>
      <c r="L403" t="s">
        <v>175</v>
      </c>
      <c r="M403"/>
      <c r="N403"/>
      <c r="O403"/>
      <c r="P403"/>
    </row>
    <row r="404" spans="1:16" s="253" customFormat="1" ht="24.75" thickBot="1">
      <c r="A404" s="248">
        <v>24</v>
      </c>
      <c r="B404" s="249"/>
      <c r="C404" s="250"/>
      <c r="D404" s="250"/>
      <c r="E404" s="250"/>
      <c r="F404" s="250"/>
      <c r="G404" s="250"/>
      <c r="H404" s="248" t="s">
        <v>85</v>
      </c>
      <c r="I404" s="250"/>
      <c r="J404" s="250"/>
      <c r="K404" s="250"/>
      <c r="L404" s="251" t="s">
        <v>176</v>
      </c>
      <c r="M404" s="252"/>
      <c r="N404" s="252"/>
      <c r="O404" s="252"/>
      <c r="P404" s="252"/>
    </row>
    <row r="405" spans="1:11" ht="24.75" thickTop="1">
      <c r="A405" s="9">
        <v>25</v>
      </c>
      <c r="B405" s="82"/>
      <c r="C405" s="6"/>
      <c r="D405" s="6"/>
      <c r="E405" s="6"/>
      <c r="F405" s="6"/>
      <c r="G405" s="6"/>
      <c r="H405" s="9" t="s">
        <v>111</v>
      </c>
      <c r="I405" s="6"/>
      <c r="J405" s="6"/>
      <c r="K405" s="6"/>
    </row>
    <row r="406" spans="1:11" ht="24">
      <c r="A406" s="9">
        <v>26</v>
      </c>
      <c r="B406" s="82"/>
      <c r="C406" s="6"/>
      <c r="D406" s="6"/>
      <c r="E406" s="6"/>
      <c r="F406" s="6"/>
      <c r="G406" s="6"/>
      <c r="H406" s="9" t="s">
        <v>86</v>
      </c>
      <c r="I406" s="6"/>
      <c r="J406" s="6"/>
      <c r="K406" s="6"/>
    </row>
    <row r="407" spans="1:11" ht="24">
      <c r="A407" s="9">
        <v>27</v>
      </c>
      <c r="B407" s="82"/>
      <c r="C407" s="6"/>
      <c r="D407" s="6"/>
      <c r="E407" s="6"/>
      <c r="F407" s="6"/>
      <c r="G407" s="6"/>
      <c r="H407" s="9" t="s">
        <v>87</v>
      </c>
      <c r="I407" s="6"/>
      <c r="J407" s="6"/>
      <c r="K407" s="6"/>
    </row>
    <row r="408" spans="1:11" ht="24">
      <c r="A408" s="9">
        <v>28</v>
      </c>
      <c r="B408" s="82"/>
      <c r="C408" s="6"/>
      <c r="D408" s="6"/>
      <c r="E408" s="6"/>
      <c r="F408" s="6"/>
      <c r="G408" s="6"/>
      <c r="H408" s="9" t="s">
        <v>88</v>
      </c>
      <c r="I408" s="6"/>
      <c r="J408" s="6"/>
      <c r="K408" s="6"/>
    </row>
    <row r="409" spans="1:11" ht="24">
      <c r="A409" s="9">
        <v>29</v>
      </c>
      <c r="B409" s="82"/>
      <c r="C409" s="6"/>
      <c r="D409" s="6"/>
      <c r="E409" s="6"/>
      <c r="F409" s="6"/>
      <c r="G409" s="6"/>
      <c r="H409" s="9" t="s">
        <v>89</v>
      </c>
      <c r="I409" s="6"/>
      <c r="J409" s="6"/>
      <c r="K409" s="6"/>
    </row>
    <row r="410" spans="1:11" ht="24">
      <c r="A410" s="9">
        <v>30</v>
      </c>
      <c r="B410" s="82"/>
      <c r="C410" s="6"/>
      <c r="D410" s="6"/>
      <c r="E410" s="6"/>
      <c r="F410" s="6"/>
      <c r="G410" s="6"/>
      <c r="H410" s="9" t="s">
        <v>112</v>
      </c>
      <c r="I410" s="6"/>
      <c r="J410" s="6"/>
      <c r="K410" s="6"/>
    </row>
    <row r="411" spans="1:11" ht="24">
      <c r="A411" s="9">
        <v>31</v>
      </c>
      <c r="B411" s="82"/>
      <c r="C411" s="6"/>
      <c r="D411" s="6"/>
      <c r="E411" s="6"/>
      <c r="F411" s="6"/>
      <c r="G411" s="6"/>
      <c r="H411" s="9" t="s">
        <v>113</v>
      </c>
      <c r="I411" s="6"/>
      <c r="J411" s="6"/>
      <c r="K411" s="6"/>
    </row>
    <row r="412" spans="1:11" ht="24">
      <c r="A412" s="9">
        <v>32</v>
      </c>
      <c r="B412" s="82"/>
      <c r="C412" s="6"/>
      <c r="D412" s="6"/>
      <c r="E412" s="6"/>
      <c r="F412" s="6"/>
      <c r="G412" s="6"/>
      <c r="H412" s="9" t="s">
        <v>114</v>
      </c>
      <c r="I412" s="6"/>
      <c r="J412" s="6"/>
      <c r="K412" s="6"/>
    </row>
    <row r="413" spans="1:11" ht="24">
      <c r="A413" s="9">
        <v>33</v>
      </c>
      <c r="B413" s="82"/>
      <c r="C413" s="6"/>
      <c r="D413" s="6"/>
      <c r="E413" s="6"/>
      <c r="F413" s="6"/>
      <c r="G413" s="6"/>
      <c r="H413" s="9" t="s">
        <v>127</v>
      </c>
      <c r="I413" s="6"/>
      <c r="J413" s="6"/>
      <c r="K413" s="6"/>
    </row>
    <row r="414" spans="1:11" ht="24">
      <c r="A414" s="9">
        <v>34</v>
      </c>
      <c r="B414" s="82"/>
      <c r="C414" s="6"/>
      <c r="D414" s="6"/>
      <c r="E414" s="6"/>
      <c r="F414" s="6"/>
      <c r="G414" s="6"/>
      <c r="H414" s="9" t="s">
        <v>128</v>
      </c>
      <c r="I414" s="6"/>
      <c r="J414" s="6"/>
      <c r="K414" s="6"/>
    </row>
    <row r="415" spans="1:11" ht="24">
      <c r="A415" s="9"/>
      <c r="B415" s="82"/>
      <c r="C415" s="6"/>
      <c r="D415" s="6"/>
      <c r="E415" s="6"/>
      <c r="F415" s="6"/>
      <c r="G415" s="6"/>
      <c r="H415" s="9"/>
      <c r="I415" s="6"/>
      <c r="J415" s="6"/>
      <c r="K415" s="6"/>
    </row>
    <row r="416" spans="1:11" ht="24">
      <c r="A416" s="9"/>
      <c r="B416" s="82"/>
      <c r="C416" s="6"/>
      <c r="D416" s="6"/>
      <c r="E416" s="6"/>
      <c r="F416" s="6"/>
      <c r="G416" s="6"/>
      <c r="H416" s="9"/>
      <c r="I416" s="6"/>
      <c r="J416" s="6"/>
      <c r="K416" s="6"/>
    </row>
    <row r="417" spans="1:11" ht="24">
      <c r="A417" s="9"/>
      <c r="B417" s="82"/>
      <c r="C417" s="6"/>
      <c r="D417" s="6"/>
      <c r="E417" s="6"/>
      <c r="F417" s="6"/>
      <c r="G417" s="6"/>
      <c r="H417" s="9"/>
      <c r="I417" s="6"/>
      <c r="J417" s="6"/>
      <c r="K417" s="6"/>
    </row>
    <row r="418" spans="1:11" ht="24">
      <c r="A418" s="9"/>
      <c r="B418" s="82"/>
      <c r="C418" s="6"/>
      <c r="D418" s="6"/>
      <c r="E418" s="6"/>
      <c r="F418" s="6"/>
      <c r="G418" s="6"/>
      <c r="H418" s="9"/>
      <c r="I418" s="6"/>
      <c r="J418" s="6"/>
      <c r="K418" s="6"/>
    </row>
    <row r="419" spans="1:11" ht="24">
      <c r="A419" s="9"/>
      <c r="B419" s="82"/>
      <c r="C419" s="6"/>
      <c r="D419" s="6"/>
      <c r="E419" s="6"/>
      <c r="F419" s="6"/>
      <c r="G419" s="6"/>
      <c r="H419" s="9"/>
      <c r="I419" s="6"/>
      <c r="J419" s="6"/>
      <c r="K419" s="6"/>
    </row>
    <row r="420" spans="1:11" ht="24">
      <c r="A420" s="9"/>
      <c r="B420" s="82"/>
      <c r="C420" s="6"/>
      <c r="D420" s="6"/>
      <c r="E420" s="6"/>
      <c r="F420" s="6"/>
      <c r="G420" s="6"/>
      <c r="H420" s="9"/>
      <c r="I420" s="6"/>
      <c r="J420" s="6"/>
      <c r="K420" s="6"/>
    </row>
    <row r="421" spans="1:11" ht="24">
      <c r="A421" s="9"/>
      <c r="B421" s="82"/>
      <c r="C421" s="6"/>
      <c r="D421" s="6"/>
      <c r="E421" s="6"/>
      <c r="F421" s="6"/>
      <c r="G421" s="6"/>
      <c r="H421" s="9"/>
      <c r="I421" s="6"/>
      <c r="J421" s="6"/>
      <c r="K421" s="6"/>
    </row>
    <row r="422" spans="1:11" ht="24">
      <c r="A422" s="9"/>
      <c r="B422" s="82"/>
      <c r="C422" s="6"/>
      <c r="D422" s="6"/>
      <c r="E422" s="6"/>
      <c r="F422" s="6"/>
      <c r="G422" s="6"/>
      <c r="H422" s="9"/>
      <c r="I422" s="6"/>
      <c r="J422" s="6"/>
      <c r="K422" s="6"/>
    </row>
    <row r="423" spans="1:11" ht="24">
      <c r="A423" s="9"/>
      <c r="B423" s="82"/>
      <c r="C423" s="6"/>
      <c r="D423" s="6"/>
      <c r="E423" s="6"/>
      <c r="F423" s="6"/>
      <c r="G423" s="6"/>
      <c r="H423" s="9"/>
      <c r="I423" s="6"/>
      <c r="J423" s="6"/>
      <c r="K423" s="6"/>
    </row>
    <row r="424" spans="1:11" ht="24">
      <c r="A424" s="9"/>
      <c r="B424" s="82"/>
      <c r="C424" s="6"/>
      <c r="D424" s="6"/>
      <c r="E424" s="6"/>
      <c r="F424" s="6"/>
      <c r="G424" s="6"/>
      <c r="H424" s="9"/>
      <c r="I424" s="6"/>
      <c r="J424" s="6"/>
      <c r="K424" s="6"/>
    </row>
    <row r="425" spans="1:11" ht="24">
      <c r="A425" s="9"/>
      <c r="B425" s="82"/>
      <c r="C425" s="6"/>
      <c r="D425" s="6"/>
      <c r="E425" s="6"/>
      <c r="F425" s="6"/>
      <c r="G425" s="6"/>
      <c r="H425" s="9"/>
      <c r="I425" s="6"/>
      <c r="J425" s="6"/>
      <c r="K425" s="6"/>
    </row>
    <row r="426" spans="1:11" ht="24">
      <c r="A426" s="9"/>
      <c r="B426" s="82"/>
      <c r="C426" s="6"/>
      <c r="D426" s="6"/>
      <c r="E426" s="6"/>
      <c r="F426" s="6"/>
      <c r="G426" s="6"/>
      <c r="H426" s="9"/>
      <c r="I426" s="6"/>
      <c r="J426" s="6"/>
      <c r="K426" s="6"/>
    </row>
    <row r="427" spans="1:11" ht="24">
      <c r="A427" s="9"/>
      <c r="B427" s="82"/>
      <c r="C427" s="6"/>
      <c r="D427" s="6"/>
      <c r="E427" s="6"/>
      <c r="F427" s="6"/>
      <c r="G427" s="6"/>
      <c r="H427" s="9"/>
      <c r="I427" s="6"/>
      <c r="J427" s="6"/>
      <c r="K427" s="6"/>
    </row>
    <row r="428" spans="1:11" ht="24">
      <c r="A428" s="9"/>
      <c r="B428" s="82"/>
      <c r="C428" s="6"/>
      <c r="D428" s="6"/>
      <c r="E428" s="6"/>
      <c r="F428" s="6"/>
      <c r="G428" s="6"/>
      <c r="H428" s="9"/>
      <c r="I428" s="6"/>
      <c r="J428" s="6"/>
      <c r="K428" s="6"/>
    </row>
    <row r="429" spans="1:11" ht="24">
      <c r="A429" s="9"/>
      <c r="B429" s="82"/>
      <c r="C429" s="6"/>
      <c r="D429" s="6"/>
      <c r="E429" s="6"/>
      <c r="F429" s="6"/>
      <c r="G429" s="6"/>
      <c r="H429" s="9"/>
      <c r="I429" s="6"/>
      <c r="J429" s="6"/>
      <c r="K429" s="6"/>
    </row>
    <row r="430" spans="1:11" ht="24">
      <c r="A430" s="9"/>
      <c r="B430" s="82"/>
      <c r="C430" s="6"/>
      <c r="D430" s="6"/>
      <c r="E430" s="6"/>
      <c r="F430" s="6"/>
      <c r="G430" s="6"/>
      <c r="H430" s="9"/>
      <c r="I430" s="6"/>
      <c r="J430" s="6"/>
      <c r="K430" s="6"/>
    </row>
    <row r="431" spans="1:11" ht="24">
      <c r="A431" s="9"/>
      <c r="B431" s="82"/>
      <c r="C431" s="6"/>
      <c r="D431" s="6"/>
      <c r="E431" s="6"/>
      <c r="F431" s="6"/>
      <c r="G431" s="6"/>
      <c r="H431" s="9"/>
      <c r="I431" s="6"/>
      <c r="J431" s="6"/>
      <c r="K431" s="6"/>
    </row>
    <row r="432" spans="1:11" ht="24">
      <c r="A432" s="9"/>
      <c r="B432" s="82"/>
      <c r="C432" s="6"/>
      <c r="D432" s="6"/>
      <c r="E432" s="6"/>
      <c r="F432" s="6"/>
      <c r="G432" s="6"/>
      <c r="H432" s="9"/>
      <c r="I432" s="6"/>
      <c r="J432" s="6"/>
      <c r="K432" s="6"/>
    </row>
    <row r="433" spans="1:11" ht="24">
      <c r="A433" s="9"/>
      <c r="B433" s="82"/>
      <c r="C433" s="6"/>
      <c r="D433" s="6"/>
      <c r="E433" s="6"/>
      <c r="F433" s="6"/>
      <c r="G433" s="6"/>
      <c r="H433" s="9"/>
      <c r="I433" s="6"/>
      <c r="J433" s="6"/>
      <c r="K433" s="6"/>
    </row>
    <row r="434" spans="1:11" ht="24">
      <c r="A434" s="9"/>
      <c r="B434" s="82"/>
      <c r="C434" s="6"/>
      <c r="D434" s="6"/>
      <c r="E434" s="6"/>
      <c r="F434" s="6"/>
      <c r="G434" s="6"/>
      <c r="H434" s="9"/>
      <c r="I434" s="6"/>
      <c r="J434" s="6"/>
      <c r="K434" s="6"/>
    </row>
    <row r="435" spans="1:11" ht="24">
      <c r="A435" s="9"/>
      <c r="B435" s="82"/>
      <c r="C435" s="6"/>
      <c r="D435" s="6"/>
      <c r="E435" s="6"/>
      <c r="F435" s="6"/>
      <c r="G435" s="6"/>
      <c r="H435" s="9"/>
      <c r="I435" s="6"/>
      <c r="J435" s="6"/>
      <c r="K435" s="6"/>
    </row>
    <row r="436" spans="1:11" ht="24">
      <c r="A436" s="9"/>
      <c r="B436" s="82"/>
      <c r="C436" s="6"/>
      <c r="D436" s="6"/>
      <c r="E436" s="6"/>
      <c r="F436" s="6"/>
      <c r="G436" s="6"/>
      <c r="H436" s="9"/>
      <c r="I436" s="6"/>
      <c r="J436" s="6"/>
      <c r="K436" s="6"/>
    </row>
    <row r="437" spans="1:11" ht="24">
      <c r="A437" s="9"/>
      <c r="B437" s="82"/>
      <c r="C437" s="6"/>
      <c r="D437" s="6"/>
      <c r="E437" s="6"/>
      <c r="F437" s="6"/>
      <c r="G437" s="6"/>
      <c r="H437" s="9"/>
      <c r="I437" s="6"/>
      <c r="J437" s="6"/>
      <c r="K437" s="6"/>
    </row>
    <row r="438" spans="1:11" ht="24">
      <c r="A438" s="9"/>
      <c r="B438" s="82"/>
      <c r="C438" s="6"/>
      <c r="D438" s="6"/>
      <c r="E438" s="6"/>
      <c r="F438" s="6"/>
      <c r="G438" s="6"/>
      <c r="H438" s="9"/>
      <c r="I438" s="6"/>
      <c r="J438" s="6"/>
      <c r="K438" s="6"/>
    </row>
    <row r="439" spans="1:11" ht="24">
      <c r="A439" s="9"/>
      <c r="B439" s="82"/>
      <c r="C439" s="6"/>
      <c r="D439" s="6"/>
      <c r="E439" s="6"/>
      <c r="F439" s="6"/>
      <c r="G439" s="6"/>
      <c r="H439" s="9"/>
      <c r="I439" s="6"/>
      <c r="J439" s="6"/>
      <c r="K439" s="6"/>
    </row>
    <row r="440" spans="1:11" ht="24">
      <c r="A440" s="9"/>
      <c r="B440" s="82"/>
      <c r="C440" s="6"/>
      <c r="D440" s="6"/>
      <c r="E440" s="6"/>
      <c r="F440" s="6"/>
      <c r="G440" s="6"/>
      <c r="H440" s="9"/>
      <c r="I440" s="6"/>
      <c r="J440" s="6"/>
      <c r="K440" s="6"/>
    </row>
    <row r="441" spans="1:11" ht="24">
      <c r="A441" s="9"/>
      <c r="B441" s="82"/>
      <c r="C441" s="6"/>
      <c r="D441" s="6"/>
      <c r="E441" s="6"/>
      <c r="F441" s="6"/>
      <c r="G441" s="6"/>
      <c r="H441" s="9"/>
      <c r="I441" s="6"/>
      <c r="J441" s="6"/>
      <c r="K441" s="6"/>
    </row>
    <row r="442" spans="1:11" ht="24">
      <c r="A442" s="9"/>
      <c r="B442" s="82"/>
      <c r="C442" s="6"/>
      <c r="D442" s="6"/>
      <c r="E442" s="6"/>
      <c r="F442" s="6"/>
      <c r="G442" s="6"/>
      <c r="H442" s="9"/>
      <c r="I442" s="6"/>
      <c r="J442" s="6"/>
      <c r="K442" s="6"/>
    </row>
    <row r="443" spans="1:11" ht="24">
      <c r="A443" s="9"/>
      <c r="B443" s="82"/>
      <c r="C443" s="6"/>
      <c r="D443" s="6"/>
      <c r="E443" s="6"/>
      <c r="F443" s="6"/>
      <c r="G443" s="6"/>
      <c r="H443" s="9"/>
      <c r="I443" s="6"/>
      <c r="J443" s="6"/>
      <c r="K443" s="6"/>
    </row>
    <row r="444" spans="1:11" ht="24">
      <c r="A444" s="9"/>
      <c r="B444" s="82"/>
      <c r="C444" s="6"/>
      <c r="D444" s="6"/>
      <c r="E444" s="6"/>
      <c r="F444" s="6"/>
      <c r="G444" s="6"/>
      <c r="H444" s="9"/>
      <c r="I444" s="6"/>
      <c r="J444" s="6"/>
      <c r="K444" s="6"/>
    </row>
    <row r="445" spans="1:11" ht="24">
      <c r="A445" s="9"/>
      <c r="B445" s="82"/>
      <c r="C445" s="6"/>
      <c r="D445" s="6"/>
      <c r="E445" s="6"/>
      <c r="F445" s="6"/>
      <c r="G445" s="6"/>
      <c r="H445" s="9"/>
      <c r="I445" s="6"/>
      <c r="J445" s="6"/>
      <c r="K445" s="6"/>
    </row>
    <row r="446" spans="1:11" ht="24">
      <c r="A446" s="9"/>
      <c r="B446" s="82"/>
      <c r="C446" s="6"/>
      <c r="D446" s="6"/>
      <c r="E446" s="6"/>
      <c r="F446" s="6"/>
      <c r="G446" s="6"/>
      <c r="H446" s="9"/>
      <c r="I446" s="6"/>
      <c r="J446" s="6"/>
      <c r="K446" s="6"/>
    </row>
    <row r="447" spans="1:11" ht="24">
      <c r="A447" s="9"/>
      <c r="B447" s="82"/>
      <c r="C447" s="6"/>
      <c r="D447" s="6"/>
      <c r="E447" s="6"/>
      <c r="F447" s="6"/>
      <c r="G447" s="6"/>
      <c r="H447" s="9"/>
      <c r="I447" s="6"/>
      <c r="J447" s="6"/>
      <c r="K447" s="6"/>
    </row>
    <row r="448" spans="1:11" ht="24">
      <c r="A448" s="9"/>
      <c r="B448" s="82"/>
      <c r="C448" s="6"/>
      <c r="D448" s="6"/>
      <c r="E448" s="6"/>
      <c r="F448" s="6"/>
      <c r="G448" s="6"/>
      <c r="H448" s="9"/>
      <c r="I448" s="6"/>
      <c r="J448" s="6"/>
      <c r="K448" s="6"/>
    </row>
    <row r="449" spans="1:11" ht="24">
      <c r="A449" s="9"/>
      <c r="B449" s="82"/>
      <c r="C449" s="6"/>
      <c r="D449" s="6"/>
      <c r="E449" s="6"/>
      <c r="F449" s="6"/>
      <c r="G449" s="6"/>
      <c r="H449" s="9"/>
      <c r="I449" s="6"/>
      <c r="J449" s="6"/>
      <c r="K449" s="6"/>
    </row>
    <row r="450" spans="1:11" ht="24">
      <c r="A450" s="9"/>
      <c r="B450" s="82"/>
      <c r="C450" s="6"/>
      <c r="D450" s="6"/>
      <c r="E450" s="6"/>
      <c r="F450" s="6"/>
      <c r="G450" s="6"/>
      <c r="H450" s="9"/>
      <c r="I450" s="6"/>
      <c r="J450" s="6"/>
      <c r="K450" s="6"/>
    </row>
    <row r="451" spans="1:11" ht="24">
      <c r="A451" s="9"/>
      <c r="B451" s="82"/>
      <c r="C451" s="6"/>
      <c r="D451" s="6"/>
      <c r="E451" s="6"/>
      <c r="F451" s="6"/>
      <c r="G451" s="6"/>
      <c r="H451" s="9"/>
      <c r="I451" s="6"/>
      <c r="J451" s="6"/>
      <c r="K451" s="6"/>
    </row>
    <row r="452" spans="1:11" ht="24">
      <c r="A452" s="9"/>
      <c r="B452" s="82"/>
      <c r="C452" s="6"/>
      <c r="D452" s="6"/>
      <c r="E452" s="6"/>
      <c r="F452" s="6"/>
      <c r="G452" s="6"/>
      <c r="H452" s="9"/>
      <c r="I452" s="6"/>
      <c r="J452" s="6"/>
      <c r="K452" s="6"/>
    </row>
    <row r="453" spans="1:11" ht="24">
      <c r="A453" s="9"/>
      <c r="B453" s="82"/>
      <c r="C453" s="6"/>
      <c r="D453" s="6"/>
      <c r="E453" s="6"/>
      <c r="F453" s="6"/>
      <c r="G453" s="6"/>
      <c r="H453" s="9"/>
      <c r="I453" s="6"/>
      <c r="J453" s="6"/>
      <c r="K453" s="6"/>
    </row>
    <row r="454" spans="1:11" ht="24">
      <c r="A454" s="9"/>
      <c r="B454" s="82"/>
      <c r="C454" s="6"/>
      <c r="D454" s="6"/>
      <c r="E454" s="6"/>
      <c r="F454" s="6"/>
      <c r="G454" s="6"/>
      <c r="H454" s="9"/>
      <c r="I454" s="6"/>
      <c r="J454" s="6"/>
      <c r="K454" s="6"/>
    </row>
    <row r="455" spans="1:11" ht="24">
      <c r="A455" s="9"/>
      <c r="B455" s="82"/>
      <c r="C455" s="6"/>
      <c r="D455" s="6"/>
      <c r="E455" s="6"/>
      <c r="F455" s="6"/>
      <c r="G455" s="6"/>
      <c r="H455" s="9"/>
      <c r="I455" s="6"/>
      <c r="J455" s="6"/>
      <c r="K455" s="6"/>
    </row>
    <row r="456" spans="1:11" ht="24">
      <c r="A456" s="9"/>
      <c r="B456" s="82"/>
      <c r="C456" s="6"/>
      <c r="D456" s="6"/>
      <c r="E456" s="6"/>
      <c r="F456" s="6"/>
      <c r="G456" s="6"/>
      <c r="H456" s="9"/>
      <c r="I456" s="6"/>
      <c r="J456" s="6"/>
      <c r="K456" s="6"/>
    </row>
    <row r="457" spans="1:11" ht="24">
      <c r="A457" s="9"/>
      <c r="B457" s="82"/>
      <c r="C457" s="6"/>
      <c r="D457" s="6"/>
      <c r="E457" s="6"/>
      <c r="F457" s="6"/>
      <c r="G457" s="6"/>
      <c r="H457" s="9"/>
      <c r="I457" s="6"/>
      <c r="J457" s="6"/>
      <c r="K457" s="6"/>
    </row>
    <row r="458" spans="1:11" ht="24">
      <c r="A458" s="9"/>
      <c r="B458" s="82"/>
      <c r="C458" s="6"/>
      <c r="D458" s="6"/>
      <c r="E458" s="6"/>
      <c r="F458" s="6"/>
      <c r="G458" s="6"/>
      <c r="H458" s="9"/>
      <c r="I458" s="6"/>
      <c r="J458" s="6"/>
      <c r="K458" s="6"/>
    </row>
    <row r="459" spans="1:11" ht="24">
      <c r="A459" s="9"/>
      <c r="B459" s="82"/>
      <c r="C459" s="6"/>
      <c r="D459" s="6"/>
      <c r="E459" s="6"/>
      <c r="F459" s="6"/>
      <c r="G459" s="6"/>
      <c r="H459" s="9"/>
      <c r="I459" s="6"/>
      <c r="J459" s="6"/>
      <c r="K459" s="6"/>
    </row>
    <row r="460" spans="1:11" ht="24">
      <c r="A460" s="9"/>
      <c r="B460" s="82"/>
      <c r="C460" s="6"/>
      <c r="D460" s="6"/>
      <c r="E460" s="6"/>
      <c r="F460" s="6"/>
      <c r="G460" s="6"/>
      <c r="H460" s="9"/>
      <c r="I460" s="6"/>
      <c r="J460" s="6"/>
      <c r="K460" s="6"/>
    </row>
    <row r="461" spans="1:11" ht="24">
      <c r="A461" s="9"/>
      <c r="B461" s="82"/>
      <c r="C461" s="6"/>
      <c r="D461" s="6"/>
      <c r="E461" s="6"/>
      <c r="F461" s="6"/>
      <c r="G461" s="6"/>
      <c r="H461" s="9"/>
      <c r="I461" s="6"/>
      <c r="J461" s="6"/>
      <c r="K461" s="6"/>
    </row>
    <row r="462" spans="1:11" ht="24">
      <c r="A462" s="9"/>
      <c r="B462" s="82"/>
      <c r="C462" s="6"/>
      <c r="D462" s="6"/>
      <c r="E462" s="6"/>
      <c r="F462" s="6"/>
      <c r="G462" s="6"/>
      <c r="H462" s="9"/>
      <c r="I462" s="6"/>
      <c r="J462" s="6"/>
      <c r="K462" s="6"/>
    </row>
    <row r="463" spans="1:11" ht="24">
      <c r="A463" s="9"/>
      <c r="B463" s="82"/>
      <c r="C463" s="6"/>
      <c r="D463" s="6"/>
      <c r="E463" s="6"/>
      <c r="F463" s="6"/>
      <c r="G463" s="6"/>
      <c r="H463" s="9"/>
      <c r="I463" s="6"/>
      <c r="J463" s="6"/>
      <c r="K463" s="6"/>
    </row>
    <row r="464" spans="1:11" ht="24">
      <c r="A464" s="9"/>
      <c r="B464" s="82"/>
      <c r="C464" s="6"/>
      <c r="D464" s="6"/>
      <c r="E464" s="6"/>
      <c r="F464" s="6"/>
      <c r="G464" s="6"/>
      <c r="H464" s="9"/>
      <c r="I464" s="6"/>
      <c r="J464" s="6"/>
      <c r="K464" s="6"/>
    </row>
    <row r="465" spans="1:11" ht="24">
      <c r="A465" s="9"/>
      <c r="B465" s="82"/>
      <c r="C465" s="6"/>
      <c r="D465" s="6"/>
      <c r="E465" s="6"/>
      <c r="F465" s="6"/>
      <c r="G465" s="6"/>
      <c r="H465" s="9"/>
      <c r="I465" s="6"/>
      <c r="J465" s="6"/>
      <c r="K465" s="6"/>
    </row>
    <row r="466" spans="1:11" ht="24">
      <c r="A466" s="9"/>
      <c r="B466" s="82"/>
      <c r="C466" s="6"/>
      <c r="D466" s="6"/>
      <c r="E466" s="6"/>
      <c r="F466" s="6"/>
      <c r="G466" s="6"/>
      <c r="H466" s="9"/>
      <c r="I466" s="6"/>
      <c r="J466" s="6"/>
      <c r="K466" s="6"/>
    </row>
    <row r="467" spans="1:11" ht="24">
      <c r="A467" s="9"/>
      <c r="B467" s="82"/>
      <c r="C467" s="6"/>
      <c r="D467" s="6"/>
      <c r="E467" s="6"/>
      <c r="F467" s="6"/>
      <c r="G467" s="6"/>
      <c r="H467" s="9"/>
      <c r="I467" s="6"/>
      <c r="J467" s="6"/>
      <c r="K467" s="6"/>
    </row>
    <row r="468" spans="1:11" ht="24">
      <c r="A468" s="9"/>
      <c r="B468" s="82"/>
      <c r="C468" s="6"/>
      <c r="D468" s="6"/>
      <c r="E468" s="6"/>
      <c r="F468" s="6"/>
      <c r="G468" s="6"/>
      <c r="H468" s="9"/>
      <c r="I468" s="6"/>
      <c r="J468" s="6"/>
      <c r="K468" s="6"/>
    </row>
    <row r="469" spans="1:11" ht="24">
      <c r="A469" s="9"/>
      <c r="B469" s="82"/>
      <c r="C469" s="6"/>
      <c r="D469" s="6"/>
      <c r="E469" s="6"/>
      <c r="F469" s="6"/>
      <c r="G469" s="6"/>
      <c r="H469" s="9"/>
      <c r="I469" s="6"/>
      <c r="J469" s="6"/>
      <c r="K469" s="6"/>
    </row>
    <row r="470" spans="1:11" ht="24">
      <c r="A470" s="9"/>
      <c r="B470" s="82"/>
      <c r="C470" s="6"/>
      <c r="D470" s="6"/>
      <c r="E470" s="6"/>
      <c r="F470" s="6"/>
      <c r="G470" s="6"/>
      <c r="H470" s="9"/>
      <c r="I470" s="6"/>
      <c r="J470" s="6"/>
      <c r="K470" s="6"/>
    </row>
    <row r="471" spans="1:11" ht="24">
      <c r="A471" s="9"/>
      <c r="B471" s="82"/>
      <c r="C471" s="6"/>
      <c r="D471" s="6"/>
      <c r="E471" s="6"/>
      <c r="F471" s="6"/>
      <c r="G471" s="6"/>
      <c r="H471" s="9"/>
      <c r="I471" s="6"/>
      <c r="J471" s="6"/>
      <c r="K471" s="6"/>
    </row>
    <row r="472" spans="1:11" ht="24">
      <c r="A472" s="9"/>
      <c r="B472" s="82"/>
      <c r="C472" s="6"/>
      <c r="D472" s="6"/>
      <c r="E472" s="6"/>
      <c r="F472" s="6"/>
      <c r="G472" s="6"/>
      <c r="H472" s="9"/>
      <c r="I472" s="6"/>
      <c r="J472" s="6"/>
      <c r="K472" s="6"/>
    </row>
    <row r="473" spans="1:11" ht="24">
      <c r="A473" s="9"/>
      <c r="B473" s="82"/>
      <c r="C473" s="6"/>
      <c r="D473" s="6"/>
      <c r="E473" s="6"/>
      <c r="F473" s="6"/>
      <c r="G473" s="6"/>
      <c r="H473" s="9"/>
      <c r="I473" s="6"/>
      <c r="J473" s="6"/>
      <c r="K473" s="6"/>
    </row>
    <row r="474" spans="1:11" ht="24">
      <c r="A474" s="9"/>
      <c r="B474" s="82"/>
      <c r="C474" s="6"/>
      <c r="D474" s="6"/>
      <c r="E474" s="6"/>
      <c r="F474" s="6"/>
      <c r="G474" s="6"/>
      <c r="H474" s="9"/>
      <c r="I474" s="6"/>
      <c r="J474" s="6"/>
      <c r="K474" s="6"/>
    </row>
    <row r="475" spans="1:11" ht="24">
      <c r="A475" s="9"/>
      <c r="B475" s="82"/>
      <c r="C475" s="6"/>
      <c r="D475" s="6"/>
      <c r="E475" s="6"/>
      <c r="F475" s="6"/>
      <c r="G475" s="6"/>
      <c r="H475" s="9"/>
      <c r="I475" s="6"/>
      <c r="J475" s="6"/>
      <c r="K475" s="6"/>
    </row>
    <row r="476" spans="1:11" ht="24">
      <c r="A476" s="9"/>
      <c r="B476" s="82"/>
      <c r="C476" s="6"/>
      <c r="D476" s="6"/>
      <c r="E476" s="6"/>
      <c r="F476" s="6"/>
      <c r="G476" s="6"/>
      <c r="H476" s="9"/>
      <c r="I476" s="6"/>
      <c r="J476" s="6"/>
      <c r="K476" s="6"/>
    </row>
    <row r="477" spans="1:11" ht="24">
      <c r="A477" s="9"/>
      <c r="B477" s="82"/>
      <c r="C477" s="6"/>
      <c r="D477" s="6"/>
      <c r="E477" s="6"/>
      <c r="F477" s="6"/>
      <c r="G477" s="6"/>
      <c r="H477" s="9"/>
      <c r="I477" s="6"/>
      <c r="J477" s="6"/>
      <c r="K477" s="6"/>
    </row>
    <row r="478" spans="1:11" ht="24">
      <c r="A478" s="9"/>
      <c r="B478" s="82"/>
      <c r="C478" s="6"/>
      <c r="D478" s="6"/>
      <c r="E478" s="6"/>
      <c r="F478" s="6"/>
      <c r="G478" s="6"/>
      <c r="H478" s="9"/>
      <c r="I478" s="6"/>
      <c r="J478" s="6"/>
      <c r="K478" s="6"/>
    </row>
    <row r="479" spans="1:11" ht="24">
      <c r="A479" s="9"/>
      <c r="B479" s="82"/>
      <c r="C479" s="6"/>
      <c r="D479" s="6"/>
      <c r="E479" s="6"/>
      <c r="F479" s="6"/>
      <c r="G479" s="6"/>
      <c r="H479" s="9"/>
      <c r="I479" s="6"/>
      <c r="J479" s="6"/>
      <c r="K479" s="6"/>
    </row>
    <row r="480" spans="1:11" ht="24">
      <c r="A480" s="9"/>
      <c r="B480" s="82"/>
      <c r="C480" s="6"/>
      <c r="D480" s="6"/>
      <c r="E480" s="6"/>
      <c r="F480" s="6"/>
      <c r="G480" s="6"/>
      <c r="H480" s="9"/>
      <c r="I480" s="6"/>
      <c r="J480" s="6"/>
      <c r="K480" s="6"/>
    </row>
    <row r="481" spans="1:11" ht="24">
      <c r="A481" s="9"/>
      <c r="B481" s="82"/>
      <c r="C481" s="6"/>
      <c r="D481" s="6"/>
      <c r="E481" s="6"/>
      <c r="F481" s="6"/>
      <c r="G481" s="6"/>
      <c r="H481" s="9"/>
      <c r="I481" s="6"/>
      <c r="J481" s="6"/>
      <c r="K481" s="6"/>
    </row>
    <row r="482" spans="1:11" ht="24">
      <c r="A482" s="9"/>
      <c r="B482" s="82"/>
      <c r="C482" s="6"/>
      <c r="D482" s="6"/>
      <c r="E482" s="6"/>
      <c r="F482" s="6"/>
      <c r="G482" s="6"/>
      <c r="H482" s="9"/>
      <c r="I482" s="6"/>
      <c r="J482" s="6"/>
      <c r="K482" s="6"/>
    </row>
    <row r="483" spans="1:11" ht="24">
      <c r="A483" s="9"/>
      <c r="B483" s="82"/>
      <c r="C483" s="6"/>
      <c r="D483" s="6"/>
      <c r="E483" s="6"/>
      <c r="F483" s="6"/>
      <c r="G483" s="6"/>
      <c r="H483" s="9"/>
      <c r="I483" s="6"/>
      <c r="J483" s="6"/>
      <c r="K483" s="6"/>
    </row>
    <row r="484" spans="1:11" ht="24">
      <c r="A484" s="9"/>
      <c r="B484" s="82"/>
      <c r="C484" s="6"/>
      <c r="D484" s="6"/>
      <c r="E484" s="6"/>
      <c r="F484" s="6"/>
      <c r="G484" s="6"/>
      <c r="H484" s="9"/>
      <c r="I484" s="6"/>
      <c r="J484" s="6"/>
      <c r="K484" s="6"/>
    </row>
    <row r="485" spans="1:11" ht="24">
      <c r="A485" s="9"/>
      <c r="B485" s="82"/>
      <c r="C485" s="6"/>
      <c r="D485" s="6"/>
      <c r="E485" s="6"/>
      <c r="F485" s="6"/>
      <c r="G485" s="6"/>
      <c r="H485" s="9"/>
      <c r="I485" s="6"/>
      <c r="J485" s="6"/>
      <c r="K485" s="6"/>
    </row>
    <row r="486" spans="1:11" ht="24">
      <c r="A486" s="9"/>
      <c r="B486" s="82"/>
      <c r="C486" s="6"/>
      <c r="D486" s="6"/>
      <c r="E486" s="6"/>
      <c r="F486" s="6"/>
      <c r="G486" s="6"/>
      <c r="H486" s="9"/>
      <c r="I486" s="6"/>
      <c r="J486" s="6"/>
      <c r="K486" s="6"/>
    </row>
    <row r="487" spans="1:11" ht="24">
      <c r="A487" s="9"/>
      <c r="B487" s="82"/>
      <c r="C487" s="6"/>
      <c r="D487" s="6"/>
      <c r="E487" s="6"/>
      <c r="F487" s="6"/>
      <c r="G487" s="6"/>
      <c r="H487" s="9"/>
      <c r="I487" s="6"/>
      <c r="J487" s="6"/>
      <c r="K487" s="6"/>
    </row>
    <row r="488" spans="1:11" ht="24">
      <c r="A488" s="9"/>
      <c r="B488" s="82"/>
      <c r="C488" s="6"/>
      <c r="D488" s="6"/>
      <c r="E488" s="6"/>
      <c r="F488" s="6"/>
      <c r="G488" s="6"/>
      <c r="H488" s="9"/>
      <c r="I488" s="6"/>
      <c r="J488" s="6"/>
      <c r="K488" s="6"/>
    </row>
    <row r="489" spans="1:11" ht="24">
      <c r="A489" s="9"/>
      <c r="B489" s="82"/>
      <c r="C489" s="6"/>
      <c r="D489" s="6"/>
      <c r="E489" s="6"/>
      <c r="F489" s="6"/>
      <c r="G489" s="6"/>
      <c r="H489" s="9"/>
      <c r="I489" s="6"/>
      <c r="J489" s="6"/>
      <c r="K489" s="6"/>
    </row>
    <row r="490" spans="1:11" ht="24">
      <c r="A490" s="9"/>
      <c r="B490" s="82"/>
      <c r="C490" s="6"/>
      <c r="D490" s="6"/>
      <c r="E490" s="6"/>
      <c r="F490" s="6"/>
      <c r="G490" s="6"/>
      <c r="H490" s="9"/>
      <c r="I490" s="6"/>
      <c r="J490" s="6"/>
      <c r="K490" s="6"/>
    </row>
    <row r="491" spans="1:11" ht="24">
      <c r="A491" s="9"/>
      <c r="B491" s="82"/>
      <c r="C491" s="6"/>
      <c r="D491" s="6"/>
      <c r="E491" s="6"/>
      <c r="F491" s="6"/>
      <c r="G491" s="6"/>
      <c r="H491" s="9"/>
      <c r="I491" s="6"/>
      <c r="J491" s="6"/>
      <c r="K491" s="6"/>
    </row>
    <row r="492" spans="1:11" ht="24">
      <c r="A492" s="9"/>
      <c r="B492" s="82"/>
      <c r="C492" s="6"/>
      <c r="D492" s="6"/>
      <c r="E492" s="6"/>
      <c r="F492" s="6"/>
      <c r="G492" s="6"/>
      <c r="H492" s="9"/>
      <c r="I492" s="6"/>
      <c r="J492" s="6"/>
      <c r="K492" s="6"/>
    </row>
    <row r="493" spans="1:11" ht="24">
      <c r="A493" s="9"/>
      <c r="B493" s="82"/>
      <c r="C493" s="6"/>
      <c r="D493" s="6"/>
      <c r="E493" s="6"/>
      <c r="F493" s="6"/>
      <c r="G493" s="6"/>
      <c r="H493" s="9"/>
      <c r="I493" s="6"/>
      <c r="J493" s="6"/>
      <c r="K493" s="6"/>
    </row>
    <row r="494" spans="1:11" ht="24">
      <c r="A494" s="9"/>
      <c r="B494" s="82"/>
      <c r="C494" s="6"/>
      <c r="D494" s="6"/>
      <c r="E494" s="6"/>
      <c r="F494" s="6"/>
      <c r="G494" s="6"/>
      <c r="H494" s="9"/>
      <c r="I494" s="6"/>
      <c r="J494" s="6"/>
      <c r="K494" s="6"/>
    </row>
    <row r="495" spans="1:11" ht="24">
      <c r="A495" s="9"/>
      <c r="B495" s="82"/>
      <c r="C495" s="6"/>
      <c r="D495" s="6"/>
      <c r="E495" s="6"/>
      <c r="F495" s="6"/>
      <c r="G495" s="6"/>
      <c r="H495" s="9"/>
      <c r="I495" s="6"/>
      <c r="J495" s="6"/>
      <c r="K495" s="6"/>
    </row>
    <row r="496" spans="1:11" ht="24">
      <c r="A496" s="9"/>
      <c r="B496" s="82"/>
      <c r="C496" s="6"/>
      <c r="D496" s="6"/>
      <c r="E496" s="6"/>
      <c r="F496" s="6"/>
      <c r="G496" s="6"/>
      <c r="H496" s="9"/>
      <c r="I496" s="6"/>
      <c r="J496" s="6"/>
      <c r="K496" s="6"/>
    </row>
    <row r="497" spans="1:11" ht="24">
      <c r="A497" s="9"/>
      <c r="B497" s="82"/>
      <c r="C497" s="6"/>
      <c r="D497" s="6"/>
      <c r="E497" s="6"/>
      <c r="F497" s="6"/>
      <c r="G497" s="6"/>
      <c r="H497" s="9"/>
      <c r="I497" s="6"/>
      <c r="J497" s="6"/>
      <c r="K497" s="6"/>
    </row>
    <row r="498" spans="1:11" ht="24">
      <c r="A498" s="9"/>
      <c r="B498" s="82"/>
      <c r="C498" s="6"/>
      <c r="D498" s="6"/>
      <c r="E498" s="6"/>
      <c r="F498" s="6"/>
      <c r="G498" s="6"/>
      <c r="H498" s="9"/>
      <c r="I498" s="6"/>
      <c r="J498" s="6"/>
      <c r="K498" s="6"/>
    </row>
    <row r="499" spans="1:11" ht="24">
      <c r="A499" s="9"/>
      <c r="B499" s="82"/>
      <c r="C499" s="6"/>
      <c r="D499" s="6"/>
      <c r="E499" s="6"/>
      <c r="F499" s="6"/>
      <c r="G499" s="6"/>
      <c r="H499" s="9"/>
      <c r="I499" s="6"/>
      <c r="J499" s="6"/>
      <c r="K499" s="6"/>
    </row>
    <row r="500" spans="1:11" ht="24">
      <c r="A500" s="9"/>
      <c r="B500" s="82"/>
      <c r="C500" s="6"/>
      <c r="D500" s="6"/>
      <c r="E500" s="6"/>
      <c r="F500" s="6"/>
      <c r="G500" s="6"/>
      <c r="H500" s="9"/>
      <c r="I500" s="6"/>
      <c r="J500" s="6"/>
      <c r="K500" s="6"/>
    </row>
    <row r="501" spans="1:11" ht="24">
      <c r="A501" s="9"/>
      <c r="B501" s="82"/>
      <c r="C501" s="6"/>
      <c r="D501" s="6"/>
      <c r="E501" s="6"/>
      <c r="F501" s="6"/>
      <c r="G501" s="6"/>
      <c r="H501" s="9"/>
      <c r="I501" s="6"/>
      <c r="J501" s="6"/>
      <c r="K501" s="6"/>
    </row>
    <row r="502" spans="1:11" ht="24">
      <c r="A502" s="9"/>
      <c r="B502" s="82"/>
      <c r="C502" s="6"/>
      <c r="D502" s="6"/>
      <c r="E502" s="6"/>
      <c r="F502" s="6"/>
      <c r="G502" s="6"/>
      <c r="H502" s="9"/>
      <c r="I502" s="6"/>
      <c r="J502" s="6"/>
      <c r="K502" s="6"/>
    </row>
    <row r="503" spans="1:11" ht="24">
      <c r="A503" s="9"/>
      <c r="B503" s="82"/>
      <c r="C503" s="6"/>
      <c r="D503" s="6"/>
      <c r="E503" s="6"/>
      <c r="F503" s="6"/>
      <c r="G503" s="6"/>
      <c r="H503" s="9"/>
      <c r="I503" s="6"/>
      <c r="J503" s="6"/>
      <c r="K503" s="6"/>
    </row>
    <row r="504" spans="1:11" ht="24">
      <c r="A504" s="9"/>
      <c r="B504" s="82"/>
      <c r="C504" s="6"/>
      <c r="D504" s="6"/>
      <c r="E504" s="6"/>
      <c r="F504" s="6"/>
      <c r="G504" s="6"/>
      <c r="H504" s="9"/>
      <c r="I504" s="6"/>
      <c r="J504" s="6"/>
      <c r="K504" s="6"/>
    </row>
    <row r="505" spans="1:11" ht="24">
      <c r="A505" s="9"/>
      <c r="B505" s="82"/>
      <c r="C505" s="6"/>
      <c r="D505" s="6"/>
      <c r="E505" s="6"/>
      <c r="F505" s="6"/>
      <c r="G505" s="6"/>
      <c r="H505" s="9"/>
      <c r="I505" s="6"/>
      <c r="J505" s="6"/>
      <c r="K505" s="6"/>
    </row>
    <row r="506" spans="1:11" ht="24">
      <c r="A506" s="9"/>
      <c r="B506" s="82"/>
      <c r="C506" s="6"/>
      <c r="D506" s="6"/>
      <c r="E506" s="6"/>
      <c r="F506" s="6"/>
      <c r="G506" s="6"/>
      <c r="H506" s="9"/>
      <c r="I506" s="6"/>
      <c r="J506" s="6"/>
      <c r="K506" s="6"/>
    </row>
    <row r="507" spans="1:11" ht="24">
      <c r="A507" s="9"/>
      <c r="B507" s="82"/>
      <c r="C507" s="6"/>
      <c r="D507" s="6"/>
      <c r="E507" s="6"/>
      <c r="F507" s="6"/>
      <c r="G507" s="6"/>
      <c r="H507" s="9"/>
      <c r="I507" s="6"/>
      <c r="J507" s="6"/>
      <c r="K507" s="6"/>
    </row>
    <row r="508" spans="1:11" ht="24">
      <c r="A508" s="9"/>
      <c r="B508" s="82"/>
      <c r="C508" s="6"/>
      <c r="D508" s="6"/>
      <c r="E508" s="6"/>
      <c r="F508" s="6"/>
      <c r="G508" s="6"/>
      <c r="H508" s="9"/>
      <c r="I508" s="6"/>
      <c r="J508" s="6"/>
      <c r="K508" s="6"/>
    </row>
    <row r="509" spans="1:11" ht="24">
      <c r="A509" s="9"/>
      <c r="B509" s="82"/>
      <c r="C509" s="6"/>
      <c r="D509" s="6"/>
      <c r="E509" s="6"/>
      <c r="F509" s="6"/>
      <c r="G509" s="6"/>
      <c r="H509" s="9"/>
      <c r="I509" s="6"/>
      <c r="J509" s="6"/>
      <c r="K509" s="6"/>
    </row>
    <row r="510" spans="1:11" ht="24">
      <c r="A510" s="9"/>
      <c r="B510" s="82"/>
      <c r="C510" s="6"/>
      <c r="D510" s="6"/>
      <c r="E510" s="6"/>
      <c r="F510" s="6"/>
      <c r="G510" s="6"/>
      <c r="H510" s="9"/>
      <c r="I510" s="6"/>
      <c r="J510" s="6"/>
      <c r="K510" s="6"/>
    </row>
    <row r="511" spans="1:11" ht="24">
      <c r="A511" s="9"/>
      <c r="B511" s="82"/>
      <c r="C511" s="6"/>
      <c r="D511" s="6"/>
      <c r="E511" s="6"/>
      <c r="F511" s="6"/>
      <c r="G511" s="6"/>
      <c r="H511" s="9"/>
      <c r="I511" s="6"/>
      <c r="J511" s="6"/>
      <c r="K511" s="6"/>
    </row>
    <row r="512" spans="1:11" ht="24">
      <c r="A512" s="9"/>
      <c r="B512" s="82"/>
      <c r="C512" s="6"/>
      <c r="D512" s="6"/>
      <c r="E512" s="6"/>
      <c r="F512" s="6"/>
      <c r="G512" s="6"/>
      <c r="H512" s="9"/>
      <c r="I512" s="6"/>
      <c r="J512" s="6"/>
      <c r="K512" s="6"/>
    </row>
    <row r="513" spans="1:11" ht="24">
      <c r="A513" s="9"/>
      <c r="B513" s="82"/>
      <c r="C513" s="6"/>
      <c r="D513" s="6"/>
      <c r="E513" s="6"/>
      <c r="F513" s="6"/>
      <c r="G513" s="6"/>
      <c r="H513" s="9"/>
      <c r="I513" s="6"/>
      <c r="J513" s="6"/>
      <c r="K513" s="6"/>
    </row>
    <row r="514" spans="1:11" ht="24">
      <c r="A514" s="9"/>
      <c r="B514" s="82"/>
      <c r="C514" s="6"/>
      <c r="D514" s="6"/>
      <c r="E514" s="6"/>
      <c r="F514" s="6"/>
      <c r="G514" s="6"/>
      <c r="H514" s="9"/>
      <c r="I514" s="6"/>
      <c r="J514" s="6"/>
      <c r="K514" s="6"/>
    </row>
    <row r="515" spans="1:11" ht="24">
      <c r="A515" s="9"/>
      <c r="B515" s="82"/>
      <c r="C515" s="6"/>
      <c r="D515" s="6"/>
      <c r="E515" s="6"/>
      <c r="F515" s="6"/>
      <c r="G515" s="6"/>
      <c r="H515" s="9"/>
      <c r="I515" s="6"/>
      <c r="J515" s="6"/>
      <c r="K515" s="6"/>
    </row>
    <row r="516" spans="1:11" ht="24">
      <c r="A516" s="9"/>
      <c r="B516" s="82"/>
      <c r="C516" s="6"/>
      <c r="D516" s="6"/>
      <c r="E516" s="6"/>
      <c r="F516" s="6"/>
      <c r="G516" s="6"/>
      <c r="H516" s="9"/>
      <c r="I516" s="6"/>
      <c r="J516" s="6"/>
      <c r="K516" s="6"/>
    </row>
    <row r="517" spans="1:11" ht="24">
      <c r="A517" s="9"/>
      <c r="B517" s="82"/>
      <c r="C517" s="6"/>
      <c r="D517" s="6"/>
      <c r="E517" s="6"/>
      <c r="F517" s="6"/>
      <c r="G517" s="6"/>
      <c r="H517" s="9"/>
      <c r="I517" s="6"/>
      <c r="J517" s="6"/>
      <c r="K517" s="6"/>
    </row>
    <row r="518" spans="1:11" ht="24">
      <c r="A518" s="9"/>
      <c r="B518" s="82"/>
      <c r="C518" s="6"/>
      <c r="D518" s="6"/>
      <c r="E518" s="6"/>
      <c r="F518" s="6"/>
      <c r="G518" s="6"/>
      <c r="H518" s="9"/>
      <c r="I518" s="6"/>
      <c r="J518" s="6"/>
      <c r="K518" s="6"/>
    </row>
    <row r="519" spans="1:11" ht="24">
      <c r="A519" s="9"/>
      <c r="B519" s="82"/>
      <c r="C519" s="6"/>
      <c r="D519" s="6"/>
      <c r="E519" s="6"/>
      <c r="F519" s="6"/>
      <c r="G519" s="6"/>
      <c r="H519" s="9"/>
      <c r="I519" s="6"/>
      <c r="J519" s="6"/>
      <c r="K519" s="6"/>
    </row>
    <row r="520" spans="1:11" ht="24">
      <c r="A520" s="9"/>
      <c r="B520" s="82"/>
      <c r="C520" s="6"/>
      <c r="D520" s="6"/>
      <c r="E520" s="6"/>
      <c r="F520" s="6"/>
      <c r="G520" s="6"/>
      <c r="H520" s="9"/>
      <c r="I520" s="6"/>
      <c r="J520" s="6"/>
      <c r="K520" s="6"/>
    </row>
    <row r="521" spans="1:11" ht="24">
      <c r="A521" s="9"/>
      <c r="B521" s="82"/>
      <c r="C521" s="6"/>
      <c r="D521" s="6"/>
      <c r="E521" s="6"/>
      <c r="F521" s="6"/>
      <c r="G521" s="6"/>
      <c r="H521" s="9"/>
      <c r="I521" s="6"/>
      <c r="J521" s="6"/>
      <c r="K521" s="6"/>
    </row>
    <row r="522" spans="1:11" ht="24">
      <c r="A522" s="9"/>
      <c r="B522" s="82"/>
      <c r="C522" s="6"/>
      <c r="D522" s="6"/>
      <c r="E522" s="6"/>
      <c r="F522" s="6"/>
      <c r="G522" s="6"/>
      <c r="H522" s="9"/>
      <c r="I522" s="6"/>
      <c r="J522" s="6"/>
      <c r="K522" s="6"/>
    </row>
    <row r="523" spans="1:11" ht="24">
      <c r="A523" s="9"/>
      <c r="B523" s="82"/>
      <c r="C523" s="6"/>
      <c r="D523" s="6"/>
      <c r="E523" s="6"/>
      <c r="F523" s="6"/>
      <c r="G523" s="6"/>
      <c r="H523" s="9"/>
      <c r="I523" s="6"/>
      <c r="J523" s="6"/>
      <c r="K523" s="6"/>
    </row>
    <row r="524" spans="1:11" ht="24">
      <c r="A524" s="9"/>
      <c r="B524" s="82"/>
      <c r="C524" s="6"/>
      <c r="D524" s="6"/>
      <c r="E524" s="6"/>
      <c r="F524" s="6"/>
      <c r="G524" s="6"/>
      <c r="H524" s="9"/>
      <c r="I524" s="6"/>
      <c r="J524" s="6"/>
      <c r="K524" s="6"/>
    </row>
    <row r="525" spans="1:11" ht="24">
      <c r="A525" s="9"/>
      <c r="B525" s="82"/>
      <c r="C525" s="6"/>
      <c r="D525" s="6"/>
      <c r="E525" s="6"/>
      <c r="F525" s="6"/>
      <c r="G525" s="6"/>
      <c r="H525" s="9"/>
      <c r="I525" s="6"/>
      <c r="J525" s="6"/>
      <c r="K525" s="6"/>
    </row>
    <row r="526" spans="1:11" ht="24">
      <c r="A526" s="9"/>
      <c r="B526" s="82"/>
      <c r="C526" s="6"/>
      <c r="D526" s="6"/>
      <c r="E526" s="6"/>
      <c r="F526" s="6"/>
      <c r="G526" s="6"/>
      <c r="H526" s="9"/>
      <c r="I526" s="6"/>
      <c r="J526" s="6"/>
      <c r="K526" s="6"/>
    </row>
    <row r="527" spans="1:11" ht="24">
      <c r="A527" s="9"/>
      <c r="B527" s="82"/>
      <c r="C527" s="6"/>
      <c r="D527" s="6"/>
      <c r="E527" s="6"/>
      <c r="F527" s="6"/>
      <c r="G527" s="6"/>
      <c r="H527" s="9"/>
      <c r="I527" s="6"/>
      <c r="J527" s="6"/>
      <c r="K527" s="6"/>
    </row>
    <row r="528" spans="1:11" ht="24">
      <c r="A528" s="9"/>
      <c r="B528" s="82"/>
      <c r="C528" s="6"/>
      <c r="D528" s="6"/>
      <c r="E528" s="6"/>
      <c r="F528" s="6"/>
      <c r="G528" s="6"/>
      <c r="H528" s="9"/>
      <c r="I528" s="6"/>
      <c r="J528" s="6"/>
      <c r="K528" s="6"/>
    </row>
    <row r="529" spans="1:11" ht="24">
      <c r="A529" s="9"/>
      <c r="B529" s="82"/>
      <c r="C529" s="6"/>
      <c r="D529" s="6"/>
      <c r="E529" s="6"/>
      <c r="F529" s="6"/>
      <c r="G529" s="6"/>
      <c r="H529" s="9"/>
      <c r="I529" s="6"/>
      <c r="J529" s="6"/>
      <c r="K529" s="6"/>
    </row>
    <row r="530" spans="1:11" ht="24">
      <c r="A530" s="9"/>
      <c r="B530" s="82"/>
      <c r="C530" s="6"/>
      <c r="D530" s="6"/>
      <c r="E530" s="6"/>
      <c r="F530" s="6"/>
      <c r="G530" s="6"/>
      <c r="H530" s="9"/>
      <c r="I530" s="6"/>
      <c r="J530" s="6"/>
      <c r="K530" s="6"/>
    </row>
    <row r="531" spans="1:11" ht="24">
      <c r="A531" s="9"/>
      <c r="B531" s="82"/>
      <c r="C531" s="6"/>
      <c r="D531" s="6"/>
      <c r="E531" s="6"/>
      <c r="F531" s="6"/>
      <c r="G531" s="6"/>
      <c r="H531" s="9"/>
      <c r="I531" s="6"/>
      <c r="J531" s="6"/>
      <c r="K531" s="6"/>
    </row>
    <row r="532" spans="1:11" ht="24">
      <c r="A532" s="9"/>
      <c r="B532" s="82"/>
      <c r="C532" s="6"/>
      <c r="D532" s="6"/>
      <c r="E532" s="6"/>
      <c r="F532" s="6"/>
      <c r="G532" s="6"/>
      <c r="H532" s="9"/>
      <c r="I532" s="6"/>
      <c r="J532" s="6"/>
      <c r="K532" s="6"/>
    </row>
    <row r="533" spans="1:11" ht="24">
      <c r="A533" s="9"/>
      <c r="B533" s="82"/>
      <c r="C533" s="6"/>
      <c r="D533" s="6"/>
      <c r="E533" s="6"/>
      <c r="F533" s="6"/>
      <c r="G533" s="6"/>
      <c r="H533" s="9"/>
      <c r="I533" s="6"/>
      <c r="J533" s="6"/>
      <c r="K533" s="6"/>
    </row>
    <row r="534" spans="1:11" ht="24">
      <c r="A534" s="9"/>
      <c r="B534" s="82"/>
      <c r="C534" s="6"/>
      <c r="D534" s="6"/>
      <c r="E534" s="6"/>
      <c r="F534" s="6"/>
      <c r="G534" s="6"/>
      <c r="H534" s="9"/>
      <c r="I534" s="6"/>
      <c r="J534" s="6"/>
      <c r="K534" s="6"/>
    </row>
    <row r="535" spans="1:11" ht="24">
      <c r="A535" s="9"/>
      <c r="B535" s="82"/>
      <c r="C535" s="6"/>
      <c r="D535" s="6"/>
      <c r="E535" s="6"/>
      <c r="F535" s="6"/>
      <c r="G535" s="6"/>
      <c r="H535" s="9"/>
      <c r="I535" s="6"/>
      <c r="J535" s="6"/>
      <c r="K535" s="6"/>
    </row>
    <row r="536" spans="1:11" ht="24">
      <c r="A536" s="9"/>
      <c r="B536" s="82"/>
      <c r="C536" s="6"/>
      <c r="D536" s="6"/>
      <c r="E536" s="6"/>
      <c r="F536" s="6"/>
      <c r="G536" s="6"/>
      <c r="H536" s="9"/>
      <c r="I536" s="6"/>
      <c r="J536" s="6"/>
      <c r="K536" s="6"/>
    </row>
    <row r="537" spans="1:11" ht="24">
      <c r="A537" s="9"/>
      <c r="B537" s="82"/>
      <c r="C537" s="6"/>
      <c r="D537" s="6"/>
      <c r="E537" s="6"/>
      <c r="F537" s="6"/>
      <c r="G537" s="6"/>
      <c r="H537" s="9"/>
      <c r="I537" s="6"/>
      <c r="J537" s="6"/>
      <c r="K537" s="6"/>
    </row>
    <row r="538" spans="1:11" ht="24">
      <c r="A538" s="9"/>
      <c r="B538" s="82"/>
      <c r="C538" s="6"/>
      <c r="D538" s="6"/>
      <c r="E538" s="6"/>
      <c r="F538" s="6"/>
      <c r="G538" s="6"/>
      <c r="H538" s="9"/>
      <c r="I538" s="6"/>
      <c r="J538" s="6"/>
      <c r="K538" s="6"/>
    </row>
    <row r="539" spans="1:11" ht="24">
      <c r="A539" s="9"/>
      <c r="B539" s="82"/>
      <c r="C539" s="6"/>
      <c r="D539" s="6"/>
      <c r="E539" s="6"/>
      <c r="F539" s="6"/>
      <c r="G539" s="6"/>
      <c r="H539" s="9"/>
      <c r="I539" s="6"/>
      <c r="J539" s="6"/>
      <c r="K539" s="6"/>
    </row>
    <row r="540" spans="1:11" ht="24">
      <c r="A540" s="9"/>
      <c r="B540" s="82"/>
      <c r="C540" s="6"/>
      <c r="D540" s="6"/>
      <c r="E540" s="6"/>
      <c r="F540" s="6"/>
      <c r="G540" s="6"/>
      <c r="H540" s="9"/>
      <c r="I540" s="6"/>
      <c r="J540" s="6"/>
      <c r="K540" s="6"/>
    </row>
    <row r="541" spans="1:11" ht="24">
      <c r="A541" s="9"/>
      <c r="B541" s="82"/>
      <c r="C541" s="6"/>
      <c r="D541" s="6"/>
      <c r="E541" s="6"/>
      <c r="F541" s="6"/>
      <c r="G541" s="6"/>
      <c r="H541" s="9"/>
      <c r="I541" s="6"/>
      <c r="J541" s="6"/>
      <c r="K541" s="6"/>
    </row>
    <row r="542" spans="1:11" ht="24">
      <c r="A542" s="9"/>
      <c r="B542" s="82"/>
      <c r="C542" s="6"/>
      <c r="D542" s="6"/>
      <c r="E542" s="6"/>
      <c r="F542" s="6"/>
      <c r="G542" s="6"/>
      <c r="H542" s="9"/>
      <c r="I542" s="6"/>
      <c r="J542" s="6"/>
      <c r="K542" s="6"/>
    </row>
    <row r="543" spans="1:11" ht="24">
      <c r="A543" s="9"/>
      <c r="B543" s="82"/>
      <c r="C543" s="6"/>
      <c r="D543" s="6"/>
      <c r="E543" s="6"/>
      <c r="F543" s="6"/>
      <c r="G543" s="6"/>
      <c r="H543" s="9"/>
      <c r="I543" s="6"/>
      <c r="J543" s="6"/>
      <c r="K543" s="6"/>
    </row>
    <row r="544" spans="1:11" ht="24">
      <c r="A544" s="9"/>
      <c r="B544" s="82"/>
      <c r="C544" s="6"/>
      <c r="D544" s="6"/>
      <c r="E544" s="6"/>
      <c r="F544" s="6"/>
      <c r="G544" s="6"/>
      <c r="H544" s="9"/>
      <c r="I544" s="6"/>
      <c r="J544" s="6"/>
      <c r="K544" s="6"/>
    </row>
    <row r="545" spans="1:11" ht="24">
      <c r="A545" s="9"/>
      <c r="B545" s="82"/>
      <c r="C545" s="6"/>
      <c r="D545" s="6"/>
      <c r="E545" s="6"/>
      <c r="F545" s="6"/>
      <c r="G545" s="6"/>
      <c r="H545" s="9"/>
      <c r="I545" s="6"/>
      <c r="J545" s="6"/>
      <c r="K545" s="6"/>
    </row>
    <row r="546" spans="1:11" ht="24">
      <c r="A546" s="9"/>
      <c r="B546" s="82"/>
      <c r="C546" s="6"/>
      <c r="D546" s="6"/>
      <c r="E546" s="6"/>
      <c r="F546" s="6"/>
      <c r="G546" s="6"/>
      <c r="H546" s="9"/>
      <c r="I546" s="6"/>
      <c r="J546" s="6"/>
      <c r="K546" s="6"/>
    </row>
    <row r="547" spans="1:11" ht="24">
      <c r="A547" s="9"/>
      <c r="B547" s="82"/>
      <c r="C547" s="6"/>
      <c r="D547" s="6"/>
      <c r="E547" s="6"/>
      <c r="F547" s="6"/>
      <c r="G547" s="6"/>
      <c r="H547" s="9"/>
      <c r="I547" s="6"/>
      <c r="J547" s="6"/>
      <c r="K547" s="6"/>
    </row>
    <row r="548" spans="1:11" ht="24">
      <c r="A548" s="9"/>
      <c r="B548" s="82"/>
      <c r="C548" s="6"/>
      <c r="D548" s="6"/>
      <c r="E548" s="6"/>
      <c r="F548" s="6"/>
      <c r="G548" s="6"/>
      <c r="H548" s="9"/>
      <c r="I548" s="6"/>
      <c r="J548" s="6"/>
      <c r="K548" s="6"/>
    </row>
    <row r="549" spans="1:11" ht="24">
      <c r="A549" s="9"/>
      <c r="B549" s="82"/>
      <c r="C549" s="6"/>
      <c r="D549" s="6"/>
      <c r="E549" s="6"/>
      <c r="F549" s="6"/>
      <c r="G549" s="6"/>
      <c r="H549" s="9"/>
      <c r="I549" s="6"/>
      <c r="J549" s="6"/>
      <c r="K549" s="6"/>
    </row>
    <row r="550" spans="1:11" ht="24">
      <c r="A550" s="9"/>
      <c r="B550" s="82"/>
      <c r="C550" s="6"/>
      <c r="D550" s="6"/>
      <c r="E550" s="6"/>
      <c r="F550" s="6"/>
      <c r="G550" s="6"/>
      <c r="H550" s="9"/>
      <c r="I550" s="6"/>
      <c r="J550" s="6"/>
      <c r="K550" s="6"/>
    </row>
    <row r="551" spans="1:11" ht="24">
      <c r="A551" s="9"/>
      <c r="B551" s="82"/>
      <c r="C551" s="6"/>
      <c r="D551" s="6"/>
      <c r="E551" s="6"/>
      <c r="F551" s="6"/>
      <c r="G551" s="6"/>
      <c r="H551" s="9"/>
      <c r="I551" s="6"/>
      <c r="J551" s="6"/>
      <c r="K551" s="6"/>
    </row>
    <row r="552" spans="1:11" ht="24">
      <c r="A552" s="9"/>
      <c r="B552" s="82"/>
      <c r="C552" s="6"/>
      <c r="D552" s="6"/>
      <c r="E552" s="6"/>
      <c r="F552" s="6"/>
      <c r="G552" s="6"/>
      <c r="H552" s="9"/>
      <c r="I552" s="6"/>
      <c r="J552" s="6"/>
      <c r="K552" s="6"/>
    </row>
    <row r="553" spans="1:11" ht="24">
      <c r="A553" s="9"/>
      <c r="B553" s="82"/>
      <c r="C553" s="6"/>
      <c r="D553" s="6"/>
      <c r="E553" s="6"/>
      <c r="F553" s="6"/>
      <c r="G553" s="6"/>
      <c r="H553" s="9"/>
      <c r="I553" s="6"/>
      <c r="J553" s="6"/>
      <c r="K553" s="6"/>
    </row>
    <row r="554" spans="1:11" ht="24">
      <c r="A554" s="9"/>
      <c r="B554" s="82"/>
      <c r="C554" s="6"/>
      <c r="D554" s="6"/>
      <c r="E554" s="6"/>
      <c r="F554" s="6"/>
      <c r="G554" s="6"/>
      <c r="H554" s="9"/>
      <c r="I554" s="6"/>
      <c r="J554" s="6"/>
      <c r="K554" s="6"/>
    </row>
    <row r="555" spans="1:11" ht="24">
      <c r="A555" s="9"/>
      <c r="B555" s="82"/>
      <c r="C555" s="6"/>
      <c r="D555" s="6"/>
      <c r="E555" s="6"/>
      <c r="F555" s="6"/>
      <c r="G555" s="6"/>
      <c r="H555" s="9"/>
      <c r="I555" s="6"/>
      <c r="J555" s="6"/>
      <c r="K555" s="6"/>
    </row>
    <row r="556" spans="1:11" ht="24">
      <c r="A556" s="9"/>
      <c r="B556" s="82"/>
      <c r="C556" s="6"/>
      <c r="D556" s="6"/>
      <c r="E556" s="6"/>
      <c r="F556" s="6"/>
      <c r="G556" s="6"/>
      <c r="H556" s="9"/>
      <c r="I556" s="6"/>
      <c r="J556" s="6"/>
      <c r="K556" s="6"/>
    </row>
    <row r="557" spans="1:11" ht="24">
      <c r="A557" s="9"/>
      <c r="B557" s="82"/>
      <c r="C557" s="6"/>
      <c r="D557" s="6"/>
      <c r="E557" s="6"/>
      <c r="F557" s="6"/>
      <c r="G557" s="6"/>
      <c r="H557" s="9"/>
      <c r="I557" s="6"/>
      <c r="J557" s="6"/>
      <c r="K557" s="6"/>
    </row>
    <row r="558" spans="1:11" ht="24">
      <c r="A558" s="9"/>
      <c r="B558" s="82"/>
      <c r="C558" s="6"/>
      <c r="D558" s="6"/>
      <c r="E558" s="6"/>
      <c r="F558" s="6"/>
      <c r="G558" s="6"/>
      <c r="H558" s="9"/>
      <c r="I558" s="6"/>
      <c r="J558" s="6"/>
      <c r="K558" s="6"/>
    </row>
    <row r="559" spans="1:11" ht="24">
      <c r="A559" s="9"/>
      <c r="B559" s="82"/>
      <c r="C559" s="6"/>
      <c r="D559" s="6"/>
      <c r="E559" s="6"/>
      <c r="F559" s="6"/>
      <c r="G559" s="6"/>
      <c r="H559" s="9"/>
      <c r="I559" s="6"/>
      <c r="J559" s="6"/>
      <c r="K559" s="6"/>
    </row>
    <row r="560" spans="1:11" ht="24">
      <c r="A560" s="9"/>
      <c r="B560" s="82"/>
      <c r="C560" s="6"/>
      <c r="D560" s="6"/>
      <c r="E560" s="6"/>
      <c r="F560" s="6"/>
      <c r="G560" s="6"/>
      <c r="H560" s="9"/>
      <c r="I560" s="6"/>
      <c r="J560" s="6"/>
      <c r="K560" s="6"/>
    </row>
    <row r="561" spans="1:11" ht="24">
      <c r="A561" s="9"/>
      <c r="B561" s="82"/>
      <c r="C561" s="6"/>
      <c r="D561" s="6"/>
      <c r="E561" s="6"/>
      <c r="F561" s="6"/>
      <c r="G561" s="6"/>
      <c r="H561" s="9"/>
      <c r="I561" s="6"/>
      <c r="J561" s="6"/>
      <c r="K561" s="6"/>
    </row>
    <row r="562" spans="1:11" ht="24">
      <c r="A562" s="9"/>
      <c r="B562" s="82"/>
      <c r="C562" s="6"/>
      <c r="D562" s="6"/>
      <c r="E562" s="6"/>
      <c r="F562" s="6"/>
      <c r="G562" s="6"/>
      <c r="H562" s="9"/>
      <c r="I562" s="6"/>
      <c r="J562" s="6"/>
      <c r="K562" s="6"/>
    </row>
    <row r="563" spans="1:11" ht="24">
      <c r="A563" s="9"/>
      <c r="B563" s="82"/>
      <c r="C563" s="6"/>
      <c r="D563" s="6"/>
      <c r="E563" s="6"/>
      <c r="F563" s="6"/>
      <c r="G563" s="6"/>
      <c r="H563" s="9"/>
      <c r="I563" s="6"/>
      <c r="J563" s="6"/>
      <c r="K563" s="6"/>
    </row>
    <row r="564" spans="1:11" ht="24">
      <c r="A564" s="9"/>
      <c r="B564" s="82"/>
      <c r="C564" s="6"/>
      <c r="D564" s="6"/>
      <c r="E564" s="6"/>
      <c r="F564" s="6"/>
      <c r="G564" s="6"/>
      <c r="H564" s="9"/>
      <c r="I564" s="6"/>
      <c r="J564" s="6"/>
      <c r="K564" s="6"/>
    </row>
    <row r="565" spans="1:11" ht="24">
      <c r="A565" s="9"/>
      <c r="B565" s="82"/>
      <c r="C565" s="6"/>
      <c r="D565" s="6"/>
      <c r="E565" s="6"/>
      <c r="F565" s="6"/>
      <c r="G565" s="6"/>
      <c r="H565" s="9"/>
      <c r="I565" s="6"/>
      <c r="J565" s="6"/>
      <c r="K565" s="6"/>
    </row>
    <row r="566" spans="1:11" ht="24">
      <c r="A566" s="9"/>
      <c r="B566" s="82"/>
      <c r="C566" s="6"/>
      <c r="D566" s="6"/>
      <c r="E566" s="6"/>
      <c r="F566" s="6"/>
      <c r="G566" s="6"/>
      <c r="H566" s="9"/>
      <c r="I566" s="6"/>
      <c r="J566" s="6"/>
      <c r="K566" s="6"/>
    </row>
    <row r="567" spans="1:11" ht="24">
      <c r="A567" s="9"/>
      <c r="B567" s="82"/>
      <c r="C567" s="6"/>
      <c r="D567" s="6"/>
      <c r="E567" s="6"/>
      <c r="F567" s="6"/>
      <c r="G567" s="6"/>
      <c r="H567" s="9"/>
      <c r="I567" s="6"/>
      <c r="J567" s="6"/>
      <c r="K567" s="6"/>
    </row>
    <row r="568" spans="1:11" ht="24">
      <c r="A568" s="9"/>
      <c r="B568" s="82"/>
      <c r="C568" s="6"/>
      <c r="D568" s="6"/>
      <c r="E568" s="6"/>
      <c r="F568" s="6"/>
      <c r="G568" s="6"/>
      <c r="H568" s="9"/>
      <c r="I568" s="6"/>
      <c r="J568" s="6"/>
      <c r="K568" s="6"/>
    </row>
    <row r="569" spans="1:11" ht="24">
      <c r="A569" s="9"/>
      <c r="B569" s="82"/>
      <c r="C569" s="6"/>
      <c r="D569" s="6"/>
      <c r="E569" s="6"/>
      <c r="F569" s="6"/>
      <c r="G569" s="6"/>
      <c r="H569" s="9"/>
      <c r="I569" s="6"/>
      <c r="J569" s="6"/>
      <c r="K569" s="6"/>
    </row>
    <row r="570" spans="1:11" ht="24">
      <c r="A570" s="9"/>
      <c r="B570" s="82"/>
      <c r="C570" s="6"/>
      <c r="D570" s="6"/>
      <c r="E570" s="6"/>
      <c r="F570" s="6"/>
      <c r="G570" s="6"/>
      <c r="H570" s="9"/>
      <c r="I570" s="6"/>
      <c r="J570" s="6"/>
      <c r="K570" s="6"/>
    </row>
    <row r="571" spans="1:11" ht="24">
      <c r="A571" s="9"/>
      <c r="B571" s="82"/>
      <c r="C571" s="6"/>
      <c r="D571" s="6"/>
      <c r="E571" s="6"/>
      <c r="F571" s="6"/>
      <c r="G571" s="6"/>
      <c r="H571" s="9"/>
      <c r="I571" s="6"/>
      <c r="J571" s="6"/>
      <c r="K571" s="6"/>
    </row>
    <row r="572" spans="1:11" ht="24">
      <c r="A572" s="9"/>
      <c r="B572" s="82"/>
      <c r="C572" s="6"/>
      <c r="D572" s="6"/>
      <c r="E572" s="6"/>
      <c r="F572" s="6"/>
      <c r="G572" s="6"/>
      <c r="H572" s="9"/>
      <c r="I572" s="6"/>
      <c r="J572" s="6"/>
      <c r="K572" s="6"/>
    </row>
    <row r="573" spans="1:11" ht="24">
      <c r="A573" s="9"/>
      <c r="B573" s="82"/>
      <c r="C573" s="6"/>
      <c r="D573" s="6"/>
      <c r="E573" s="6"/>
      <c r="F573" s="6"/>
      <c r="G573" s="6"/>
      <c r="H573" s="9"/>
      <c r="I573" s="6"/>
      <c r="J573" s="6"/>
      <c r="K573" s="6"/>
    </row>
    <row r="574" spans="1:11" ht="24">
      <c r="A574" s="9"/>
      <c r="B574" s="82"/>
      <c r="C574" s="6"/>
      <c r="D574" s="6"/>
      <c r="E574" s="6"/>
      <c r="F574" s="6"/>
      <c r="G574" s="6"/>
      <c r="H574" s="9"/>
      <c r="I574" s="6"/>
      <c r="J574" s="6"/>
      <c r="K574" s="6"/>
    </row>
    <row r="575" spans="1:11" ht="24">
      <c r="A575" s="9"/>
      <c r="B575" s="82"/>
      <c r="C575" s="6"/>
      <c r="D575" s="6"/>
      <c r="E575" s="6"/>
      <c r="F575" s="6"/>
      <c r="G575" s="6"/>
      <c r="H575" s="9"/>
      <c r="I575" s="6"/>
      <c r="J575" s="6"/>
      <c r="K575" s="6"/>
    </row>
    <row r="576" spans="1:11" ht="24">
      <c r="A576" s="9"/>
      <c r="B576" s="82"/>
      <c r="C576" s="6"/>
      <c r="D576" s="6"/>
      <c r="E576" s="6"/>
      <c r="F576" s="6"/>
      <c r="G576" s="6"/>
      <c r="H576" s="9"/>
      <c r="I576" s="6"/>
      <c r="J576" s="6"/>
      <c r="K576" s="6"/>
    </row>
    <row r="577" spans="1:11" ht="24">
      <c r="A577" s="9"/>
      <c r="B577" s="82"/>
      <c r="C577" s="6"/>
      <c r="D577" s="6"/>
      <c r="E577" s="6"/>
      <c r="F577" s="6"/>
      <c r="G577" s="6"/>
      <c r="H577" s="9"/>
      <c r="I577" s="6"/>
      <c r="J577" s="6"/>
      <c r="K577" s="6"/>
    </row>
    <row r="578" spans="1:11" ht="24">
      <c r="A578" s="9"/>
      <c r="B578" s="82"/>
      <c r="C578" s="6"/>
      <c r="D578" s="6"/>
      <c r="E578" s="6"/>
      <c r="F578" s="6"/>
      <c r="G578" s="6"/>
      <c r="H578" s="9"/>
      <c r="I578" s="6"/>
      <c r="J578" s="6"/>
      <c r="K578" s="6"/>
    </row>
    <row r="579" spans="1:11" ht="24">
      <c r="A579" s="9"/>
      <c r="B579" s="82"/>
      <c r="C579" s="6"/>
      <c r="D579" s="6"/>
      <c r="E579" s="6"/>
      <c r="F579" s="6"/>
      <c r="G579" s="6"/>
      <c r="H579" s="9"/>
      <c r="I579" s="6"/>
      <c r="J579" s="6"/>
      <c r="K579" s="6"/>
    </row>
    <row r="580" spans="1:11" ht="24">
      <c r="A580" s="9"/>
      <c r="B580" s="82"/>
      <c r="C580" s="6"/>
      <c r="D580" s="6"/>
      <c r="E580" s="6"/>
      <c r="F580" s="6"/>
      <c r="G580" s="6"/>
      <c r="H580" s="9"/>
      <c r="I580" s="6"/>
      <c r="J580" s="6"/>
      <c r="K580" s="6"/>
    </row>
    <row r="581" spans="1:11" ht="24">
      <c r="A581" s="9"/>
      <c r="B581" s="82"/>
      <c r="C581" s="6"/>
      <c r="D581" s="6"/>
      <c r="E581" s="6"/>
      <c r="F581" s="6"/>
      <c r="G581" s="6"/>
      <c r="H581" s="9"/>
      <c r="I581" s="6"/>
      <c r="J581" s="6"/>
      <c r="K581" s="6"/>
    </row>
    <row r="582" spans="1:11" ht="24">
      <c r="A582" s="9"/>
      <c r="B582" s="82"/>
      <c r="C582" s="6"/>
      <c r="D582" s="6"/>
      <c r="E582" s="6"/>
      <c r="F582" s="6"/>
      <c r="G582" s="6"/>
      <c r="H582" s="9"/>
      <c r="I582" s="6"/>
      <c r="J582" s="6"/>
      <c r="K582" s="6"/>
    </row>
    <row r="583" spans="1:11" ht="24">
      <c r="A583" s="9"/>
      <c r="B583" s="82"/>
      <c r="C583" s="6"/>
      <c r="D583" s="6"/>
      <c r="E583" s="6"/>
      <c r="F583" s="6"/>
      <c r="G583" s="6"/>
      <c r="H583" s="9"/>
      <c r="I583" s="6"/>
      <c r="J583" s="6"/>
      <c r="K583" s="6"/>
    </row>
    <row r="584" spans="1:11" ht="24">
      <c r="A584" s="9"/>
      <c r="B584" s="82"/>
      <c r="C584" s="6"/>
      <c r="D584" s="6"/>
      <c r="E584" s="6"/>
      <c r="F584" s="6"/>
      <c r="G584" s="6"/>
      <c r="H584" s="9"/>
      <c r="I584" s="6"/>
      <c r="J584" s="6"/>
      <c r="K584" s="6"/>
    </row>
    <row r="585" spans="1:11" ht="24">
      <c r="A585" s="9"/>
      <c r="B585" s="82"/>
      <c r="C585" s="6"/>
      <c r="D585" s="6"/>
      <c r="E585" s="6"/>
      <c r="F585" s="6"/>
      <c r="G585" s="6"/>
      <c r="H585" s="9"/>
      <c r="I585" s="6"/>
      <c r="J585" s="6"/>
      <c r="K585" s="6"/>
    </row>
    <row r="586" spans="1:11" ht="24">
      <c r="A586" s="9"/>
      <c r="B586" s="82"/>
      <c r="C586" s="6"/>
      <c r="D586" s="6"/>
      <c r="E586" s="6"/>
      <c r="F586" s="6"/>
      <c r="G586" s="6"/>
      <c r="H586" s="9"/>
      <c r="I586" s="6"/>
      <c r="J586" s="6"/>
      <c r="K586" s="6"/>
    </row>
    <row r="587" spans="1:11" ht="24">
      <c r="A587" s="9"/>
      <c r="B587" s="82"/>
      <c r="C587" s="6"/>
      <c r="D587" s="6"/>
      <c r="E587" s="6"/>
      <c r="F587" s="6"/>
      <c r="G587" s="6"/>
      <c r="H587" s="9"/>
      <c r="I587" s="6"/>
      <c r="J587" s="6"/>
      <c r="K587" s="6"/>
    </row>
    <row r="588" spans="1:11" ht="24">
      <c r="A588" s="9"/>
      <c r="B588" s="82"/>
      <c r="C588" s="6"/>
      <c r="D588" s="6"/>
      <c r="E588" s="6"/>
      <c r="F588" s="6"/>
      <c r="G588" s="6"/>
      <c r="H588" s="9"/>
      <c r="I588" s="6"/>
      <c r="J588" s="6"/>
      <c r="K588" s="6"/>
    </row>
    <row r="589" spans="1:11" ht="24">
      <c r="A589" s="9"/>
      <c r="B589" s="82"/>
      <c r="C589" s="6"/>
      <c r="D589" s="6"/>
      <c r="E589" s="6"/>
      <c r="F589" s="6"/>
      <c r="G589" s="6"/>
      <c r="H589" s="9"/>
      <c r="I589" s="6"/>
      <c r="J589" s="6"/>
      <c r="K589" s="6"/>
    </row>
    <row r="590" spans="1:11" ht="24">
      <c r="A590" s="9"/>
      <c r="B590" s="82"/>
      <c r="C590" s="6"/>
      <c r="D590" s="6"/>
      <c r="E590" s="6"/>
      <c r="F590" s="6"/>
      <c r="G590" s="6"/>
      <c r="H590" s="9"/>
      <c r="I590" s="6"/>
      <c r="J590" s="6"/>
      <c r="K590" s="6"/>
    </row>
    <row r="591" spans="1:11" ht="24">
      <c r="A591" s="9"/>
      <c r="B591" s="82"/>
      <c r="C591" s="6"/>
      <c r="D591" s="6"/>
      <c r="E591" s="6"/>
      <c r="F591" s="6"/>
      <c r="G591" s="6"/>
      <c r="H591" s="9"/>
      <c r="I591" s="6"/>
      <c r="J591" s="6"/>
      <c r="K591" s="6"/>
    </row>
    <row r="592" spans="1:11" ht="24">
      <c r="A592" s="9"/>
      <c r="B592" s="82"/>
      <c r="C592" s="6"/>
      <c r="D592" s="6"/>
      <c r="E592" s="6"/>
      <c r="F592" s="6"/>
      <c r="G592" s="6"/>
      <c r="H592" s="9"/>
      <c r="I592" s="6"/>
      <c r="J592" s="6"/>
      <c r="K592" s="6"/>
    </row>
    <row r="593" spans="1:11" ht="24">
      <c r="A593" s="9"/>
      <c r="B593" s="82"/>
      <c r="C593" s="6"/>
      <c r="D593" s="6"/>
      <c r="E593" s="6"/>
      <c r="F593" s="6"/>
      <c r="G593" s="6"/>
      <c r="H593" s="9"/>
      <c r="I593" s="6"/>
      <c r="J593" s="6"/>
      <c r="K593" s="6"/>
    </row>
    <row r="594" spans="1:11" ht="24">
      <c r="A594" s="9"/>
      <c r="B594" s="82"/>
      <c r="C594" s="6"/>
      <c r="D594" s="6"/>
      <c r="E594" s="6"/>
      <c r="F594" s="6"/>
      <c r="G594" s="6"/>
      <c r="H594" s="9"/>
      <c r="I594" s="6"/>
      <c r="J594" s="6"/>
      <c r="K594" s="6"/>
    </row>
    <row r="595" spans="1:11" ht="24">
      <c r="A595" s="9"/>
      <c r="B595" s="82"/>
      <c r="C595" s="6"/>
      <c r="D595" s="6"/>
      <c r="E595" s="6"/>
      <c r="F595" s="6"/>
      <c r="G595" s="6"/>
      <c r="H595" s="9"/>
      <c r="I595" s="6"/>
      <c r="J595" s="6"/>
      <c r="K595" s="6"/>
    </row>
    <row r="596" spans="1:11" ht="24">
      <c r="A596" s="9"/>
      <c r="B596" s="82"/>
      <c r="C596" s="6"/>
      <c r="D596" s="6"/>
      <c r="E596" s="6"/>
      <c r="F596" s="6"/>
      <c r="G596" s="6"/>
      <c r="H596" s="9"/>
      <c r="I596" s="6"/>
      <c r="J596" s="6"/>
      <c r="K596" s="6"/>
    </row>
    <row r="597" spans="1:11" ht="24">
      <c r="A597" s="9"/>
      <c r="B597" s="82"/>
      <c r="C597" s="6"/>
      <c r="D597" s="6"/>
      <c r="E597" s="6"/>
      <c r="F597" s="6"/>
      <c r="G597" s="6"/>
      <c r="H597" s="9"/>
      <c r="I597" s="6"/>
      <c r="J597" s="6"/>
      <c r="K597" s="6"/>
    </row>
    <row r="598" spans="1:11" ht="24">
      <c r="A598" s="9"/>
      <c r="B598" s="82"/>
      <c r="C598" s="6"/>
      <c r="D598" s="6"/>
      <c r="E598" s="6"/>
      <c r="F598" s="6"/>
      <c r="G598" s="6"/>
      <c r="H598" s="9"/>
      <c r="I598" s="6"/>
      <c r="J598" s="6"/>
      <c r="K598" s="6"/>
    </row>
    <row r="599" spans="1:11" ht="24">
      <c r="A599" s="9"/>
      <c r="B599" s="82"/>
      <c r="C599" s="6"/>
      <c r="D599" s="6"/>
      <c r="E599" s="6"/>
      <c r="F599" s="6"/>
      <c r="G599" s="6"/>
      <c r="H599" s="9"/>
      <c r="I599" s="6"/>
      <c r="J599" s="6"/>
      <c r="K599" s="6"/>
    </row>
    <row r="600" spans="1:11" ht="24">
      <c r="A600" s="9"/>
      <c r="B600" s="82"/>
      <c r="C600" s="6"/>
      <c r="D600" s="6"/>
      <c r="E600" s="6"/>
      <c r="F600" s="6"/>
      <c r="G600" s="6"/>
      <c r="H600" s="9"/>
      <c r="I600" s="6"/>
      <c r="J600" s="6"/>
      <c r="K600" s="6"/>
    </row>
    <row r="601" spans="1:11" ht="24">
      <c r="A601" s="9"/>
      <c r="B601" s="82"/>
      <c r="C601" s="6"/>
      <c r="D601" s="6"/>
      <c r="E601" s="6"/>
      <c r="F601" s="6"/>
      <c r="G601" s="6"/>
      <c r="H601" s="9"/>
      <c r="I601" s="6"/>
      <c r="J601" s="6"/>
      <c r="K601" s="6"/>
    </row>
    <row r="602" spans="1:11" ht="24">
      <c r="A602" s="9"/>
      <c r="B602" s="82"/>
      <c r="C602" s="6"/>
      <c r="D602" s="6"/>
      <c r="E602" s="6"/>
      <c r="F602" s="6"/>
      <c r="G602" s="6"/>
      <c r="H602" s="9"/>
      <c r="I602" s="6"/>
      <c r="J602" s="6"/>
      <c r="K602" s="6"/>
    </row>
    <row r="603" spans="1:11" ht="24">
      <c r="A603" s="9"/>
      <c r="B603" s="82"/>
      <c r="C603" s="6"/>
      <c r="D603" s="6"/>
      <c r="E603" s="6"/>
      <c r="F603" s="6"/>
      <c r="G603" s="6"/>
      <c r="H603" s="9"/>
      <c r="I603" s="6"/>
      <c r="J603" s="6"/>
      <c r="K603" s="6"/>
    </row>
    <row r="604" spans="1:11" ht="24">
      <c r="A604" s="9"/>
      <c r="B604" s="82"/>
      <c r="C604" s="6"/>
      <c r="D604" s="6"/>
      <c r="E604" s="6"/>
      <c r="F604" s="6"/>
      <c r="G604" s="6"/>
      <c r="H604" s="9"/>
      <c r="I604" s="6"/>
      <c r="J604" s="6"/>
      <c r="K604" s="6"/>
    </row>
    <row r="605" spans="1:11" ht="24">
      <c r="A605" s="9"/>
      <c r="B605" s="82"/>
      <c r="C605" s="6"/>
      <c r="D605" s="6"/>
      <c r="E605" s="6"/>
      <c r="F605" s="6"/>
      <c r="G605" s="6"/>
      <c r="H605" s="9"/>
      <c r="I605" s="6"/>
      <c r="J605" s="6"/>
      <c r="K605" s="6"/>
    </row>
    <row r="606" spans="1:11" ht="24">
      <c r="A606" s="9"/>
      <c r="B606" s="82"/>
      <c r="C606" s="6"/>
      <c r="D606" s="6"/>
      <c r="E606" s="6"/>
      <c r="F606" s="6"/>
      <c r="G606" s="6"/>
      <c r="H606" s="9"/>
      <c r="I606" s="6"/>
      <c r="J606" s="6"/>
      <c r="K606" s="6"/>
    </row>
    <row r="607" spans="1:11" ht="24">
      <c r="A607" s="9"/>
      <c r="B607" s="82"/>
      <c r="C607" s="6"/>
      <c r="D607" s="6"/>
      <c r="E607" s="6"/>
      <c r="F607" s="6"/>
      <c r="G607" s="6"/>
      <c r="H607" s="9"/>
      <c r="I607" s="6"/>
      <c r="J607" s="6"/>
      <c r="K607" s="6"/>
    </row>
    <row r="608" spans="1:11" ht="24">
      <c r="A608" s="9"/>
      <c r="B608" s="82"/>
      <c r="C608" s="6"/>
      <c r="D608" s="6"/>
      <c r="E608" s="6"/>
      <c r="F608" s="6"/>
      <c r="G608" s="6"/>
      <c r="H608" s="9"/>
      <c r="I608" s="6"/>
      <c r="J608" s="6"/>
      <c r="K608" s="6"/>
    </row>
    <row r="609" spans="1:11" ht="24">
      <c r="A609" s="9"/>
      <c r="B609" s="82"/>
      <c r="C609" s="6"/>
      <c r="D609" s="6"/>
      <c r="E609" s="6"/>
      <c r="F609" s="6"/>
      <c r="G609" s="6"/>
      <c r="H609" s="9"/>
      <c r="I609" s="6"/>
      <c r="J609" s="6"/>
      <c r="K609" s="6"/>
    </row>
    <row r="610" spans="1:11" ht="24">
      <c r="A610" s="9"/>
      <c r="B610" s="82"/>
      <c r="C610" s="6"/>
      <c r="D610" s="6"/>
      <c r="E610" s="6"/>
      <c r="F610" s="6"/>
      <c r="G610" s="6"/>
      <c r="H610" s="9"/>
      <c r="I610" s="6"/>
      <c r="J610" s="6"/>
      <c r="K610" s="6"/>
    </row>
    <row r="611" spans="1:11" ht="24">
      <c r="A611" s="9"/>
      <c r="B611" s="82"/>
      <c r="C611" s="6"/>
      <c r="D611" s="6"/>
      <c r="E611" s="6"/>
      <c r="F611" s="6"/>
      <c r="G611" s="6"/>
      <c r="H611" s="9"/>
      <c r="I611" s="6"/>
      <c r="J611" s="6"/>
      <c r="K611" s="6"/>
    </row>
    <row r="612" spans="1:11" ht="24">
      <c r="A612" s="9"/>
      <c r="B612" s="82"/>
      <c r="C612" s="6"/>
      <c r="D612" s="6"/>
      <c r="E612" s="6"/>
      <c r="F612" s="6"/>
      <c r="G612" s="6"/>
      <c r="H612" s="9"/>
      <c r="I612" s="6"/>
      <c r="J612" s="6"/>
      <c r="K612" s="6"/>
    </row>
    <row r="613" spans="1:11" ht="24">
      <c r="A613" s="9"/>
      <c r="B613" s="82"/>
      <c r="C613" s="6"/>
      <c r="D613" s="6"/>
      <c r="E613" s="6"/>
      <c r="F613" s="6"/>
      <c r="G613" s="6"/>
      <c r="H613" s="9"/>
      <c r="I613" s="6"/>
      <c r="J613" s="6"/>
      <c r="K613" s="6"/>
    </row>
    <row r="614" spans="1:11" ht="24">
      <c r="A614" s="9"/>
      <c r="B614" s="82"/>
      <c r="C614" s="6"/>
      <c r="D614" s="6"/>
      <c r="E614" s="6"/>
      <c r="F614" s="6"/>
      <c r="G614" s="6"/>
      <c r="H614" s="9"/>
      <c r="I614" s="6"/>
      <c r="J614" s="6"/>
      <c r="K614" s="6"/>
    </row>
    <row r="615" spans="1:11" ht="24">
      <c r="A615" s="9"/>
      <c r="B615" s="82"/>
      <c r="C615" s="6"/>
      <c r="D615" s="6"/>
      <c r="E615" s="6"/>
      <c r="F615" s="6"/>
      <c r="G615" s="6"/>
      <c r="H615" s="9"/>
      <c r="I615" s="6"/>
      <c r="J615" s="6"/>
      <c r="K615" s="6"/>
    </row>
    <row r="616" spans="1:11" ht="24">
      <c r="A616" s="9"/>
      <c r="B616" s="82"/>
      <c r="C616" s="6"/>
      <c r="D616" s="6"/>
      <c r="E616" s="6"/>
      <c r="F616" s="6"/>
      <c r="G616" s="6"/>
      <c r="H616" s="9"/>
      <c r="I616" s="6"/>
      <c r="J616" s="6"/>
      <c r="K616" s="6"/>
    </row>
    <row r="617" spans="1:11" ht="24">
      <c r="A617" s="9"/>
      <c r="B617" s="82"/>
      <c r="C617" s="6"/>
      <c r="D617" s="6"/>
      <c r="E617" s="6"/>
      <c r="F617" s="6"/>
      <c r="G617" s="6"/>
      <c r="H617" s="9"/>
      <c r="I617" s="6"/>
      <c r="J617" s="6"/>
      <c r="K617" s="6"/>
    </row>
    <row r="618" spans="1:11" ht="24">
      <c r="A618" s="9"/>
      <c r="B618" s="82"/>
      <c r="C618" s="6"/>
      <c r="D618" s="6"/>
      <c r="E618" s="6"/>
      <c r="F618" s="6"/>
      <c r="G618" s="6"/>
      <c r="H618" s="9"/>
      <c r="I618" s="6"/>
      <c r="J618" s="6"/>
      <c r="K618" s="6"/>
    </row>
    <row r="619" spans="1:11" ht="24">
      <c r="A619" s="9"/>
      <c r="B619" s="82"/>
      <c r="C619" s="6"/>
      <c r="D619" s="6"/>
      <c r="E619" s="6"/>
      <c r="F619" s="6"/>
      <c r="G619" s="6"/>
      <c r="H619" s="9"/>
      <c r="I619" s="6"/>
      <c r="J619" s="6"/>
      <c r="K619" s="6"/>
    </row>
    <row r="620" spans="1:11" ht="24">
      <c r="A620" s="9"/>
      <c r="B620" s="82"/>
      <c r="C620" s="6"/>
      <c r="D620" s="6"/>
      <c r="E620" s="6"/>
      <c r="F620" s="6"/>
      <c r="G620" s="6"/>
      <c r="H620" s="9"/>
      <c r="I620" s="6"/>
      <c r="J620" s="6"/>
      <c r="K620" s="6"/>
    </row>
    <row r="621" spans="1:11" ht="24">
      <c r="A621" s="9"/>
      <c r="B621" s="82"/>
      <c r="C621" s="6"/>
      <c r="D621" s="6"/>
      <c r="E621" s="6"/>
      <c r="F621" s="6"/>
      <c r="G621" s="6"/>
      <c r="H621" s="9"/>
      <c r="I621" s="6"/>
      <c r="J621" s="6"/>
      <c r="K621" s="6"/>
    </row>
    <row r="622" spans="1:11" ht="24">
      <c r="A622" s="9"/>
      <c r="B622" s="82"/>
      <c r="C622" s="6"/>
      <c r="D622" s="6"/>
      <c r="E622" s="6"/>
      <c r="F622" s="6"/>
      <c r="G622" s="6"/>
      <c r="H622" s="9"/>
      <c r="I622" s="6"/>
      <c r="J622" s="6"/>
      <c r="K622" s="6"/>
    </row>
    <row r="623" spans="1:11" ht="24">
      <c r="A623" s="9"/>
      <c r="B623" s="82"/>
      <c r="C623" s="6"/>
      <c r="D623" s="6"/>
      <c r="E623" s="6"/>
      <c r="F623" s="6"/>
      <c r="G623" s="6"/>
      <c r="H623" s="9"/>
      <c r="I623" s="6"/>
      <c r="J623" s="6"/>
      <c r="K623" s="6"/>
    </row>
    <row r="624" spans="1:11" ht="24">
      <c r="A624" s="9"/>
      <c r="B624" s="82"/>
      <c r="C624" s="6"/>
      <c r="D624" s="6"/>
      <c r="E624" s="6"/>
      <c r="F624" s="6"/>
      <c r="G624" s="6"/>
      <c r="H624" s="9"/>
      <c r="I624" s="6"/>
      <c r="J624" s="6"/>
      <c r="K624" s="6"/>
    </row>
    <row r="625" spans="1:11" ht="24">
      <c r="A625" s="9"/>
      <c r="B625" s="82"/>
      <c r="C625" s="6"/>
      <c r="D625" s="6"/>
      <c r="E625" s="6"/>
      <c r="F625" s="6"/>
      <c r="G625" s="6"/>
      <c r="H625" s="9"/>
      <c r="I625" s="6"/>
      <c r="J625" s="6"/>
      <c r="K625" s="6"/>
    </row>
    <row r="626" spans="1:11" ht="24">
      <c r="A626" s="9"/>
      <c r="B626" s="82"/>
      <c r="C626" s="6"/>
      <c r="D626" s="6"/>
      <c r="E626" s="6"/>
      <c r="F626" s="6"/>
      <c r="G626" s="6"/>
      <c r="H626" s="9"/>
      <c r="I626" s="6"/>
      <c r="J626" s="6"/>
      <c r="K626" s="6"/>
    </row>
    <row r="627" spans="1:11" ht="24">
      <c r="A627" s="9"/>
      <c r="B627" s="82"/>
      <c r="C627" s="6"/>
      <c r="D627" s="6"/>
      <c r="E627" s="6"/>
      <c r="F627" s="6"/>
      <c r="G627" s="6"/>
      <c r="H627" s="9"/>
      <c r="I627" s="6"/>
      <c r="J627" s="6"/>
      <c r="K627" s="6"/>
    </row>
    <row r="628" spans="1:11" ht="24">
      <c r="A628" s="9"/>
      <c r="B628" s="82"/>
      <c r="C628" s="6"/>
      <c r="D628" s="6"/>
      <c r="E628" s="6"/>
      <c r="F628" s="6"/>
      <c r="G628" s="6"/>
      <c r="H628" s="9"/>
      <c r="I628" s="6"/>
      <c r="J628" s="6"/>
      <c r="K628" s="6"/>
    </row>
    <row r="629" spans="1:11" ht="24">
      <c r="A629" s="9"/>
      <c r="B629" s="82"/>
      <c r="C629" s="6"/>
      <c r="D629" s="6"/>
      <c r="E629" s="6"/>
      <c r="F629" s="6"/>
      <c r="G629" s="6"/>
      <c r="H629" s="9"/>
      <c r="I629" s="6"/>
      <c r="J629" s="6"/>
      <c r="K629" s="6"/>
    </row>
    <row r="630" spans="1:11" ht="24">
      <c r="A630" s="9"/>
      <c r="B630" s="82"/>
      <c r="C630" s="6"/>
      <c r="D630" s="6"/>
      <c r="E630" s="6"/>
      <c r="F630" s="6"/>
      <c r="G630" s="6"/>
      <c r="H630" s="9"/>
      <c r="I630" s="6"/>
      <c r="J630" s="6"/>
      <c r="K630" s="6"/>
    </row>
    <row r="631" spans="1:11" ht="24">
      <c r="A631" s="9"/>
      <c r="B631" s="82"/>
      <c r="C631" s="6"/>
      <c r="D631" s="6"/>
      <c r="E631" s="6"/>
      <c r="F631" s="6"/>
      <c r="G631" s="6"/>
      <c r="H631" s="9"/>
      <c r="I631" s="6"/>
      <c r="J631" s="6"/>
      <c r="K631" s="6"/>
    </row>
    <row r="632" spans="1:11" ht="24">
      <c r="A632" s="9"/>
      <c r="B632" s="82"/>
      <c r="C632" s="6"/>
      <c r="D632" s="6"/>
      <c r="E632" s="6"/>
      <c r="F632" s="6"/>
      <c r="G632" s="6"/>
      <c r="H632" s="9"/>
      <c r="I632" s="6"/>
      <c r="J632" s="6"/>
      <c r="K632" s="6"/>
    </row>
    <row r="633" spans="1:11" ht="24">
      <c r="A633" s="9"/>
      <c r="B633" s="82"/>
      <c r="C633" s="6"/>
      <c r="D633" s="6"/>
      <c r="E633" s="6"/>
      <c r="F633" s="6"/>
      <c r="G633" s="6"/>
      <c r="H633" s="9"/>
      <c r="I633" s="6"/>
      <c r="J633" s="6"/>
      <c r="K633" s="6"/>
    </row>
    <row r="634" spans="1:11" ht="24">
      <c r="A634" s="9"/>
      <c r="B634" s="82"/>
      <c r="C634" s="6"/>
      <c r="D634" s="6"/>
      <c r="E634" s="6"/>
      <c r="F634" s="6"/>
      <c r="G634" s="6"/>
      <c r="H634" s="9"/>
      <c r="I634" s="6"/>
      <c r="J634" s="6"/>
      <c r="K634" s="6"/>
    </row>
    <row r="635" spans="1:11" ht="24">
      <c r="A635" s="9"/>
      <c r="B635" s="82"/>
      <c r="C635" s="6"/>
      <c r="D635" s="6"/>
      <c r="E635" s="6"/>
      <c r="F635" s="6"/>
      <c r="G635" s="6"/>
      <c r="H635" s="9"/>
      <c r="I635" s="6"/>
      <c r="J635" s="6"/>
      <c r="K635" s="6"/>
    </row>
    <row r="636" spans="1:11" ht="24">
      <c r="A636" s="9"/>
      <c r="B636" s="82"/>
      <c r="C636" s="6"/>
      <c r="D636" s="6"/>
      <c r="E636" s="6"/>
      <c r="F636" s="6"/>
      <c r="G636" s="6"/>
      <c r="H636" s="9"/>
      <c r="I636" s="6"/>
      <c r="J636" s="6"/>
      <c r="K636" s="6"/>
    </row>
    <row r="637" spans="1:11" ht="24">
      <c r="A637" s="9"/>
      <c r="B637" s="82"/>
      <c r="C637" s="6"/>
      <c r="D637" s="6"/>
      <c r="E637" s="6"/>
      <c r="F637" s="6"/>
      <c r="G637" s="6"/>
      <c r="H637" s="9"/>
      <c r="I637" s="6"/>
      <c r="J637" s="6"/>
      <c r="K637" s="6"/>
    </row>
    <row r="638" spans="1:11" ht="24">
      <c r="A638" s="9"/>
      <c r="B638" s="82"/>
      <c r="C638" s="6"/>
      <c r="D638" s="6"/>
      <c r="E638" s="6"/>
      <c r="F638" s="6"/>
      <c r="G638" s="6"/>
      <c r="H638" s="9"/>
      <c r="I638" s="6"/>
      <c r="J638" s="6"/>
      <c r="K638" s="6"/>
    </row>
    <row r="639" spans="1:11" ht="24">
      <c r="A639" s="9"/>
      <c r="B639" s="82"/>
      <c r="C639" s="6"/>
      <c r="D639" s="6"/>
      <c r="E639" s="6"/>
      <c r="F639" s="6"/>
      <c r="G639" s="6"/>
      <c r="H639" s="9"/>
      <c r="I639" s="6"/>
      <c r="J639" s="6"/>
      <c r="K639" s="6"/>
    </row>
    <row r="640" spans="1:11" ht="24">
      <c r="A640" s="9"/>
      <c r="B640" s="82"/>
      <c r="C640" s="6"/>
      <c r="D640" s="6"/>
      <c r="E640" s="6"/>
      <c r="F640" s="6"/>
      <c r="G640" s="6"/>
      <c r="H640" s="9"/>
      <c r="I640" s="6"/>
      <c r="J640" s="6"/>
      <c r="K640" s="6"/>
    </row>
    <row r="641" spans="1:11" ht="24">
      <c r="A641" s="9"/>
      <c r="B641" s="82"/>
      <c r="C641" s="6"/>
      <c r="D641" s="6"/>
      <c r="E641" s="6"/>
      <c r="F641" s="6"/>
      <c r="G641" s="6"/>
      <c r="H641" s="9"/>
      <c r="I641" s="6"/>
      <c r="J641" s="6"/>
      <c r="K641" s="6"/>
    </row>
    <row r="642" spans="1:11" ht="24">
      <c r="A642" s="9"/>
      <c r="B642" s="82"/>
      <c r="C642" s="6"/>
      <c r="D642" s="6"/>
      <c r="E642" s="6"/>
      <c r="F642" s="6"/>
      <c r="G642" s="6"/>
      <c r="H642" s="9"/>
      <c r="I642" s="6"/>
      <c r="J642" s="6"/>
      <c r="K642" s="6"/>
    </row>
    <row r="643" spans="1:11" ht="24">
      <c r="A643" s="9"/>
      <c r="B643" s="82"/>
      <c r="C643" s="6"/>
      <c r="D643" s="6"/>
      <c r="E643" s="6"/>
      <c r="F643" s="6"/>
      <c r="G643" s="6"/>
      <c r="H643" s="9"/>
      <c r="I643" s="6"/>
      <c r="J643" s="6"/>
      <c r="K643" s="6"/>
    </row>
    <row r="644" spans="1:11" ht="24">
      <c r="A644" s="9"/>
      <c r="B644" s="82"/>
      <c r="C644" s="6"/>
      <c r="D644" s="6"/>
      <c r="E644" s="6"/>
      <c r="F644" s="6"/>
      <c r="G644" s="6"/>
      <c r="H644" s="9"/>
      <c r="I644" s="6"/>
      <c r="J644" s="6"/>
      <c r="K644" s="6"/>
    </row>
    <row r="645" spans="1:11" ht="24">
      <c r="A645" s="9"/>
      <c r="B645" s="82"/>
      <c r="C645" s="6"/>
      <c r="D645" s="6"/>
      <c r="E645" s="6"/>
      <c r="F645" s="6"/>
      <c r="G645" s="6"/>
      <c r="H645" s="9"/>
      <c r="I645" s="6"/>
      <c r="J645" s="6"/>
      <c r="K645" s="6"/>
    </row>
    <row r="646" spans="1:11" ht="24">
      <c r="A646" s="9"/>
      <c r="B646" s="82"/>
      <c r="C646" s="6"/>
      <c r="D646" s="6"/>
      <c r="E646" s="6"/>
      <c r="F646" s="6"/>
      <c r="G646" s="6"/>
      <c r="H646" s="9"/>
      <c r="I646" s="6"/>
      <c r="J646" s="6"/>
      <c r="K646" s="6"/>
    </row>
    <row r="647" spans="1:11" ht="24">
      <c r="A647" s="9"/>
      <c r="B647" s="82"/>
      <c r="C647" s="6"/>
      <c r="D647" s="6"/>
      <c r="E647" s="6"/>
      <c r="F647" s="6"/>
      <c r="G647" s="6"/>
      <c r="H647" s="9"/>
      <c r="I647" s="6"/>
      <c r="J647" s="6"/>
      <c r="K647" s="6"/>
    </row>
    <row r="648" spans="1:11" ht="24">
      <c r="A648" s="9"/>
      <c r="B648" s="82"/>
      <c r="C648" s="6"/>
      <c r="D648" s="6"/>
      <c r="E648" s="6"/>
      <c r="F648" s="6"/>
      <c r="G648" s="6"/>
      <c r="H648" s="9"/>
      <c r="I648" s="6"/>
      <c r="J648" s="6"/>
      <c r="K648" s="6"/>
    </row>
    <row r="649" spans="1:11" ht="24">
      <c r="A649" s="9"/>
      <c r="B649" s="82"/>
      <c r="C649" s="6"/>
      <c r="D649" s="6"/>
      <c r="E649" s="6"/>
      <c r="F649" s="6"/>
      <c r="G649" s="6"/>
      <c r="H649" s="9"/>
      <c r="I649" s="6"/>
      <c r="J649" s="6"/>
      <c r="K649" s="6"/>
    </row>
    <row r="650" spans="1:11" ht="24">
      <c r="A650" s="9"/>
      <c r="B650" s="82"/>
      <c r="C650" s="6"/>
      <c r="D650" s="6"/>
      <c r="E650" s="6"/>
      <c r="F650" s="6"/>
      <c r="G650" s="6"/>
      <c r="H650" s="9"/>
      <c r="I650" s="6"/>
      <c r="J650" s="6"/>
      <c r="K650" s="6"/>
    </row>
    <row r="651" spans="1:11" ht="24">
      <c r="A651" s="9"/>
      <c r="B651" s="82"/>
      <c r="C651" s="6"/>
      <c r="D651" s="6"/>
      <c r="E651" s="6"/>
      <c r="F651" s="6"/>
      <c r="G651" s="6"/>
      <c r="H651" s="9"/>
      <c r="I651" s="6"/>
      <c r="J651" s="6"/>
      <c r="K651" s="6"/>
    </row>
    <row r="652" spans="1:11" ht="24">
      <c r="A652" s="9"/>
      <c r="B652" s="82"/>
      <c r="C652" s="6"/>
      <c r="D652" s="6"/>
      <c r="E652" s="6"/>
      <c r="F652" s="6"/>
      <c r="G652" s="6"/>
      <c r="H652" s="9"/>
      <c r="I652" s="6"/>
      <c r="J652" s="6"/>
      <c r="K652" s="6"/>
    </row>
    <row r="653" spans="1:11" ht="24">
      <c r="A653" s="9"/>
      <c r="B653" s="82"/>
      <c r="C653" s="6"/>
      <c r="D653" s="6"/>
      <c r="E653" s="6"/>
      <c r="F653" s="6"/>
      <c r="G653" s="6"/>
      <c r="H653" s="9"/>
      <c r="I653" s="6"/>
      <c r="J653" s="6"/>
      <c r="K653" s="6"/>
    </row>
    <row r="654" spans="1:11" ht="24">
      <c r="A654" s="9"/>
      <c r="B654" s="82"/>
      <c r="C654" s="6"/>
      <c r="D654" s="6"/>
      <c r="E654" s="6"/>
      <c r="F654" s="6"/>
      <c r="G654" s="6"/>
      <c r="H654" s="9"/>
      <c r="I654" s="6"/>
      <c r="J654" s="6"/>
      <c r="K654" s="6"/>
    </row>
    <row r="655" spans="1:11" ht="24">
      <c r="A655" s="9"/>
      <c r="B655" s="82"/>
      <c r="C655" s="6"/>
      <c r="D655" s="6"/>
      <c r="E655" s="6"/>
      <c r="F655" s="6"/>
      <c r="G655" s="6"/>
      <c r="H655" s="9"/>
      <c r="I655" s="6"/>
      <c r="J655" s="6"/>
      <c r="K655" s="6"/>
    </row>
    <row r="656" spans="1:11" ht="24">
      <c r="A656" s="9"/>
      <c r="B656" s="82"/>
      <c r="C656" s="6"/>
      <c r="D656" s="6"/>
      <c r="E656" s="6"/>
      <c r="F656" s="6"/>
      <c r="G656" s="6"/>
      <c r="H656" s="9"/>
      <c r="I656" s="6"/>
      <c r="J656" s="6"/>
      <c r="K656" s="6"/>
    </row>
    <row r="657" spans="1:11" ht="24">
      <c r="A657" s="9"/>
      <c r="B657" s="82"/>
      <c r="C657" s="6"/>
      <c r="D657" s="6"/>
      <c r="E657" s="6"/>
      <c r="F657" s="6"/>
      <c r="G657" s="6"/>
      <c r="H657" s="9"/>
      <c r="I657" s="6"/>
      <c r="J657" s="6"/>
      <c r="K657" s="6"/>
    </row>
    <row r="658" spans="1:11" ht="24">
      <c r="A658" s="9"/>
      <c r="B658" s="82"/>
      <c r="C658" s="6"/>
      <c r="D658" s="6"/>
      <c r="E658" s="6"/>
      <c r="F658" s="6"/>
      <c r="G658" s="6"/>
      <c r="H658" s="9"/>
      <c r="I658" s="6"/>
      <c r="J658" s="6"/>
      <c r="K658" s="6"/>
    </row>
    <row r="659" spans="1:11" ht="24">
      <c r="A659" s="9"/>
      <c r="B659" s="82"/>
      <c r="C659" s="6"/>
      <c r="D659" s="6"/>
      <c r="E659" s="6"/>
      <c r="F659" s="6"/>
      <c r="G659" s="6"/>
      <c r="H659" s="9"/>
      <c r="I659" s="6"/>
      <c r="J659" s="6"/>
      <c r="K659" s="6"/>
    </row>
    <row r="660" spans="1:11" ht="24">
      <c r="A660" s="9"/>
      <c r="B660" s="82"/>
      <c r="C660" s="6"/>
      <c r="D660" s="6"/>
      <c r="E660" s="6"/>
      <c r="F660" s="6"/>
      <c r="G660" s="6"/>
      <c r="H660" s="9"/>
      <c r="I660" s="6"/>
      <c r="J660" s="6"/>
      <c r="K660" s="6"/>
    </row>
    <row r="661" spans="1:11" ht="24">
      <c r="A661" s="9"/>
      <c r="B661" s="82"/>
      <c r="C661" s="6"/>
      <c r="D661" s="6"/>
      <c r="E661" s="6"/>
      <c r="F661" s="6"/>
      <c r="G661" s="6"/>
      <c r="H661" s="9"/>
      <c r="I661" s="6"/>
      <c r="J661" s="6"/>
      <c r="K661" s="6"/>
    </row>
    <row r="662" spans="1:11" ht="24">
      <c r="A662" s="9"/>
      <c r="B662" s="82"/>
      <c r="C662" s="6"/>
      <c r="D662" s="6"/>
      <c r="E662" s="6"/>
      <c r="F662" s="6"/>
      <c r="G662" s="6"/>
      <c r="H662" s="9"/>
      <c r="I662" s="6"/>
      <c r="J662" s="6"/>
      <c r="K662" s="6"/>
    </row>
    <row r="663" spans="1:11" ht="24">
      <c r="A663" s="9"/>
      <c r="B663" s="82"/>
      <c r="C663" s="6"/>
      <c r="D663" s="6"/>
      <c r="E663" s="6"/>
      <c r="F663" s="6"/>
      <c r="G663" s="6"/>
      <c r="H663" s="9"/>
      <c r="I663" s="6"/>
      <c r="J663" s="6"/>
      <c r="K663" s="6"/>
    </row>
    <row r="664" spans="1:11" ht="24">
      <c r="A664" s="9"/>
      <c r="B664" s="82"/>
      <c r="C664" s="6"/>
      <c r="D664" s="6"/>
      <c r="E664" s="6"/>
      <c r="F664" s="6"/>
      <c r="G664" s="6"/>
      <c r="H664" s="9"/>
      <c r="I664" s="6"/>
      <c r="J664" s="6"/>
      <c r="K664" s="6"/>
    </row>
    <row r="665" spans="1:11" ht="24">
      <c r="A665" s="9"/>
      <c r="B665" s="82"/>
      <c r="C665" s="6"/>
      <c r="D665" s="6"/>
      <c r="E665" s="6"/>
      <c r="F665" s="6"/>
      <c r="G665" s="6"/>
      <c r="H665" s="9"/>
      <c r="I665" s="6"/>
      <c r="J665" s="6"/>
      <c r="K665" s="6"/>
    </row>
    <row r="666" spans="1:11" ht="24">
      <c r="A666" s="9"/>
      <c r="B666" s="82"/>
      <c r="C666" s="6"/>
      <c r="D666" s="6"/>
      <c r="E666" s="6"/>
      <c r="F666" s="6"/>
      <c r="G666" s="6"/>
      <c r="H666" s="9"/>
      <c r="I666" s="6"/>
      <c r="J666" s="6"/>
      <c r="K666" s="6"/>
    </row>
    <row r="667" spans="1:11" ht="24">
      <c r="A667" s="9"/>
      <c r="B667" s="82"/>
      <c r="C667" s="6"/>
      <c r="D667" s="6"/>
      <c r="E667" s="6"/>
      <c r="F667" s="6"/>
      <c r="G667" s="6"/>
      <c r="H667" s="9"/>
      <c r="I667" s="6"/>
      <c r="J667" s="6"/>
      <c r="K667" s="6"/>
    </row>
    <row r="668" spans="1:11" ht="24">
      <c r="A668" s="9"/>
      <c r="B668" s="82"/>
      <c r="C668" s="6"/>
      <c r="D668" s="6"/>
      <c r="E668" s="6"/>
      <c r="F668" s="6"/>
      <c r="G668" s="6"/>
      <c r="H668" s="9"/>
      <c r="I668" s="6"/>
      <c r="J668" s="6"/>
      <c r="K668" s="6"/>
    </row>
  </sheetData>
  <sheetProtection/>
  <mergeCells count="2">
    <mergeCell ref="U8:V8"/>
    <mergeCell ref="B66:G66"/>
  </mergeCells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P7" sqref="P7"/>
    </sheetView>
  </sheetViews>
  <sheetFormatPr defaultColWidth="9.140625" defaultRowHeight="23.25"/>
  <cols>
    <col min="1" max="1" width="9.8515625" style="37" bestFit="1" customWidth="1"/>
    <col min="2" max="2" width="10.7109375" style="37" bestFit="1" customWidth="1"/>
    <col min="3" max="3" width="7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</row>
    <row r="2" spans="1:12" s="13" customFormat="1" ht="21" customHeight="1">
      <c r="A2" s="265" t="s">
        <v>177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</row>
    <row r="3" spans="1:12" s="13" customFormat="1" ht="21" customHeight="1">
      <c r="A3" s="268" t="s">
        <v>164</v>
      </c>
      <c r="B3" s="268"/>
      <c r="C3" s="268"/>
      <c r="D3" s="269" t="s">
        <v>165</v>
      </c>
      <c r="E3" s="269"/>
      <c r="F3" s="269"/>
      <c r="G3" s="270" t="s">
        <v>24</v>
      </c>
      <c r="H3" s="270"/>
      <c r="I3" s="270"/>
      <c r="J3" s="280" t="s">
        <v>163</v>
      </c>
      <c r="K3" s="280"/>
      <c r="L3" s="280"/>
    </row>
    <row r="4" spans="1:12" s="13" customFormat="1" ht="21" customHeight="1">
      <c r="A4" s="274" t="s">
        <v>43</v>
      </c>
      <c r="B4" s="274"/>
      <c r="C4" s="274"/>
      <c r="D4" s="275" t="s">
        <v>44</v>
      </c>
      <c r="E4" s="276"/>
      <c r="F4" s="276"/>
      <c r="G4" s="270" t="s">
        <v>166</v>
      </c>
      <c r="H4" s="270"/>
      <c r="I4" s="270"/>
      <c r="J4" s="280" t="s">
        <v>25</v>
      </c>
      <c r="K4" s="280"/>
      <c r="L4" s="280"/>
    </row>
    <row r="5" spans="1:12" s="13" customFormat="1" ht="45" customHeight="1">
      <c r="A5" s="271" t="s">
        <v>5</v>
      </c>
      <c r="B5" s="14" t="s">
        <v>6</v>
      </c>
      <c r="C5" s="272" t="s">
        <v>7</v>
      </c>
      <c r="D5" s="272"/>
      <c r="E5" s="15" t="s">
        <v>8</v>
      </c>
      <c r="F5" s="16" t="s">
        <v>9</v>
      </c>
      <c r="G5" s="281" t="s">
        <v>26</v>
      </c>
      <c r="H5" s="273" t="s">
        <v>27</v>
      </c>
      <c r="I5" s="277" t="s">
        <v>28</v>
      </c>
      <c r="J5" s="279" t="s">
        <v>29</v>
      </c>
      <c r="K5" s="279"/>
      <c r="L5" s="279"/>
    </row>
    <row r="6" spans="1:12" s="13" customFormat="1" ht="42" customHeight="1">
      <c r="A6" s="271"/>
      <c r="B6" s="17" t="s">
        <v>30</v>
      </c>
      <c r="C6" s="18" t="s">
        <v>12</v>
      </c>
      <c r="D6" s="19" t="s">
        <v>13</v>
      </c>
      <c r="E6" s="20" t="s">
        <v>14</v>
      </c>
      <c r="F6" s="21" t="s">
        <v>15</v>
      </c>
      <c r="G6" s="282"/>
      <c r="H6" s="273"/>
      <c r="I6" s="278"/>
      <c r="J6" s="22" t="s">
        <v>31</v>
      </c>
      <c r="K6" s="23" t="s">
        <v>32</v>
      </c>
      <c r="L6" s="24" t="s">
        <v>33</v>
      </c>
    </row>
    <row r="7" spans="1:12" s="13" customFormat="1" ht="19.5" customHeight="1">
      <c r="A7" s="25" t="s">
        <v>16</v>
      </c>
      <c r="B7" s="26" t="s">
        <v>17</v>
      </c>
      <c r="C7" s="27" t="s">
        <v>18</v>
      </c>
      <c r="D7" s="28" t="s">
        <v>19</v>
      </c>
      <c r="E7" s="29" t="s">
        <v>34</v>
      </c>
      <c r="F7" s="30" t="s">
        <v>35</v>
      </c>
      <c r="G7" s="25" t="s">
        <v>22</v>
      </c>
      <c r="H7" s="25" t="s">
        <v>36</v>
      </c>
      <c r="I7" s="31" t="s">
        <v>16</v>
      </c>
      <c r="J7" s="32" t="s">
        <v>37</v>
      </c>
      <c r="K7" s="33" t="s">
        <v>38</v>
      </c>
      <c r="L7" s="34" t="s">
        <v>39</v>
      </c>
    </row>
    <row r="8" spans="1:12" s="35" customFormat="1" ht="16.5" customHeight="1">
      <c r="A8" s="211">
        <v>22739</v>
      </c>
      <c r="B8" s="212">
        <v>229.3</v>
      </c>
      <c r="C8" s="212">
        <v>2.776</v>
      </c>
      <c r="D8" s="157">
        <v>0.2398464</v>
      </c>
      <c r="E8" s="157">
        <f>SUM(J8:L8)/3</f>
        <v>17.907353333333333</v>
      </c>
      <c r="F8" s="157">
        <f>E8*D8</f>
        <v>4.2950142305279995</v>
      </c>
      <c r="G8" s="233" t="s">
        <v>90</v>
      </c>
      <c r="H8" s="158">
        <v>1</v>
      </c>
      <c r="I8" s="211">
        <v>22739</v>
      </c>
      <c r="J8" s="212">
        <v>10.1516</v>
      </c>
      <c r="K8" s="212">
        <v>30.79016</v>
      </c>
      <c r="L8" s="212">
        <v>12.7803</v>
      </c>
    </row>
    <row r="9" spans="1:12" s="35" customFormat="1" ht="16.5" customHeight="1">
      <c r="A9" s="213">
        <v>22760</v>
      </c>
      <c r="B9" s="214">
        <v>229.31</v>
      </c>
      <c r="C9" s="214">
        <v>5.483</v>
      </c>
      <c r="D9" s="160">
        <v>0.4737312</v>
      </c>
      <c r="E9" s="160">
        <f>SUM(J9:L9)/3</f>
        <v>12.445373333333334</v>
      </c>
      <c r="F9" s="160">
        <f>E9*D9</f>
        <v>5.895761643648001</v>
      </c>
      <c r="G9" s="234" t="s">
        <v>91</v>
      </c>
      <c r="H9" s="161">
        <f>+H8+1</f>
        <v>2</v>
      </c>
      <c r="I9" s="213">
        <v>22760</v>
      </c>
      <c r="J9" s="214">
        <v>11.01524</v>
      </c>
      <c r="K9" s="214">
        <v>11.71558</v>
      </c>
      <c r="L9" s="214">
        <v>14.6053</v>
      </c>
    </row>
    <row r="10" spans="1:13" s="35" customFormat="1" ht="16.5" customHeight="1">
      <c r="A10" s="213">
        <v>22770</v>
      </c>
      <c r="B10" s="214">
        <v>229.31</v>
      </c>
      <c r="C10" s="214">
        <v>2.754</v>
      </c>
      <c r="D10" s="160">
        <v>0.2379456</v>
      </c>
      <c r="E10" s="160">
        <f>SUM(J10:L10)/3</f>
        <v>26.62433</v>
      </c>
      <c r="F10" s="160">
        <f>E10*D10</f>
        <v>6.3351421764480005</v>
      </c>
      <c r="G10" s="234" t="s">
        <v>156</v>
      </c>
      <c r="H10" s="161">
        <f>+H9+1</f>
        <v>3</v>
      </c>
      <c r="I10" s="213">
        <v>22770</v>
      </c>
      <c r="J10" s="214">
        <v>23.74524</v>
      </c>
      <c r="K10" s="214">
        <v>29.74813</v>
      </c>
      <c r="L10" s="214">
        <v>26.37962</v>
      </c>
      <c r="M10" s="36"/>
    </row>
    <row r="11" spans="1:13" s="35" customFormat="1" ht="16.5" customHeight="1">
      <c r="A11" s="213">
        <v>22783</v>
      </c>
      <c r="B11" s="214">
        <v>228.69</v>
      </c>
      <c r="C11" s="214">
        <v>0.901</v>
      </c>
      <c r="D11" s="160">
        <v>0.07784640000000001</v>
      </c>
      <c r="E11" s="160">
        <f aca="true" t="shared" si="0" ref="E11:E23">SUM(J11:L11)/3</f>
        <v>37.23618</v>
      </c>
      <c r="F11" s="160">
        <f aca="true" t="shared" si="1" ref="F11:F23">E11*D11</f>
        <v>2.8987025627520002</v>
      </c>
      <c r="G11" s="234" t="s">
        <v>94</v>
      </c>
      <c r="H11" s="161">
        <f aca="true" t="shared" si="2" ref="H11:H27">+H10+1</f>
        <v>4</v>
      </c>
      <c r="I11" s="213">
        <v>22783</v>
      </c>
      <c r="J11" s="214">
        <v>37.78001</v>
      </c>
      <c r="K11" s="214">
        <v>35.96346</v>
      </c>
      <c r="L11" s="214">
        <v>37.96507</v>
      </c>
      <c r="M11" s="36"/>
    </row>
    <row r="12" spans="1:13" s="35" customFormat="1" ht="16.5" customHeight="1">
      <c r="A12" s="213">
        <v>22810</v>
      </c>
      <c r="B12" s="214">
        <v>228.9</v>
      </c>
      <c r="C12" s="214">
        <v>5.171</v>
      </c>
      <c r="D12" s="160">
        <v>0.44677440000000007</v>
      </c>
      <c r="E12" s="160">
        <f t="shared" si="0"/>
        <v>43.97129666666666</v>
      </c>
      <c r="F12" s="160">
        <f t="shared" si="1"/>
        <v>19.645249685472</v>
      </c>
      <c r="G12" s="234" t="s">
        <v>93</v>
      </c>
      <c r="H12" s="161">
        <f t="shared" si="2"/>
        <v>5</v>
      </c>
      <c r="I12" s="213">
        <v>22810</v>
      </c>
      <c r="J12" s="214">
        <v>25.9542</v>
      </c>
      <c r="K12" s="214">
        <v>56.66083</v>
      </c>
      <c r="L12" s="214">
        <v>49.29886</v>
      </c>
      <c r="M12" s="36"/>
    </row>
    <row r="13" spans="1:13" s="35" customFormat="1" ht="16.5" customHeight="1">
      <c r="A13" s="213">
        <v>22822</v>
      </c>
      <c r="B13" s="214">
        <v>228.84</v>
      </c>
      <c r="C13" s="214">
        <v>4.266</v>
      </c>
      <c r="D13" s="160">
        <v>0.36858240000000003</v>
      </c>
      <c r="E13" s="160">
        <f t="shared" si="0"/>
        <v>65.85476333333334</v>
      </c>
      <c r="F13" s="160">
        <f t="shared" si="1"/>
        <v>24.272906720832005</v>
      </c>
      <c r="G13" s="234" t="s">
        <v>95</v>
      </c>
      <c r="H13" s="161">
        <f t="shared" si="2"/>
        <v>6</v>
      </c>
      <c r="I13" s="213">
        <v>22822</v>
      </c>
      <c r="J13" s="214">
        <v>56.14788</v>
      </c>
      <c r="K13" s="214">
        <v>71.68811</v>
      </c>
      <c r="L13" s="214">
        <v>69.7283</v>
      </c>
      <c r="M13" s="36"/>
    </row>
    <row r="14" spans="1:13" s="35" customFormat="1" ht="16.5" customHeight="1">
      <c r="A14" s="213">
        <v>22829</v>
      </c>
      <c r="B14" s="214">
        <v>228.81</v>
      </c>
      <c r="C14" s="214">
        <v>4.074</v>
      </c>
      <c r="D14" s="160">
        <v>0.3519936</v>
      </c>
      <c r="E14" s="160">
        <f t="shared" si="0"/>
        <v>59.06180666666666</v>
      </c>
      <c r="F14" s="160">
        <f t="shared" si="1"/>
        <v>20.789377951104</v>
      </c>
      <c r="G14" s="234" t="s">
        <v>124</v>
      </c>
      <c r="H14" s="161">
        <f t="shared" si="2"/>
        <v>7</v>
      </c>
      <c r="I14" s="213">
        <v>22829</v>
      </c>
      <c r="J14" s="214">
        <v>59.60444</v>
      </c>
      <c r="K14" s="214">
        <v>59.31498</v>
      </c>
      <c r="L14" s="214">
        <v>58.266</v>
      </c>
      <c r="M14" s="36"/>
    </row>
    <row r="15" spans="1:13" s="35" customFormat="1" ht="16.5" customHeight="1">
      <c r="A15" s="213">
        <v>22838</v>
      </c>
      <c r="B15" s="214">
        <v>228.91</v>
      </c>
      <c r="C15" s="214">
        <v>6.652</v>
      </c>
      <c r="D15" s="160">
        <v>0.5747328</v>
      </c>
      <c r="E15" s="160">
        <f t="shared" si="0"/>
        <v>88.13887333333334</v>
      </c>
      <c r="F15" s="160">
        <f t="shared" si="1"/>
        <v>50.656301459712004</v>
      </c>
      <c r="G15" s="234" t="s">
        <v>125</v>
      </c>
      <c r="H15" s="161">
        <f t="shared" si="2"/>
        <v>8</v>
      </c>
      <c r="I15" s="213">
        <v>22838</v>
      </c>
      <c r="J15" s="214">
        <v>87.84978</v>
      </c>
      <c r="K15" s="214">
        <v>81.81027</v>
      </c>
      <c r="L15" s="214">
        <v>94.75657</v>
      </c>
      <c r="M15" s="36"/>
    </row>
    <row r="16" spans="1:13" s="35" customFormat="1" ht="16.5" customHeight="1">
      <c r="A16" s="213">
        <v>22855</v>
      </c>
      <c r="B16" s="214">
        <v>229.2</v>
      </c>
      <c r="C16" s="214">
        <v>13.539</v>
      </c>
      <c r="D16" s="160">
        <v>1.1697696</v>
      </c>
      <c r="E16" s="160">
        <f t="shared" si="0"/>
        <v>155.38717333333332</v>
      </c>
      <c r="F16" s="160">
        <f t="shared" si="1"/>
        <v>181.767191595264</v>
      </c>
      <c r="G16" s="234" t="s">
        <v>126</v>
      </c>
      <c r="H16" s="161">
        <f t="shared" si="2"/>
        <v>9</v>
      </c>
      <c r="I16" s="213">
        <v>22855</v>
      </c>
      <c r="J16" s="214">
        <v>157.23041</v>
      </c>
      <c r="K16" s="214">
        <v>155.7302</v>
      </c>
      <c r="L16" s="214">
        <v>153.20091</v>
      </c>
      <c r="M16" s="36"/>
    </row>
    <row r="17" spans="1:13" s="35" customFormat="1" ht="16.5" customHeight="1">
      <c r="A17" s="213">
        <v>22865</v>
      </c>
      <c r="B17" s="214">
        <v>229.18</v>
      </c>
      <c r="C17" s="214">
        <v>13.376</v>
      </c>
      <c r="D17" s="160">
        <v>1.1556864</v>
      </c>
      <c r="E17" s="160">
        <f t="shared" si="0"/>
        <v>86.30411</v>
      </c>
      <c r="F17" s="160">
        <f t="shared" si="1"/>
        <v>99.740486191104</v>
      </c>
      <c r="G17" s="234" t="s">
        <v>99</v>
      </c>
      <c r="H17" s="161">
        <f t="shared" si="2"/>
        <v>10</v>
      </c>
      <c r="I17" s="213">
        <v>22865</v>
      </c>
      <c r="J17" s="214">
        <v>77.44448</v>
      </c>
      <c r="K17" s="214">
        <v>99.99638</v>
      </c>
      <c r="L17" s="214">
        <v>81.47147</v>
      </c>
      <c r="M17" s="36"/>
    </row>
    <row r="18" spans="1:13" s="35" customFormat="1" ht="16.5" customHeight="1">
      <c r="A18" s="213">
        <v>22875</v>
      </c>
      <c r="B18" s="214">
        <v>230.14</v>
      </c>
      <c r="C18" s="214">
        <v>57.777</v>
      </c>
      <c r="D18" s="160">
        <v>4.991932800000001</v>
      </c>
      <c r="E18" s="160">
        <f t="shared" si="0"/>
        <v>650.80508</v>
      </c>
      <c r="F18" s="160">
        <f t="shared" si="1"/>
        <v>3248.7752252586242</v>
      </c>
      <c r="G18" s="234" t="s">
        <v>100</v>
      </c>
      <c r="H18" s="161">
        <f t="shared" si="2"/>
        <v>11</v>
      </c>
      <c r="I18" s="213">
        <v>22875</v>
      </c>
      <c r="J18" s="214">
        <v>530.55307</v>
      </c>
      <c r="K18" s="214">
        <v>712.28888</v>
      </c>
      <c r="L18" s="214">
        <v>709.57329</v>
      </c>
      <c r="M18" s="36"/>
    </row>
    <row r="19" spans="1:13" s="35" customFormat="1" ht="16.5" customHeight="1">
      <c r="A19" s="213">
        <v>22876</v>
      </c>
      <c r="B19" s="214">
        <v>229.98</v>
      </c>
      <c r="C19" s="214">
        <v>46.298</v>
      </c>
      <c r="D19" s="160">
        <v>4.000147200000001</v>
      </c>
      <c r="E19" s="160">
        <f t="shared" si="0"/>
        <v>163.00999333333334</v>
      </c>
      <c r="F19" s="160">
        <f t="shared" si="1"/>
        <v>652.0639684043522</v>
      </c>
      <c r="G19" s="234" t="s">
        <v>101</v>
      </c>
      <c r="H19" s="161">
        <f t="shared" si="2"/>
        <v>12</v>
      </c>
      <c r="I19" s="213">
        <v>22876</v>
      </c>
      <c r="J19" s="214">
        <v>132.64187</v>
      </c>
      <c r="K19" s="214">
        <v>171.73866</v>
      </c>
      <c r="L19" s="214">
        <v>184.64945</v>
      </c>
      <c r="M19" s="36"/>
    </row>
    <row r="20" spans="1:13" s="35" customFormat="1" ht="16.5" customHeight="1">
      <c r="A20" s="213">
        <v>22890</v>
      </c>
      <c r="B20" s="214">
        <v>230.46</v>
      </c>
      <c r="C20" s="214">
        <v>83.145</v>
      </c>
      <c r="D20" s="160">
        <v>7.183728</v>
      </c>
      <c r="E20" s="160">
        <f t="shared" si="0"/>
        <v>190.83630666666667</v>
      </c>
      <c r="F20" s="160">
        <f t="shared" si="1"/>
        <v>1370.91611961792</v>
      </c>
      <c r="G20" s="234" t="s">
        <v>102</v>
      </c>
      <c r="H20" s="161">
        <f t="shared" si="2"/>
        <v>13</v>
      </c>
      <c r="I20" s="213">
        <v>22890</v>
      </c>
      <c r="J20" s="214">
        <v>164.80738</v>
      </c>
      <c r="K20" s="214">
        <v>216.58628</v>
      </c>
      <c r="L20" s="214">
        <v>191.11526</v>
      </c>
      <c r="M20" s="36"/>
    </row>
    <row r="21" spans="1:13" s="35" customFormat="1" ht="16.5" customHeight="1">
      <c r="A21" s="213">
        <v>22891</v>
      </c>
      <c r="B21" s="214">
        <v>231.26</v>
      </c>
      <c r="C21" s="214">
        <v>140.537</v>
      </c>
      <c r="D21" s="160">
        <v>12.142396800000002</v>
      </c>
      <c r="E21" s="160">
        <f t="shared" si="0"/>
        <v>281.2756366666667</v>
      </c>
      <c r="F21" s="160">
        <f t="shared" si="1"/>
        <v>3415.3603905792966</v>
      </c>
      <c r="G21" s="234" t="s">
        <v>103</v>
      </c>
      <c r="H21" s="161">
        <f t="shared" si="2"/>
        <v>14</v>
      </c>
      <c r="I21" s="213">
        <v>22891</v>
      </c>
      <c r="J21" s="214">
        <v>186.21426</v>
      </c>
      <c r="K21" s="214">
        <v>389.42725</v>
      </c>
      <c r="L21" s="214">
        <v>268.1854</v>
      </c>
      <c r="M21" s="36"/>
    </row>
    <row r="22" spans="1:13" s="35" customFormat="1" ht="16.5" customHeight="1">
      <c r="A22" s="213">
        <v>22901</v>
      </c>
      <c r="B22" s="214">
        <v>229</v>
      </c>
      <c r="C22" s="214">
        <v>14.09</v>
      </c>
      <c r="D22" s="160">
        <v>1.217376</v>
      </c>
      <c r="E22" s="160">
        <f t="shared" si="0"/>
        <v>23.89350333333333</v>
      </c>
      <c r="F22" s="160">
        <f t="shared" si="1"/>
        <v>29.087377513919996</v>
      </c>
      <c r="G22" s="234" t="s">
        <v>104</v>
      </c>
      <c r="H22" s="161">
        <f t="shared" si="2"/>
        <v>15</v>
      </c>
      <c r="I22" s="213">
        <v>22901</v>
      </c>
      <c r="J22" s="214">
        <v>28.7895</v>
      </c>
      <c r="K22" s="214">
        <v>17.86461</v>
      </c>
      <c r="L22" s="214">
        <v>25.0264</v>
      </c>
      <c r="M22" s="36"/>
    </row>
    <row r="23" spans="1:13" s="35" customFormat="1" ht="16.5" customHeight="1">
      <c r="A23" s="213">
        <v>22923</v>
      </c>
      <c r="B23" s="214">
        <v>228.78</v>
      </c>
      <c r="C23" s="214">
        <v>6.088</v>
      </c>
      <c r="D23" s="160">
        <v>0.5260032</v>
      </c>
      <c r="E23" s="160">
        <f t="shared" si="0"/>
        <v>18.460526666666667</v>
      </c>
      <c r="F23" s="160">
        <f t="shared" si="1"/>
        <v>9.710296100352</v>
      </c>
      <c r="G23" s="234" t="s">
        <v>105</v>
      </c>
      <c r="H23" s="161">
        <f t="shared" si="2"/>
        <v>16</v>
      </c>
      <c r="I23" s="213">
        <v>22923</v>
      </c>
      <c r="J23" s="214">
        <v>11.4659</v>
      </c>
      <c r="K23" s="214">
        <v>20.60079</v>
      </c>
      <c r="L23" s="214">
        <v>23.31489</v>
      </c>
      <c r="M23" s="36"/>
    </row>
    <row r="24" spans="1:13" s="35" customFormat="1" ht="16.5" customHeight="1">
      <c r="A24" s="213">
        <v>22937</v>
      </c>
      <c r="B24" s="214">
        <v>228.94</v>
      </c>
      <c r="C24" s="214">
        <v>8.833</v>
      </c>
      <c r="D24" s="160">
        <v>0.7631712</v>
      </c>
      <c r="E24" s="160">
        <f>SUM(J24:L24)/3</f>
        <v>26.26251666666667</v>
      </c>
      <c r="F24" s="160">
        <f>E24*D24</f>
        <v>20.042796359520004</v>
      </c>
      <c r="G24" s="234" t="s">
        <v>106</v>
      </c>
      <c r="H24" s="161">
        <f t="shared" si="2"/>
        <v>17</v>
      </c>
      <c r="I24" s="213">
        <v>22937</v>
      </c>
      <c r="J24" s="214">
        <v>39.90449</v>
      </c>
      <c r="K24" s="214">
        <v>21.91191</v>
      </c>
      <c r="L24" s="214">
        <v>16.97115</v>
      </c>
      <c r="M24" s="36"/>
    </row>
    <row r="25" spans="1:13" s="35" customFormat="1" ht="16.5" customHeight="1">
      <c r="A25" s="213">
        <v>22941</v>
      </c>
      <c r="B25" s="214">
        <v>228.93</v>
      </c>
      <c r="C25" s="214">
        <v>8.124</v>
      </c>
      <c r="D25" s="160">
        <v>0.7019136000000001</v>
      </c>
      <c r="E25" s="160">
        <f>SUM(J25:L25)/3</f>
        <v>23.92589</v>
      </c>
      <c r="F25" s="160">
        <f>E25*D25</f>
        <v>16.793907583104</v>
      </c>
      <c r="G25" s="234" t="s">
        <v>107</v>
      </c>
      <c r="H25" s="161">
        <f t="shared" si="2"/>
        <v>18</v>
      </c>
      <c r="I25" s="213">
        <v>22941</v>
      </c>
      <c r="J25" s="214">
        <v>19.2431</v>
      </c>
      <c r="K25" s="214">
        <v>26.96574</v>
      </c>
      <c r="L25" s="214">
        <v>25.56883</v>
      </c>
      <c r="M25" s="36"/>
    </row>
    <row r="26" spans="1:13" s="35" customFormat="1" ht="16.5" customHeight="1">
      <c r="A26" s="213">
        <v>22956</v>
      </c>
      <c r="B26" s="214">
        <v>228.92</v>
      </c>
      <c r="C26" s="214">
        <v>4.618</v>
      </c>
      <c r="D26" s="160">
        <v>0.39899520000000005</v>
      </c>
      <c r="E26" s="160">
        <f>SUM(J26:L26)/3</f>
        <v>15.644143333333332</v>
      </c>
      <c r="F26" s="160">
        <f>E26*D26</f>
        <v>6.2419380981120005</v>
      </c>
      <c r="G26" s="234" t="s">
        <v>108</v>
      </c>
      <c r="H26" s="161">
        <f t="shared" si="2"/>
        <v>19</v>
      </c>
      <c r="I26" s="213">
        <v>22956</v>
      </c>
      <c r="J26" s="214">
        <v>15.32744</v>
      </c>
      <c r="K26" s="214">
        <v>11.93749</v>
      </c>
      <c r="L26" s="214">
        <v>19.6675</v>
      </c>
      <c r="M26" s="36"/>
    </row>
    <row r="27" spans="1:13" s="35" customFormat="1" ht="16.5" customHeight="1">
      <c r="A27" s="213">
        <v>22971</v>
      </c>
      <c r="B27" s="159">
        <v>228.88</v>
      </c>
      <c r="C27" s="159">
        <v>0.693</v>
      </c>
      <c r="D27" s="160">
        <v>0.059875199999999996</v>
      </c>
      <c r="E27" s="160">
        <f>SUM(J27:L27)/3</f>
        <v>10.24</v>
      </c>
      <c r="F27" s="160">
        <f>E27*D27</f>
        <v>0.613122048</v>
      </c>
      <c r="G27" s="234" t="s">
        <v>109</v>
      </c>
      <c r="H27" s="161">
        <f t="shared" si="2"/>
        <v>20</v>
      </c>
      <c r="I27" s="213">
        <v>22971</v>
      </c>
      <c r="J27" s="214">
        <v>8.78399</v>
      </c>
      <c r="K27" s="214">
        <v>7.70065</v>
      </c>
      <c r="L27" s="214">
        <v>14.23536</v>
      </c>
      <c r="M27" s="36"/>
    </row>
    <row r="28" spans="1:13" s="35" customFormat="1" ht="16.5" customHeight="1">
      <c r="A28" s="213"/>
      <c r="B28" s="159"/>
      <c r="C28" s="159"/>
      <c r="D28" s="160"/>
      <c r="E28" s="160"/>
      <c r="F28" s="160"/>
      <c r="G28" s="234"/>
      <c r="H28" s="161"/>
      <c r="I28" s="213"/>
      <c r="J28" s="214"/>
      <c r="K28" s="214"/>
      <c r="L28" s="214"/>
      <c r="M28" s="36"/>
    </row>
    <row r="29" spans="1:13" s="35" customFormat="1" ht="16.5" customHeight="1">
      <c r="A29" s="213"/>
      <c r="B29" s="159"/>
      <c r="C29" s="159"/>
      <c r="D29" s="160"/>
      <c r="E29" s="160"/>
      <c r="F29" s="160"/>
      <c r="G29" s="234"/>
      <c r="H29" s="161"/>
      <c r="I29" s="213"/>
      <c r="J29" s="159"/>
      <c r="K29" s="159"/>
      <c r="L29" s="159"/>
      <c r="M29" s="36"/>
    </row>
    <row r="30" spans="1:13" s="35" customFormat="1" ht="16.5" customHeight="1">
      <c r="A30" s="213"/>
      <c r="B30" s="159"/>
      <c r="C30" s="159"/>
      <c r="D30" s="160"/>
      <c r="E30" s="160"/>
      <c r="F30" s="160"/>
      <c r="G30" s="234"/>
      <c r="H30" s="161"/>
      <c r="I30" s="213"/>
      <c r="J30" s="159"/>
      <c r="K30" s="159"/>
      <c r="L30" s="159"/>
      <c r="M30" s="36"/>
    </row>
    <row r="31" spans="1:13" s="35" customFormat="1" ht="16.5" customHeight="1">
      <c r="A31" s="213"/>
      <c r="B31" s="159"/>
      <c r="C31" s="159"/>
      <c r="D31" s="160"/>
      <c r="E31" s="160"/>
      <c r="F31" s="160"/>
      <c r="G31" s="234"/>
      <c r="H31" s="161"/>
      <c r="I31" s="213"/>
      <c r="J31" s="159"/>
      <c r="K31" s="159"/>
      <c r="L31" s="159"/>
      <c r="M31" s="36"/>
    </row>
    <row r="32" spans="1:12" ht="16.5" customHeight="1">
      <c r="A32" s="213"/>
      <c r="B32" s="159"/>
      <c r="C32" s="159"/>
      <c r="D32" s="160"/>
      <c r="E32" s="160"/>
      <c r="F32" s="160"/>
      <c r="G32" s="234"/>
      <c r="H32" s="161"/>
      <c r="I32" s="213"/>
      <c r="J32" s="159"/>
      <c r="K32" s="159"/>
      <c r="L32" s="159"/>
    </row>
    <row r="33" spans="1:12" ht="16.5" customHeight="1">
      <c r="A33" s="213"/>
      <c r="B33" s="159"/>
      <c r="C33" s="159"/>
      <c r="D33" s="160"/>
      <c r="E33" s="160"/>
      <c r="F33" s="160"/>
      <c r="G33" s="234"/>
      <c r="H33" s="161"/>
      <c r="I33" s="213"/>
      <c r="J33" s="159"/>
      <c r="K33" s="159"/>
      <c r="L33" s="159"/>
    </row>
    <row r="34" spans="1:12" ht="16.5" customHeight="1">
      <c r="A34" s="213"/>
      <c r="B34" s="159"/>
      <c r="C34" s="159"/>
      <c r="D34" s="160"/>
      <c r="E34" s="160"/>
      <c r="F34" s="160"/>
      <c r="G34" s="234"/>
      <c r="H34" s="161"/>
      <c r="I34" s="213"/>
      <c r="J34" s="159"/>
      <c r="K34" s="159"/>
      <c r="L34" s="159"/>
    </row>
    <row r="35" spans="1:12" ht="16.5" customHeight="1">
      <c r="A35" s="213"/>
      <c r="B35" s="159"/>
      <c r="C35" s="159"/>
      <c r="D35" s="160"/>
      <c r="E35" s="160"/>
      <c r="F35" s="160"/>
      <c r="G35" s="234"/>
      <c r="H35" s="161"/>
      <c r="I35" s="213"/>
      <c r="J35" s="159"/>
      <c r="K35" s="159"/>
      <c r="L35" s="159"/>
    </row>
    <row r="36" spans="1:12" ht="16.5" customHeight="1">
      <c r="A36" s="213"/>
      <c r="B36" s="159"/>
      <c r="C36" s="159"/>
      <c r="D36" s="160"/>
      <c r="E36" s="160"/>
      <c r="F36" s="160"/>
      <c r="G36" s="234"/>
      <c r="H36" s="161"/>
      <c r="I36" s="213"/>
      <c r="J36" s="159"/>
      <c r="K36" s="159"/>
      <c r="L36" s="159"/>
    </row>
    <row r="37" spans="1:12" ht="16.5" customHeight="1">
      <c r="A37" s="213"/>
      <c r="B37" s="159"/>
      <c r="C37" s="159"/>
      <c r="D37" s="160"/>
      <c r="E37" s="160"/>
      <c r="F37" s="160"/>
      <c r="G37" s="234"/>
      <c r="H37" s="161"/>
      <c r="I37" s="213"/>
      <c r="J37" s="159"/>
      <c r="K37" s="159"/>
      <c r="L37" s="159"/>
    </row>
    <row r="38" spans="1:12" ht="16.5" customHeight="1">
      <c r="A38" s="213"/>
      <c r="B38" s="159"/>
      <c r="C38" s="159"/>
      <c r="D38" s="160"/>
      <c r="E38" s="160"/>
      <c r="F38" s="160"/>
      <c r="G38" s="234"/>
      <c r="H38" s="161"/>
      <c r="I38" s="213"/>
      <c r="J38" s="159"/>
      <c r="K38" s="159"/>
      <c r="L38" s="159"/>
    </row>
    <row r="39" spans="1:12" ht="16.5" customHeight="1">
      <c r="A39" s="213"/>
      <c r="B39" s="159"/>
      <c r="C39" s="159"/>
      <c r="D39" s="160"/>
      <c r="E39" s="160"/>
      <c r="F39" s="160"/>
      <c r="G39" s="234"/>
      <c r="H39" s="161"/>
      <c r="I39" s="213"/>
      <c r="J39" s="159"/>
      <c r="K39" s="159"/>
      <c r="L39" s="159"/>
    </row>
    <row r="40" spans="1:12" ht="16.5" customHeight="1">
      <c r="A40" s="213"/>
      <c r="B40" s="159"/>
      <c r="C40" s="159"/>
      <c r="D40" s="160"/>
      <c r="E40" s="160"/>
      <c r="F40" s="160"/>
      <c r="G40" s="234"/>
      <c r="H40" s="161"/>
      <c r="I40" s="213"/>
      <c r="J40" s="159"/>
      <c r="K40" s="159"/>
      <c r="L40" s="159"/>
    </row>
    <row r="41" spans="1:12" ht="16.5" customHeight="1">
      <c r="A41" s="213"/>
      <c r="B41" s="159"/>
      <c r="C41" s="159"/>
      <c r="D41" s="160"/>
      <c r="E41" s="160"/>
      <c r="F41" s="160"/>
      <c r="G41" s="234"/>
      <c r="H41" s="161"/>
      <c r="I41" s="213"/>
      <c r="J41" s="159"/>
      <c r="K41" s="159"/>
      <c r="L41" s="159"/>
    </row>
    <row r="42" spans="1:12" ht="16.5" customHeight="1">
      <c r="A42" s="232"/>
      <c r="B42" s="229"/>
      <c r="C42" s="229"/>
      <c r="D42" s="230"/>
      <c r="E42" s="230"/>
      <c r="F42" s="230"/>
      <c r="G42" s="235"/>
      <c r="H42" s="231"/>
      <c r="I42" s="232"/>
      <c r="J42" s="229"/>
      <c r="K42" s="229"/>
      <c r="L42" s="229"/>
    </row>
    <row r="43" spans="1:12" ht="16.5" customHeight="1">
      <c r="A43" s="216"/>
      <c r="B43" s="216"/>
      <c r="C43" s="216"/>
      <c r="D43" s="217"/>
      <c r="E43" s="217"/>
      <c r="F43" s="217"/>
      <c r="G43" s="218"/>
      <c r="H43" s="162"/>
      <c r="I43" s="219"/>
      <c r="J43" s="220"/>
      <c r="K43" s="220"/>
      <c r="L43" s="220"/>
    </row>
    <row r="44" spans="1:12" ht="16.5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24" sqref="K24"/>
    </sheetView>
  </sheetViews>
  <sheetFormatPr defaultColWidth="9.140625" defaultRowHeight="23.2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40</v>
      </c>
      <c r="E17" s="40">
        <v>20</v>
      </c>
      <c r="F17" s="41" t="s">
        <v>23</v>
      </c>
    </row>
    <row r="34" spans="4:6" ht="23.25">
      <c r="D34" s="39" t="s">
        <v>41</v>
      </c>
      <c r="E34" s="40">
        <v>391</v>
      </c>
      <c r="F34" s="41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6" sqref="F6"/>
    </sheetView>
  </sheetViews>
  <sheetFormatPr defaultColWidth="11.421875" defaultRowHeight="23.25"/>
  <cols>
    <col min="1" max="1" width="9.140625" style="53" bestFit="1" customWidth="1"/>
    <col min="2" max="2" width="2.7109375" style="54" bestFit="1" customWidth="1"/>
    <col min="3" max="3" width="7.421875" style="55" customWidth="1"/>
    <col min="4" max="4" width="7.57421875" style="55" customWidth="1"/>
    <col min="5" max="5" width="7.5742187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17" ht="22.5" customHeight="1">
      <c r="A1" s="42">
        <v>23102</v>
      </c>
      <c r="B1" s="43">
        <v>37712</v>
      </c>
      <c r="C1"/>
      <c r="D1" s="44">
        <v>228.47</v>
      </c>
      <c r="F1" s="75">
        <v>229.3</v>
      </c>
      <c r="Q1" s="76"/>
    </row>
    <row r="2" spans="1:17" ht="22.5" customHeight="1">
      <c r="A2" s="42">
        <v>23103</v>
      </c>
      <c r="B2" s="43">
        <v>37713</v>
      </c>
      <c r="C2"/>
      <c r="D2" s="44">
        <v>228.46</v>
      </c>
      <c r="Q2" s="76"/>
    </row>
    <row r="3" spans="1:17" ht="22.5" customHeight="1">
      <c r="A3" s="42">
        <v>23104</v>
      </c>
      <c r="B3" s="43">
        <v>37714</v>
      </c>
      <c r="C3"/>
      <c r="D3" s="44">
        <v>228.46</v>
      </c>
      <c r="Q3" s="76"/>
    </row>
    <row r="4" spans="1:17" ht="22.5" customHeight="1">
      <c r="A4" s="42">
        <v>23105</v>
      </c>
      <c r="B4" s="43">
        <v>37715</v>
      </c>
      <c r="C4"/>
      <c r="D4" s="44">
        <v>228.45000000000002</v>
      </c>
      <c r="Q4" s="76"/>
    </row>
    <row r="5" spans="1:17" ht="22.5" customHeight="1">
      <c r="A5" s="42">
        <v>23106</v>
      </c>
      <c r="B5" s="43">
        <v>37716</v>
      </c>
      <c r="C5"/>
      <c r="D5" s="44">
        <v>228.46</v>
      </c>
      <c r="Q5" s="76"/>
    </row>
    <row r="6" spans="1:17" ht="22.5" customHeight="1">
      <c r="A6" s="42">
        <v>23107</v>
      </c>
      <c r="B6" s="43">
        <v>37717</v>
      </c>
      <c r="C6"/>
      <c r="D6" s="44">
        <v>228.46</v>
      </c>
      <c r="Q6" s="76"/>
    </row>
    <row r="7" spans="1:17" ht="22.5" customHeight="1">
      <c r="A7" s="42">
        <v>23108</v>
      </c>
      <c r="B7" s="43">
        <v>37718</v>
      </c>
      <c r="C7"/>
      <c r="D7" s="44">
        <v>228.45000000000002</v>
      </c>
      <c r="Q7" s="76"/>
    </row>
    <row r="8" spans="1:17" ht="22.5" customHeight="1">
      <c r="A8" s="42">
        <v>23109</v>
      </c>
      <c r="B8" s="43">
        <v>37719</v>
      </c>
      <c r="C8"/>
      <c r="D8" s="44">
        <v>228.45000000000002</v>
      </c>
      <c r="Q8" s="76"/>
    </row>
    <row r="9" spans="1:17" ht="22.5" customHeight="1">
      <c r="A9" s="42">
        <v>23110</v>
      </c>
      <c r="B9" s="43">
        <v>37720</v>
      </c>
      <c r="C9"/>
      <c r="D9" s="44">
        <v>228.45000000000002</v>
      </c>
      <c r="Q9" s="76"/>
    </row>
    <row r="10" spans="1:17" ht="22.5" customHeight="1">
      <c r="A10" s="42">
        <v>23111</v>
      </c>
      <c r="B10" s="43">
        <v>37721</v>
      </c>
      <c r="C10"/>
      <c r="D10" s="44">
        <v>228.58</v>
      </c>
      <c r="Q10" s="76"/>
    </row>
    <row r="11" spans="1:17" ht="22.5" customHeight="1">
      <c r="A11" s="42">
        <v>23112</v>
      </c>
      <c r="B11" s="43">
        <v>37722</v>
      </c>
      <c r="C11"/>
      <c r="D11" s="44">
        <v>228.58</v>
      </c>
      <c r="E11" s="56"/>
      <c r="Q11" s="76"/>
    </row>
    <row r="12" spans="1:17" ht="22.5" customHeight="1">
      <c r="A12" s="42">
        <v>23113</v>
      </c>
      <c r="B12" s="43">
        <v>37723</v>
      </c>
      <c r="C12"/>
      <c r="D12" s="44">
        <v>228.5</v>
      </c>
      <c r="Q12" s="76"/>
    </row>
    <row r="13" spans="1:17" ht="22.5" customHeight="1">
      <c r="A13" s="42">
        <v>23114</v>
      </c>
      <c r="B13" s="43">
        <v>37724</v>
      </c>
      <c r="C13"/>
      <c r="D13" s="44">
        <v>228.49</v>
      </c>
      <c r="Q13" s="76"/>
    </row>
    <row r="14" spans="1:17" ht="22.5" customHeight="1">
      <c r="A14" s="42">
        <v>23115</v>
      </c>
      <c r="B14" s="43">
        <v>37725</v>
      </c>
      <c r="C14"/>
      <c r="D14" s="44">
        <v>228.48000000000002</v>
      </c>
      <c r="Q14" s="76"/>
    </row>
    <row r="15" spans="1:17" ht="22.5" customHeight="1">
      <c r="A15" s="42">
        <v>23116</v>
      </c>
      <c r="B15" s="43">
        <v>37726</v>
      </c>
      <c r="C15"/>
      <c r="D15" s="44">
        <v>228.48000000000002</v>
      </c>
      <c r="Q15" s="76"/>
    </row>
    <row r="16" spans="1:17" ht="22.5" customHeight="1">
      <c r="A16" s="42">
        <v>23117</v>
      </c>
      <c r="B16" s="43">
        <v>37727</v>
      </c>
      <c r="C16"/>
      <c r="D16" s="44">
        <v>228.47</v>
      </c>
      <c r="Q16" s="76"/>
    </row>
    <row r="17" spans="1:17" ht="22.5" customHeight="1">
      <c r="A17" s="42">
        <v>23118</v>
      </c>
      <c r="B17" s="43">
        <v>37728</v>
      </c>
      <c r="C17"/>
      <c r="D17" s="44">
        <v>228.56</v>
      </c>
      <c r="J17" s="47" t="s">
        <v>40</v>
      </c>
      <c r="K17" s="48">
        <v>35</v>
      </c>
      <c r="L17" s="49" t="s">
        <v>23</v>
      </c>
      <c r="Q17" s="76"/>
    </row>
    <row r="18" spans="1:17" ht="22.5" customHeight="1">
      <c r="A18" s="42">
        <v>23119</v>
      </c>
      <c r="B18" s="43">
        <v>37729</v>
      </c>
      <c r="C18"/>
      <c r="D18" s="44">
        <v>229.68</v>
      </c>
      <c r="Q18" s="76"/>
    </row>
    <row r="19" spans="1:17" ht="22.5" customHeight="1">
      <c r="A19" s="42">
        <v>23120</v>
      </c>
      <c r="B19" s="43">
        <v>37730</v>
      </c>
      <c r="C19"/>
      <c r="D19" s="44">
        <v>229.64000000000001</v>
      </c>
      <c r="Q19" s="76"/>
    </row>
    <row r="20" spans="1:17" ht="22.5" customHeight="1">
      <c r="A20" s="42">
        <v>23121</v>
      </c>
      <c r="B20" s="43">
        <v>37731</v>
      </c>
      <c r="C20"/>
      <c r="D20" s="44">
        <v>229.28</v>
      </c>
      <c r="Q20" s="76"/>
    </row>
    <row r="21" spans="1:17" ht="22.5" customHeight="1">
      <c r="A21" s="42">
        <v>23122</v>
      </c>
      <c r="B21" s="43">
        <v>37732</v>
      </c>
      <c r="C21"/>
      <c r="D21" s="44">
        <v>229.61</v>
      </c>
      <c r="Q21" s="76"/>
    </row>
    <row r="22" spans="1:17" ht="22.5" customHeight="1">
      <c r="A22" s="42">
        <v>23123</v>
      </c>
      <c r="B22" s="43">
        <v>37733</v>
      </c>
      <c r="C22"/>
      <c r="D22" s="44">
        <v>229.5</v>
      </c>
      <c r="Q22" s="76"/>
    </row>
    <row r="23" spans="1:17" ht="22.5" customHeight="1">
      <c r="A23" s="42">
        <v>23124</v>
      </c>
      <c r="B23" s="43">
        <v>37734</v>
      </c>
      <c r="C23"/>
      <c r="D23" s="44">
        <v>229.25</v>
      </c>
      <c r="Q23" s="76"/>
    </row>
    <row r="24" spans="1:17" ht="22.5" customHeight="1">
      <c r="A24" s="42">
        <v>23125</v>
      </c>
      <c r="B24" s="43">
        <v>37735</v>
      </c>
      <c r="C24"/>
      <c r="D24" s="44">
        <v>229.13000000000002</v>
      </c>
      <c r="Q24" s="76"/>
    </row>
    <row r="25" spans="1:17" ht="22.5" customHeight="1">
      <c r="A25" s="42">
        <v>23126</v>
      </c>
      <c r="B25" s="43">
        <v>37736</v>
      </c>
      <c r="C25"/>
      <c r="D25" s="44">
        <v>228.69</v>
      </c>
      <c r="Q25" s="76"/>
    </row>
    <row r="26" spans="1:17" ht="22.5" customHeight="1">
      <c r="A26" s="42">
        <v>23127</v>
      </c>
      <c r="B26" s="43">
        <v>37737</v>
      </c>
      <c r="C26"/>
      <c r="D26" s="44">
        <v>228.76000000000002</v>
      </c>
      <c r="Q26" s="76"/>
    </row>
    <row r="27" spans="1:19" ht="22.5" customHeight="1">
      <c r="A27" s="42">
        <v>23128</v>
      </c>
      <c r="B27" s="43">
        <v>37738</v>
      </c>
      <c r="C27"/>
      <c r="D27" s="44">
        <v>228.92000000000002</v>
      </c>
      <c r="G27" s="51"/>
      <c r="L27" s="51"/>
      <c r="M27" s="51"/>
      <c r="N27" s="51"/>
      <c r="O27" s="51"/>
      <c r="P27" s="51"/>
      <c r="Q27" s="76"/>
      <c r="R27" s="51"/>
      <c r="S27" s="51"/>
    </row>
    <row r="28" spans="1:19" s="51" customFormat="1" ht="22.5" customHeight="1">
      <c r="A28" s="42">
        <v>23129</v>
      </c>
      <c r="B28" s="43">
        <v>37739</v>
      </c>
      <c r="C28"/>
      <c r="D28" s="44">
        <v>228.89000000000001</v>
      </c>
      <c r="E28" s="4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6"/>
      <c r="R28" s="46"/>
      <c r="S28" s="46"/>
    </row>
    <row r="29" spans="1:17" ht="22.5" customHeight="1">
      <c r="A29" s="42">
        <v>23130</v>
      </c>
      <c r="B29" s="43">
        <v>37740</v>
      </c>
      <c r="C29"/>
      <c r="D29" s="44">
        <v>228.86</v>
      </c>
      <c r="Q29" s="76"/>
    </row>
    <row r="30" spans="1:17" ht="22.5" customHeight="1">
      <c r="A30" s="42">
        <v>23131</v>
      </c>
      <c r="B30" s="43">
        <v>37741</v>
      </c>
      <c r="C30"/>
      <c r="D30" s="44">
        <v>228.85000000000002</v>
      </c>
      <c r="Q30" s="76"/>
    </row>
    <row r="31" spans="1:17" ht="22.5" customHeight="1">
      <c r="A31" s="42">
        <v>23132</v>
      </c>
      <c r="B31" s="43">
        <v>37742</v>
      </c>
      <c r="C31"/>
      <c r="D31" s="87"/>
      <c r="Q31" s="76"/>
    </row>
    <row r="32" spans="1:4" ht="22.5" customHeight="1">
      <c r="A32" s="42">
        <v>23133</v>
      </c>
      <c r="B32" s="43">
        <v>37743</v>
      </c>
      <c r="C32"/>
      <c r="D32" s="87"/>
    </row>
    <row r="33" spans="1:4" ht="22.5" customHeight="1">
      <c r="A33" s="42">
        <v>23134</v>
      </c>
      <c r="B33" s="43">
        <v>37744</v>
      </c>
      <c r="C33"/>
      <c r="D33" s="87"/>
    </row>
    <row r="34" spans="1:13" ht="21" customHeight="1">
      <c r="A34" s="42">
        <v>23135</v>
      </c>
      <c r="B34" s="43">
        <v>37745</v>
      </c>
      <c r="C34"/>
      <c r="D34" s="87"/>
      <c r="J34" s="39" t="s">
        <v>42</v>
      </c>
      <c r="K34" s="283">
        <f>+COUNT(DATA!B9:B13)</f>
        <v>5</v>
      </c>
      <c r="L34" s="283"/>
      <c r="M34" s="41" t="s">
        <v>23</v>
      </c>
    </row>
    <row r="35" spans="1:4" ht="21" customHeight="1">
      <c r="A35" s="42">
        <v>23136</v>
      </c>
      <c r="B35" s="43">
        <v>37746</v>
      </c>
      <c r="C35"/>
      <c r="D35" s="87"/>
    </row>
    <row r="36" spans="1:12" ht="21" customHeight="1">
      <c r="A36" s="42">
        <v>23137</v>
      </c>
      <c r="B36" s="43">
        <v>37747</v>
      </c>
      <c r="C36"/>
      <c r="D36" s="87"/>
      <c r="J36" s="47" t="s">
        <v>40</v>
      </c>
      <c r="K36" s="48">
        <v>35</v>
      </c>
      <c r="L36" s="49" t="s">
        <v>23</v>
      </c>
    </row>
    <row r="37" spans="1:4" ht="21" customHeight="1">
      <c r="A37" s="42">
        <v>23138</v>
      </c>
      <c r="B37" s="43">
        <v>37748</v>
      </c>
      <c r="C37"/>
      <c r="D37" s="87"/>
    </row>
    <row r="38" spans="1:4" ht="21" customHeight="1">
      <c r="A38" s="42">
        <v>23139</v>
      </c>
      <c r="B38" s="43">
        <v>37749</v>
      </c>
      <c r="C38"/>
      <c r="D38" s="87"/>
    </row>
    <row r="39" spans="1:4" ht="23.25">
      <c r="A39" s="42">
        <v>23140</v>
      </c>
      <c r="B39" s="43">
        <v>37750</v>
      </c>
      <c r="C39"/>
      <c r="D39" s="87"/>
    </row>
    <row r="40" spans="1:4" ht="23.25">
      <c r="A40" s="42">
        <v>23141</v>
      </c>
      <c r="B40" s="43">
        <v>37751</v>
      </c>
      <c r="C40"/>
      <c r="D40" s="87"/>
    </row>
    <row r="41" spans="1:4" ht="23.25">
      <c r="A41" s="42">
        <v>23142</v>
      </c>
      <c r="B41" s="43">
        <v>37752</v>
      </c>
      <c r="C41"/>
      <c r="D41" s="87"/>
    </row>
    <row r="42" spans="1:4" ht="23.25">
      <c r="A42" s="42">
        <v>23143</v>
      </c>
      <c r="B42" s="43">
        <v>37753</v>
      </c>
      <c r="C42"/>
      <c r="D42" s="87"/>
    </row>
    <row r="43" spans="1:4" ht="23.25">
      <c r="A43" s="42">
        <v>23144</v>
      </c>
      <c r="B43" s="43">
        <v>37754</v>
      </c>
      <c r="C43"/>
      <c r="D43" s="87"/>
    </row>
    <row r="44" spans="1:4" ht="23.25">
      <c r="A44" s="42">
        <v>23145</v>
      </c>
      <c r="B44" s="43">
        <v>37755</v>
      </c>
      <c r="C44"/>
      <c r="D44" s="87"/>
    </row>
    <row r="45" spans="1:4" ht="23.25">
      <c r="A45" s="42">
        <v>23146</v>
      </c>
      <c r="B45" s="43">
        <v>37756</v>
      </c>
      <c r="C45"/>
      <c r="D45" s="87"/>
    </row>
    <row r="46" spans="1:4" ht="23.25">
      <c r="A46" s="42">
        <v>23147</v>
      </c>
      <c r="B46" s="43">
        <v>37757</v>
      </c>
      <c r="C46"/>
      <c r="D46" s="87"/>
    </row>
    <row r="47" spans="1:4" ht="23.25">
      <c r="A47" s="42">
        <v>23148</v>
      </c>
      <c r="B47" s="43">
        <v>37758</v>
      </c>
      <c r="C47"/>
      <c r="D47" s="87"/>
    </row>
    <row r="48" spans="1:4" ht="23.25">
      <c r="A48" s="42">
        <v>23149</v>
      </c>
      <c r="B48" s="43">
        <v>37759</v>
      </c>
      <c r="C48"/>
      <c r="D48" s="87"/>
    </row>
    <row r="49" spans="1:4" ht="23.25">
      <c r="A49" s="42">
        <v>23150</v>
      </c>
      <c r="B49" s="43">
        <v>37760</v>
      </c>
      <c r="C49"/>
      <c r="D49" s="87"/>
    </row>
    <row r="50" spans="1:4" ht="23.25">
      <c r="A50" s="42">
        <v>23151</v>
      </c>
      <c r="B50" s="43">
        <v>37761</v>
      </c>
      <c r="C50"/>
      <c r="D50" s="87"/>
    </row>
    <row r="51" spans="1:4" ht="23.25">
      <c r="A51" s="42">
        <v>23152</v>
      </c>
      <c r="B51" s="43">
        <v>37762</v>
      </c>
      <c r="C51"/>
      <c r="D51" s="87"/>
    </row>
    <row r="52" spans="1:4" ht="23.25">
      <c r="A52" s="42">
        <v>23153</v>
      </c>
      <c r="B52" s="43">
        <v>37763</v>
      </c>
      <c r="C52"/>
      <c r="D52" s="87"/>
    </row>
    <row r="53" spans="1:4" ht="23.25">
      <c r="A53" s="42">
        <v>23154</v>
      </c>
      <c r="B53" s="43">
        <v>37764</v>
      </c>
      <c r="C53"/>
      <c r="D53" s="87"/>
    </row>
    <row r="54" spans="1:4" ht="23.25">
      <c r="A54" s="42">
        <v>23155</v>
      </c>
      <c r="B54" s="43">
        <v>37765</v>
      </c>
      <c r="C54"/>
      <c r="D54" s="87"/>
    </row>
    <row r="55" spans="1:4" ht="23.25">
      <c r="A55" s="42">
        <v>23156</v>
      </c>
      <c r="B55" s="43">
        <v>37766</v>
      </c>
      <c r="C55"/>
      <c r="D55" s="87"/>
    </row>
    <row r="56" spans="1:4" ht="23.25">
      <c r="A56" s="42">
        <v>23157</v>
      </c>
      <c r="B56" s="43">
        <v>37767</v>
      </c>
      <c r="C56"/>
      <c r="D56" s="87"/>
    </row>
    <row r="57" spans="1:4" ht="23.25">
      <c r="A57" s="42">
        <v>23158</v>
      </c>
      <c r="B57" s="43">
        <v>37768</v>
      </c>
      <c r="C57"/>
      <c r="D57" s="87"/>
    </row>
    <row r="58" spans="1:4" ht="23.25">
      <c r="A58" s="42">
        <v>23159</v>
      </c>
      <c r="B58" s="43">
        <v>37769</v>
      </c>
      <c r="C58"/>
      <c r="D58" s="87"/>
    </row>
    <row r="59" spans="1:4" ht="23.25">
      <c r="A59" s="42">
        <v>23160</v>
      </c>
      <c r="B59" s="43">
        <v>37770</v>
      </c>
      <c r="C59"/>
      <c r="D59" s="87"/>
    </row>
    <row r="60" spans="1:4" ht="23.25">
      <c r="A60" s="42">
        <v>23161</v>
      </c>
      <c r="B60" s="43">
        <v>37771</v>
      </c>
      <c r="C60"/>
      <c r="D60" s="87"/>
    </row>
    <row r="61" spans="1:4" ht="23.25">
      <c r="A61" s="42">
        <v>23162</v>
      </c>
      <c r="B61" s="43">
        <v>37772</v>
      </c>
      <c r="C61"/>
      <c r="D61" s="87"/>
    </row>
    <row r="62" spans="1:4" ht="23.25">
      <c r="A62" s="42">
        <v>23163</v>
      </c>
      <c r="B62" s="43">
        <v>37773</v>
      </c>
      <c r="C62"/>
      <c r="D62" s="44"/>
    </row>
    <row r="63" spans="1:4" ht="23.25">
      <c r="A63" s="42">
        <v>23164</v>
      </c>
      <c r="B63" s="43">
        <v>37774</v>
      </c>
      <c r="C63"/>
      <c r="D63" s="44"/>
    </row>
    <row r="64" spans="1:4" ht="23.25">
      <c r="A64" s="42">
        <v>23165</v>
      </c>
      <c r="B64" s="43">
        <v>37775</v>
      </c>
      <c r="C64"/>
      <c r="D64" s="44"/>
    </row>
    <row r="65" spans="1:4" ht="23.25">
      <c r="A65" s="42">
        <v>23166</v>
      </c>
      <c r="B65" s="43">
        <v>37776</v>
      </c>
      <c r="C65"/>
      <c r="D65" s="44"/>
    </row>
    <row r="66" spans="1:4" ht="23.25">
      <c r="A66" s="42">
        <v>23167</v>
      </c>
      <c r="B66" s="43">
        <v>37777</v>
      </c>
      <c r="C66"/>
      <c r="D66" s="44"/>
    </row>
    <row r="67" spans="1:4" ht="23.25">
      <c r="A67" s="42">
        <v>23168</v>
      </c>
      <c r="B67" s="43">
        <v>37778</v>
      </c>
      <c r="C67"/>
      <c r="D67" s="44"/>
    </row>
    <row r="68" spans="1:4" ht="23.25">
      <c r="A68" s="42">
        <v>23169</v>
      </c>
      <c r="B68" s="43">
        <v>37779</v>
      </c>
      <c r="C68"/>
      <c r="D68" s="44"/>
    </row>
    <row r="69" spans="1:4" ht="23.25">
      <c r="A69" s="42">
        <v>23170</v>
      </c>
      <c r="B69" s="43">
        <v>37780</v>
      </c>
      <c r="C69"/>
      <c r="D69" s="44"/>
    </row>
    <row r="70" spans="1:4" ht="23.25">
      <c r="A70" s="42">
        <v>23171</v>
      </c>
      <c r="B70" s="43">
        <v>37781</v>
      </c>
      <c r="C70"/>
      <c r="D70" s="44"/>
    </row>
    <row r="71" spans="1:4" ht="23.25">
      <c r="A71" s="42">
        <v>23172</v>
      </c>
      <c r="B71" s="43">
        <v>37782</v>
      </c>
      <c r="C71"/>
      <c r="D71" s="44"/>
    </row>
    <row r="72" spans="1:4" ht="23.25">
      <c r="A72" s="42">
        <v>23173</v>
      </c>
      <c r="B72" s="43">
        <v>37783</v>
      </c>
      <c r="C72"/>
      <c r="D72" s="44"/>
    </row>
    <row r="73" spans="1:4" ht="23.25">
      <c r="A73" s="42">
        <v>23174</v>
      </c>
      <c r="B73" s="43">
        <v>37784</v>
      </c>
      <c r="C73"/>
      <c r="D73" s="44"/>
    </row>
    <row r="74" spans="1:4" ht="23.25">
      <c r="A74" s="42">
        <v>23175</v>
      </c>
      <c r="B74" s="43">
        <v>37785</v>
      </c>
      <c r="C74"/>
      <c r="D74" s="44"/>
    </row>
    <row r="75" spans="1:4" ht="23.25">
      <c r="A75" s="42">
        <v>23176</v>
      </c>
      <c r="B75" s="43">
        <v>37786</v>
      </c>
      <c r="C75"/>
      <c r="D75" s="44"/>
    </row>
    <row r="76" spans="1:4" ht="23.25">
      <c r="A76" s="42">
        <v>23177</v>
      </c>
      <c r="B76" s="43">
        <v>37787</v>
      </c>
      <c r="C76"/>
      <c r="D76" s="44"/>
    </row>
    <row r="77" spans="1:4" ht="23.25">
      <c r="A77" s="42">
        <v>23178</v>
      </c>
      <c r="B77" s="43">
        <v>37788</v>
      </c>
      <c r="C77"/>
      <c r="D77" s="44"/>
    </row>
    <row r="78" spans="1:4" ht="23.25">
      <c r="A78" s="42">
        <v>23179</v>
      </c>
      <c r="B78" s="43">
        <v>37789</v>
      </c>
      <c r="C78"/>
      <c r="D78" s="44"/>
    </row>
    <row r="79" spans="1:4" ht="23.25">
      <c r="A79" s="42">
        <v>23180</v>
      </c>
      <c r="B79" s="43">
        <v>37790</v>
      </c>
      <c r="C79"/>
      <c r="D79" s="44"/>
    </row>
    <row r="80" spans="1:4" ht="23.25">
      <c r="A80" s="42">
        <v>23181</v>
      </c>
      <c r="B80" s="43">
        <v>37791</v>
      </c>
      <c r="C80"/>
      <c r="D80" s="44"/>
    </row>
    <row r="81" spans="1:5" ht="23.25">
      <c r="A81" s="42">
        <v>23182</v>
      </c>
      <c r="B81" s="43">
        <v>37792</v>
      </c>
      <c r="C81"/>
      <c r="D81" s="44"/>
      <c r="E81" s="50"/>
    </row>
    <row r="82" spans="1:4" ht="23.25">
      <c r="A82" s="42">
        <v>23183</v>
      </c>
      <c r="B82" s="43">
        <v>37793</v>
      </c>
      <c r="C82"/>
      <c r="D82" s="44"/>
    </row>
    <row r="83" spans="1:4" ht="23.25">
      <c r="A83" s="42">
        <v>23184</v>
      </c>
      <c r="B83" s="43">
        <v>37794</v>
      </c>
      <c r="C83"/>
      <c r="D83" s="44"/>
    </row>
    <row r="84" spans="1:4" ht="23.25">
      <c r="A84" s="42">
        <v>23185</v>
      </c>
      <c r="B84" s="43">
        <v>37795</v>
      </c>
      <c r="C84"/>
      <c r="D84" s="44"/>
    </row>
    <row r="85" spans="1:8" ht="23.25">
      <c r="A85" s="42">
        <v>23186</v>
      </c>
      <c r="B85" s="43">
        <v>37796</v>
      </c>
      <c r="C85"/>
      <c r="D85" s="44"/>
      <c r="H85" s="46" t="s">
        <v>131</v>
      </c>
    </row>
    <row r="86" spans="1:4" ht="23.25">
      <c r="A86" s="42">
        <v>23187</v>
      </c>
      <c r="B86" s="43">
        <v>37797</v>
      </c>
      <c r="C86"/>
      <c r="D86" s="44"/>
    </row>
    <row r="87" spans="1:4" ht="23.25">
      <c r="A87" s="42">
        <v>23188</v>
      </c>
      <c r="B87" s="43">
        <v>37798</v>
      </c>
      <c r="C87"/>
      <c r="D87" s="44"/>
    </row>
    <row r="88" spans="1:4" ht="23.25">
      <c r="A88" s="42">
        <v>23189</v>
      </c>
      <c r="B88" s="43">
        <v>37799</v>
      </c>
      <c r="C88"/>
      <c r="D88" s="44"/>
    </row>
    <row r="89" spans="1:4" ht="23.25">
      <c r="A89" s="42">
        <v>23190</v>
      </c>
      <c r="B89" s="43">
        <v>37800</v>
      </c>
      <c r="C89"/>
      <c r="D89" s="44"/>
    </row>
    <row r="90" spans="1:4" ht="23.25">
      <c r="A90" s="42">
        <v>23191</v>
      </c>
      <c r="B90" s="43">
        <v>37801</v>
      </c>
      <c r="C90"/>
      <c r="D90" s="44"/>
    </row>
    <row r="91" spans="1:4" ht="23.25">
      <c r="A91" s="42">
        <v>23192</v>
      </c>
      <c r="B91" s="43">
        <v>37802</v>
      </c>
      <c r="C91"/>
      <c r="D91" s="44"/>
    </row>
    <row r="92" spans="1:4" ht="23.25">
      <c r="A92" s="42">
        <v>23193</v>
      </c>
      <c r="B92" s="43">
        <v>37803</v>
      </c>
      <c r="C92"/>
      <c r="D92" s="44"/>
    </row>
    <row r="93" spans="1:4" ht="23.25">
      <c r="A93" s="42">
        <v>23194</v>
      </c>
      <c r="B93" s="43">
        <v>37804</v>
      </c>
      <c r="C93"/>
      <c r="D93" s="44"/>
    </row>
    <row r="94" spans="1:4" ht="23.25">
      <c r="A94" s="42">
        <v>23195</v>
      </c>
      <c r="B94" s="43">
        <v>37805</v>
      </c>
      <c r="C94"/>
      <c r="D94" s="44"/>
    </row>
    <row r="95" spans="1:4" ht="23.25">
      <c r="A95" s="42">
        <v>23196</v>
      </c>
      <c r="B95" s="43">
        <v>37806</v>
      </c>
      <c r="C95"/>
      <c r="D95" s="44"/>
    </row>
    <row r="96" spans="1:4" ht="23.25">
      <c r="A96" s="42">
        <v>23197</v>
      </c>
      <c r="B96" s="43">
        <v>37807</v>
      </c>
      <c r="C96"/>
      <c r="D96" s="44"/>
    </row>
    <row r="97" spans="1:4" ht="23.25">
      <c r="A97" s="42">
        <v>23198</v>
      </c>
      <c r="B97" s="43">
        <v>37808</v>
      </c>
      <c r="C97"/>
      <c r="D97" s="44"/>
    </row>
    <row r="98" spans="1:4" ht="23.25">
      <c r="A98" s="42">
        <v>23199</v>
      </c>
      <c r="B98" s="43">
        <v>37809</v>
      </c>
      <c r="C98"/>
      <c r="D98" s="44"/>
    </row>
    <row r="99" spans="1:4" ht="23.25">
      <c r="A99" s="42">
        <v>23200</v>
      </c>
      <c r="B99" s="43">
        <v>37810</v>
      </c>
      <c r="C99"/>
      <c r="D99" s="44"/>
    </row>
    <row r="100" spans="1:4" ht="23.25">
      <c r="A100" s="42">
        <v>23201</v>
      </c>
      <c r="B100" s="43">
        <v>37811</v>
      </c>
      <c r="C100"/>
      <c r="D100" s="44"/>
    </row>
    <row r="101" spans="1:4" ht="23.25">
      <c r="A101" s="42">
        <v>23202</v>
      </c>
      <c r="B101" s="43">
        <v>37812</v>
      </c>
      <c r="C101"/>
      <c r="D101" s="44"/>
    </row>
    <row r="102" spans="1:4" ht="23.25">
      <c r="A102" s="42">
        <v>23203</v>
      </c>
      <c r="B102" s="43">
        <v>37813</v>
      </c>
      <c r="C102"/>
      <c r="D102" s="44"/>
    </row>
    <row r="103" spans="1:4" ht="23.25">
      <c r="A103" s="42">
        <v>23204</v>
      </c>
      <c r="B103" s="43">
        <v>37814</v>
      </c>
      <c r="C103"/>
      <c r="D103" s="44"/>
    </row>
    <row r="104" spans="1:4" ht="23.25">
      <c r="A104" s="42">
        <v>23205</v>
      </c>
      <c r="B104" s="43">
        <v>37815</v>
      </c>
      <c r="C104"/>
      <c r="D104" s="44"/>
    </row>
    <row r="105" spans="1:4" ht="23.25">
      <c r="A105" s="42">
        <v>23206</v>
      </c>
      <c r="B105" s="43">
        <v>37816</v>
      </c>
      <c r="C105"/>
      <c r="D105" s="44"/>
    </row>
    <row r="106" spans="1:4" ht="23.25">
      <c r="A106" s="42">
        <v>23207</v>
      </c>
      <c r="B106" s="43">
        <v>37817</v>
      </c>
      <c r="C106"/>
      <c r="D106" s="44"/>
    </row>
    <row r="107" spans="1:4" ht="23.25">
      <c r="A107" s="42">
        <v>23208</v>
      </c>
      <c r="B107" s="43">
        <v>37818</v>
      </c>
      <c r="C107"/>
      <c r="D107" s="44"/>
    </row>
    <row r="108" spans="1:4" ht="23.25">
      <c r="A108" s="42">
        <v>23209</v>
      </c>
      <c r="B108" s="43">
        <v>37819</v>
      </c>
      <c r="C108"/>
      <c r="D108" s="44"/>
    </row>
    <row r="109" spans="1:4" ht="23.25">
      <c r="A109" s="42">
        <v>23210</v>
      </c>
      <c r="B109" s="43">
        <v>37820</v>
      </c>
      <c r="C109"/>
      <c r="D109" s="44"/>
    </row>
    <row r="110" spans="1:4" ht="23.25">
      <c r="A110" s="42">
        <v>23211</v>
      </c>
      <c r="B110" s="43">
        <v>37821</v>
      </c>
      <c r="C110"/>
      <c r="D110" s="44"/>
    </row>
    <row r="111" spans="1:4" ht="23.25">
      <c r="A111" s="42">
        <v>23212</v>
      </c>
      <c r="B111" s="43">
        <v>37822</v>
      </c>
      <c r="C111"/>
      <c r="D111" s="44"/>
    </row>
    <row r="112" spans="1:4" ht="23.25">
      <c r="A112" s="42">
        <v>23213</v>
      </c>
      <c r="B112" s="43">
        <v>37823</v>
      </c>
      <c r="C112"/>
      <c r="D112" s="44"/>
    </row>
    <row r="113" spans="1:4" ht="23.25">
      <c r="A113" s="42">
        <v>23214</v>
      </c>
      <c r="B113" s="43">
        <v>37824</v>
      </c>
      <c r="C113"/>
      <c r="D113" s="44"/>
    </row>
    <row r="114" spans="1:4" ht="23.25">
      <c r="A114" s="42">
        <v>23215</v>
      </c>
      <c r="B114" s="43">
        <v>37825</v>
      </c>
      <c r="C114"/>
      <c r="D114" s="44"/>
    </row>
    <row r="115" spans="1:5" ht="23.25">
      <c r="A115" s="42">
        <v>23216</v>
      </c>
      <c r="B115" s="43">
        <v>37826</v>
      </c>
      <c r="C115"/>
      <c r="D115" s="44"/>
      <c r="E115" s="50"/>
    </row>
    <row r="116" spans="1:4" ht="23.25">
      <c r="A116" s="42">
        <v>23217</v>
      </c>
      <c r="B116" s="43">
        <v>37827</v>
      </c>
      <c r="C116"/>
      <c r="D116" s="44"/>
    </row>
    <row r="117" spans="1:4" ht="23.25">
      <c r="A117" s="42">
        <v>23218</v>
      </c>
      <c r="B117" s="43">
        <v>37828</v>
      </c>
      <c r="C117"/>
      <c r="D117" s="44"/>
    </row>
    <row r="118" spans="1:4" ht="23.25">
      <c r="A118" s="42">
        <v>23219</v>
      </c>
      <c r="B118" s="43">
        <v>37829</v>
      </c>
      <c r="C118"/>
      <c r="D118" s="44"/>
    </row>
    <row r="119" spans="1:4" ht="23.25">
      <c r="A119" s="42">
        <v>23220</v>
      </c>
      <c r="B119" s="43">
        <v>37830</v>
      </c>
      <c r="C119"/>
      <c r="D119" s="44"/>
    </row>
    <row r="120" spans="1:4" ht="23.25">
      <c r="A120" s="42">
        <v>23221</v>
      </c>
      <c r="B120" s="43">
        <v>37831</v>
      </c>
      <c r="C120"/>
      <c r="D120" s="44"/>
    </row>
    <row r="121" spans="1:4" ht="23.25">
      <c r="A121" s="42">
        <v>23222</v>
      </c>
      <c r="B121" s="43">
        <v>37832</v>
      </c>
      <c r="C121"/>
      <c r="D121" s="44"/>
    </row>
    <row r="122" spans="1:4" ht="23.25">
      <c r="A122" s="42">
        <v>23223</v>
      </c>
      <c r="B122" s="43">
        <v>37833</v>
      </c>
      <c r="C122"/>
      <c r="D122" s="44"/>
    </row>
    <row r="123" spans="1:4" ht="23.25">
      <c r="A123" s="42">
        <v>23224</v>
      </c>
      <c r="B123" s="43">
        <v>37834</v>
      </c>
      <c r="C123"/>
      <c r="D123" s="44"/>
    </row>
    <row r="124" spans="1:4" ht="23.25">
      <c r="A124" s="42">
        <v>23225</v>
      </c>
      <c r="B124" s="43">
        <v>37835</v>
      </c>
      <c r="C124"/>
      <c r="D124" s="44"/>
    </row>
    <row r="125" spans="1:4" ht="23.25">
      <c r="A125" s="42">
        <v>23226</v>
      </c>
      <c r="B125" s="43">
        <v>37836</v>
      </c>
      <c r="C125"/>
      <c r="D125" s="44"/>
    </row>
    <row r="126" spans="1:4" ht="23.25">
      <c r="A126" s="42">
        <v>23227</v>
      </c>
      <c r="B126" s="43">
        <v>37837</v>
      </c>
      <c r="C126"/>
      <c r="D126" s="44"/>
    </row>
    <row r="127" spans="1:4" ht="23.25">
      <c r="A127" s="42">
        <v>23228</v>
      </c>
      <c r="B127" s="43">
        <v>37838</v>
      </c>
      <c r="C127"/>
      <c r="D127" s="44"/>
    </row>
    <row r="128" spans="1:4" ht="23.25">
      <c r="A128" s="42">
        <v>23229</v>
      </c>
      <c r="B128" s="43">
        <v>37839</v>
      </c>
      <c r="C128"/>
      <c r="D128" s="44"/>
    </row>
    <row r="129" spans="1:4" ht="23.25">
      <c r="A129" s="42">
        <v>23230</v>
      </c>
      <c r="B129" s="43">
        <v>37840</v>
      </c>
      <c r="C129"/>
      <c r="D129" s="44"/>
    </row>
    <row r="130" spans="1:4" ht="23.25">
      <c r="A130" s="42">
        <v>23231</v>
      </c>
      <c r="B130" s="43">
        <v>37841</v>
      </c>
      <c r="C130"/>
      <c r="D130" s="44"/>
    </row>
    <row r="131" spans="1:4" ht="23.25">
      <c r="A131" s="42">
        <v>23232</v>
      </c>
      <c r="B131" s="43">
        <v>37842</v>
      </c>
      <c r="C131"/>
      <c r="D131" s="44"/>
    </row>
    <row r="132" spans="1:4" ht="23.25">
      <c r="A132" s="42">
        <v>23233</v>
      </c>
      <c r="B132" s="43">
        <v>37843</v>
      </c>
      <c r="C132"/>
      <c r="D132" s="44"/>
    </row>
    <row r="133" spans="1:4" ht="23.25">
      <c r="A133" s="42">
        <v>23234</v>
      </c>
      <c r="B133" s="43">
        <v>37844</v>
      </c>
      <c r="C133"/>
      <c r="D133" s="44"/>
    </row>
    <row r="134" spans="1:4" ht="23.25">
      <c r="A134" s="42">
        <v>23235</v>
      </c>
      <c r="B134" s="43">
        <v>37845</v>
      </c>
      <c r="C134"/>
      <c r="D134" s="44"/>
    </row>
    <row r="135" spans="1:4" ht="23.25">
      <c r="A135" s="42">
        <v>23236</v>
      </c>
      <c r="B135" s="43">
        <v>37846</v>
      </c>
      <c r="C135"/>
      <c r="D135" s="44"/>
    </row>
    <row r="136" spans="1:4" ht="23.25">
      <c r="A136" s="42">
        <v>23237</v>
      </c>
      <c r="B136" s="43">
        <v>37847</v>
      </c>
      <c r="C136"/>
      <c r="D136" s="44"/>
    </row>
    <row r="137" spans="1:4" ht="23.25">
      <c r="A137" s="42">
        <v>23238</v>
      </c>
      <c r="B137" s="43">
        <v>37848</v>
      </c>
      <c r="C137"/>
      <c r="D137" s="44"/>
    </row>
    <row r="138" spans="1:4" ht="23.25">
      <c r="A138" s="42">
        <v>23239</v>
      </c>
      <c r="B138" s="43">
        <v>37849</v>
      </c>
      <c r="C138"/>
      <c r="D138" s="44"/>
    </row>
    <row r="139" spans="1:4" ht="23.25">
      <c r="A139" s="42">
        <v>23240</v>
      </c>
      <c r="B139" s="43">
        <v>37850</v>
      </c>
      <c r="C139"/>
      <c r="D139" s="44"/>
    </row>
    <row r="140" spans="1:4" ht="23.25">
      <c r="A140" s="42">
        <v>23241</v>
      </c>
      <c r="B140" s="43">
        <v>37851</v>
      </c>
      <c r="C140"/>
      <c r="D140" s="44"/>
    </row>
    <row r="141" spans="1:4" ht="23.25">
      <c r="A141" s="42">
        <v>23242</v>
      </c>
      <c r="B141" s="43">
        <v>37852</v>
      </c>
      <c r="C141"/>
      <c r="D141" s="44"/>
    </row>
    <row r="142" spans="1:4" ht="23.25">
      <c r="A142" s="42">
        <v>23243</v>
      </c>
      <c r="B142" s="43">
        <v>37853</v>
      </c>
      <c r="C142"/>
      <c r="D142" s="44"/>
    </row>
    <row r="143" spans="1:4" ht="23.25">
      <c r="A143" s="42">
        <v>23244</v>
      </c>
      <c r="B143" s="43">
        <v>37854</v>
      </c>
      <c r="C143"/>
      <c r="D143" s="44"/>
    </row>
    <row r="144" spans="1:4" ht="23.25">
      <c r="A144" s="42">
        <v>23245</v>
      </c>
      <c r="B144" s="43">
        <v>37855</v>
      </c>
      <c r="C144"/>
      <c r="D144" s="44"/>
    </row>
    <row r="145" spans="1:4" ht="23.25">
      <c r="A145" s="42">
        <v>23246</v>
      </c>
      <c r="B145" s="43">
        <v>37856</v>
      </c>
      <c r="C145"/>
      <c r="D145" s="44"/>
    </row>
    <row r="146" spans="1:4" ht="23.25">
      <c r="A146" s="42">
        <v>23247</v>
      </c>
      <c r="B146" s="43">
        <v>37857</v>
      </c>
      <c r="C146"/>
      <c r="D146" s="44"/>
    </row>
    <row r="147" spans="1:4" ht="23.25">
      <c r="A147" s="42">
        <v>23248</v>
      </c>
      <c r="B147" s="43">
        <v>37858</v>
      </c>
      <c r="C147"/>
      <c r="D147" s="44"/>
    </row>
    <row r="148" spans="1:4" ht="23.25">
      <c r="A148" s="42">
        <v>23249</v>
      </c>
      <c r="B148" s="43">
        <v>37859</v>
      </c>
      <c r="C148"/>
      <c r="D148" s="44"/>
    </row>
    <row r="149" spans="1:4" ht="23.25">
      <c r="A149" s="42">
        <v>23250</v>
      </c>
      <c r="B149" s="43">
        <v>37860</v>
      </c>
      <c r="C149"/>
      <c r="D149" s="44"/>
    </row>
    <row r="150" spans="1:4" ht="23.25">
      <c r="A150" s="42">
        <v>23251</v>
      </c>
      <c r="B150" s="43">
        <v>37861</v>
      </c>
      <c r="C150"/>
      <c r="D150" s="44"/>
    </row>
    <row r="151" spans="1:4" ht="23.25">
      <c r="A151" s="42">
        <v>23252</v>
      </c>
      <c r="B151" s="43">
        <v>37862</v>
      </c>
      <c r="C151"/>
      <c r="D151" s="44"/>
    </row>
    <row r="152" spans="1:5" ht="23.25">
      <c r="A152" s="42">
        <v>23253</v>
      </c>
      <c r="B152" s="43">
        <v>37863</v>
      </c>
      <c r="C152"/>
      <c r="D152" s="44"/>
      <c r="E152" s="52"/>
    </row>
    <row r="153" spans="1:5" ht="23.25">
      <c r="A153" s="42">
        <v>23254</v>
      </c>
      <c r="B153" s="43">
        <v>37864</v>
      </c>
      <c r="C153"/>
      <c r="D153" s="44"/>
      <c r="E153" s="50"/>
    </row>
    <row r="154" spans="1:4" ht="23.25">
      <c r="A154" s="42">
        <v>23255</v>
      </c>
      <c r="B154" s="43">
        <v>37865</v>
      </c>
      <c r="C154"/>
      <c r="D154" s="44"/>
    </row>
    <row r="155" spans="1:4" ht="23.25">
      <c r="A155" s="42">
        <v>23256</v>
      </c>
      <c r="B155" s="43">
        <v>37866</v>
      </c>
      <c r="C155"/>
      <c r="D155" s="44"/>
    </row>
    <row r="156" spans="1:4" ht="23.25">
      <c r="A156" s="42">
        <v>23257</v>
      </c>
      <c r="B156" s="43">
        <v>37867</v>
      </c>
      <c r="C156"/>
      <c r="D156" s="44"/>
    </row>
    <row r="157" spans="1:4" ht="23.25">
      <c r="A157" s="42">
        <v>23258</v>
      </c>
      <c r="B157" s="43">
        <v>37868</v>
      </c>
      <c r="C157"/>
      <c r="D157" s="44"/>
    </row>
    <row r="158" spans="1:4" ht="23.25">
      <c r="A158" s="42">
        <v>23259</v>
      </c>
      <c r="B158" s="43">
        <v>37869</v>
      </c>
      <c r="C158"/>
      <c r="D158" s="44"/>
    </row>
    <row r="159" spans="1:4" ht="23.25">
      <c r="A159" s="42">
        <v>23260</v>
      </c>
      <c r="B159" s="43">
        <v>37870</v>
      </c>
      <c r="C159"/>
      <c r="D159" s="44"/>
    </row>
    <row r="160" spans="1:4" ht="23.25">
      <c r="A160" s="42">
        <v>23261</v>
      </c>
      <c r="B160" s="43">
        <v>37871</v>
      </c>
      <c r="C160"/>
      <c r="D160" s="44"/>
    </row>
    <row r="161" spans="1:4" ht="23.25">
      <c r="A161" s="42">
        <v>23262</v>
      </c>
      <c r="B161" s="43">
        <v>37872</v>
      </c>
      <c r="C161"/>
      <c r="D161" s="44"/>
    </row>
    <row r="162" spans="1:4" ht="23.25">
      <c r="A162" s="42">
        <v>23263</v>
      </c>
      <c r="B162" s="43">
        <v>37873</v>
      </c>
      <c r="C162"/>
      <c r="D162" s="44"/>
    </row>
    <row r="163" spans="1:4" ht="23.25">
      <c r="A163" s="42">
        <v>23264</v>
      </c>
      <c r="B163" s="43">
        <v>37874</v>
      </c>
      <c r="C163"/>
      <c r="D163" s="44"/>
    </row>
    <row r="164" spans="1:4" ht="23.25">
      <c r="A164" s="42">
        <v>23265</v>
      </c>
      <c r="B164" s="43">
        <v>37875</v>
      </c>
      <c r="C164"/>
      <c r="D164" s="44"/>
    </row>
    <row r="165" spans="1:5" ht="23.25">
      <c r="A165" s="42">
        <v>23266</v>
      </c>
      <c r="B165" s="43">
        <v>37876</v>
      </c>
      <c r="C165"/>
      <c r="D165" s="44"/>
      <c r="E165" s="52"/>
    </row>
    <row r="166" spans="1:4" ht="23.25">
      <c r="A166" s="42">
        <v>23267</v>
      </c>
      <c r="B166" s="43">
        <v>37877</v>
      </c>
      <c r="C166"/>
      <c r="D166" s="44"/>
    </row>
    <row r="167" spans="1:4" ht="23.25">
      <c r="A167" s="42">
        <v>23268</v>
      </c>
      <c r="B167" s="43">
        <v>37878</v>
      </c>
      <c r="C167"/>
      <c r="D167" s="44"/>
    </row>
    <row r="168" spans="1:4" ht="23.25">
      <c r="A168" s="42">
        <v>23269</v>
      </c>
      <c r="B168" s="43">
        <v>37879</v>
      </c>
      <c r="C168"/>
      <c r="D168" s="44"/>
    </row>
    <row r="169" spans="1:4" ht="23.25">
      <c r="A169" s="42">
        <v>23270</v>
      </c>
      <c r="B169" s="43">
        <v>37880</v>
      </c>
      <c r="C169"/>
      <c r="D169" s="44"/>
    </row>
    <row r="170" spans="1:4" ht="23.25">
      <c r="A170" s="42">
        <v>23271</v>
      </c>
      <c r="B170" s="43">
        <v>37881</v>
      </c>
      <c r="C170"/>
      <c r="D170" s="44"/>
    </row>
    <row r="171" spans="1:4" ht="23.25">
      <c r="A171" s="42">
        <v>23272</v>
      </c>
      <c r="B171" s="43">
        <v>37882</v>
      </c>
      <c r="C171"/>
      <c r="D171" s="44"/>
    </row>
    <row r="172" spans="1:4" ht="23.25">
      <c r="A172" s="42">
        <v>23273</v>
      </c>
      <c r="B172" s="43">
        <v>37883</v>
      </c>
      <c r="C172"/>
      <c r="D172" s="44"/>
    </row>
    <row r="173" spans="1:4" ht="23.25">
      <c r="A173" s="42">
        <v>23274</v>
      </c>
      <c r="B173" s="43">
        <v>37884</v>
      </c>
      <c r="C173"/>
      <c r="D173" s="44"/>
    </row>
    <row r="174" spans="1:4" ht="23.25">
      <c r="A174" s="42">
        <v>23275</v>
      </c>
      <c r="B174" s="43">
        <v>37885</v>
      </c>
      <c r="C174"/>
      <c r="D174" s="44"/>
    </row>
    <row r="175" spans="1:4" ht="23.25">
      <c r="A175" s="42">
        <v>23276</v>
      </c>
      <c r="B175" s="43">
        <v>37886</v>
      </c>
      <c r="C175"/>
      <c r="D175" s="44"/>
    </row>
    <row r="176" spans="1:4" ht="23.25">
      <c r="A176" s="42">
        <v>23277</v>
      </c>
      <c r="B176" s="43">
        <v>37887</v>
      </c>
      <c r="C176"/>
      <c r="D176" s="44"/>
    </row>
    <row r="177" spans="1:4" ht="23.25">
      <c r="A177" s="42">
        <v>23278</v>
      </c>
      <c r="B177" s="43">
        <v>37888</v>
      </c>
      <c r="C177"/>
      <c r="D177" s="44"/>
    </row>
    <row r="178" spans="1:4" ht="23.25">
      <c r="A178" s="42">
        <v>23279</v>
      </c>
      <c r="B178" s="43">
        <v>37889</v>
      </c>
      <c r="C178"/>
      <c r="D178" s="44"/>
    </row>
    <row r="179" spans="1:4" ht="23.25">
      <c r="A179" s="42">
        <v>23280</v>
      </c>
      <c r="B179" s="43">
        <v>37890</v>
      </c>
      <c r="C179"/>
      <c r="D179" s="44"/>
    </row>
    <row r="180" spans="1:4" ht="23.25">
      <c r="A180" s="42">
        <v>23281</v>
      </c>
      <c r="B180" s="43">
        <v>37891</v>
      </c>
      <c r="C180"/>
      <c r="D180" s="44"/>
    </row>
    <row r="181" spans="1:4" ht="23.25">
      <c r="A181" s="42">
        <v>23282</v>
      </c>
      <c r="B181" s="43">
        <v>37892</v>
      </c>
      <c r="C181"/>
      <c r="D181" s="44"/>
    </row>
    <row r="182" spans="1:4" ht="23.25">
      <c r="A182" s="42">
        <v>23283</v>
      </c>
      <c r="B182" s="43">
        <v>37893</v>
      </c>
      <c r="C182"/>
      <c r="D182" s="44"/>
    </row>
    <row r="183" spans="1:5" ht="23.25">
      <c r="A183" s="42">
        <v>23284</v>
      </c>
      <c r="B183" s="43">
        <v>37894</v>
      </c>
      <c r="C183"/>
      <c r="D183" s="44"/>
      <c r="E183" s="50"/>
    </row>
    <row r="184" spans="1:4" ht="23.25">
      <c r="A184" s="42">
        <v>23285</v>
      </c>
      <c r="B184" s="43">
        <v>37895</v>
      </c>
      <c r="C184"/>
      <c r="D184" s="44"/>
    </row>
    <row r="185" spans="1:4" ht="23.25">
      <c r="A185" s="42">
        <v>23286</v>
      </c>
      <c r="B185" s="43">
        <v>37896</v>
      </c>
      <c r="C185"/>
      <c r="D185" s="44"/>
    </row>
    <row r="186" spans="1:4" ht="23.25">
      <c r="A186" s="42">
        <v>23287</v>
      </c>
      <c r="B186" s="43">
        <v>37897</v>
      </c>
      <c r="C186"/>
      <c r="D186" s="44"/>
    </row>
    <row r="187" spans="1:4" ht="23.25">
      <c r="A187" s="42">
        <v>23288</v>
      </c>
      <c r="B187" s="43">
        <v>37898</v>
      </c>
      <c r="C187"/>
      <c r="D187" s="44"/>
    </row>
    <row r="188" spans="1:4" ht="23.25">
      <c r="A188" s="42">
        <v>23289</v>
      </c>
      <c r="B188" s="43">
        <v>37899</v>
      </c>
      <c r="C188"/>
      <c r="D188" s="44"/>
    </row>
    <row r="189" spans="1:4" ht="23.25">
      <c r="A189" s="42">
        <v>23290</v>
      </c>
      <c r="B189" s="43">
        <v>37900</v>
      </c>
      <c r="C189"/>
      <c r="D189" s="44"/>
    </row>
    <row r="190" spans="1:4" ht="23.25">
      <c r="A190" s="42">
        <v>23291</v>
      </c>
      <c r="B190" s="43">
        <v>37901</v>
      </c>
      <c r="C190"/>
      <c r="D190" s="44"/>
    </row>
    <row r="191" spans="1:4" ht="23.25">
      <c r="A191" s="42">
        <v>23292</v>
      </c>
      <c r="B191" s="43">
        <v>37902</v>
      </c>
      <c r="C191"/>
      <c r="D191" s="44"/>
    </row>
    <row r="192" spans="1:4" ht="23.25">
      <c r="A192" s="42">
        <v>23293</v>
      </c>
      <c r="B192" s="43">
        <v>37903</v>
      </c>
      <c r="C192"/>
      <c r="D192" s="44"/>
    </row>
    <row r="193" spans="1:4" ht="23.25">
      <c r="A193" s="42">
        <v>23294</v>
      </c>
      <c r="B193" s="43">
        <v>37904</v>
      </c>
      <c r="C193"/>
      <c r="D193" s="44"/>
    </row>
    <row r="194" spans="1:4" ht="23.25">
      <c r="A194" s="42">
        <v>23295</v>
      </c>
      <c r="B194" s="43">
        <v>37905</v>
      </c>
      <c r="C194"/>
      <c r="D194" s="44"/>
    </row>
    <row r="195" spans="1:4" ht="23.25">
      <c r="A195" s="42">
        <v>23296</v>
      </c>
      <c r="B195" s="43">
        <v>37906</v>
      </c>
      <c r="C195"/>
      <c r="D195" s="44"/>
    </row>
    <row r="196" spans="1:4" ht="23.25">
      <c r="A196" s="42">
        <v>23297</v>
      </c>
      <c r="B196" s="43">
        <v>37907</v>
      </c>
      <c r="C196"/>
      <c r="D196" s="44"/>
    </row>
    <row r="197" spans="1:4" ht="23.25">
      <c r="A197" s="42">
        <v>23298</v>
      </c>
      <c r="B197" s="43">
        <v>37908</v>
      </c>
      <c r="C197"/>
      <c r="D197" s="44"/>
    </row>
    <row r="198" spans="1:4" ht="23.25">
      <c r="A198" s="42">
        <v>23299</v>
      </c>
      <c r="B198" s="43">
        <v>37909</v>
      </c>
      <c r="C198"/>
      <c r="D198" s="44"/>
    </row>
    <row r="199" spans="1:4" ht="23.25">
      <c r="A199" s="42">
        <v>23300</v>
      </c>
      <c r="B199" s="43">
        <v>37910</v>
      </c>
      <c r="C199"/>
      <c r="D199" s="44"/>
    </row>
    <row r="200" spans="1:4" ht="23.25">
      <c r="A200" s="42">
        <v>23301</v>
      </c>
      <c r="B200" s="43">
        <v>37911</v>
      </c>
      <c r="C200"/>
      <c r="D200" s="44"/>
    </row>
    <row r="201" spans="1:4" ht="23.25">
      <c r="A201" s="42">
        <v>23302</v>
      </c>
      <c r="B201" s="43">
        <v>37912</v>
      </c>
      <c r="C201"/>
      <c r="D201" s="44"/>
    </row>
    <row r="202" spans="1:4" ht="23.25">
      <c r="A202" s="42">
        <v>23303</v>
      </c>
      <c r="B202" s="43">
        <v>37913</v>
      </c>
      <c r="C202"/>
      <c r="D202" s="44"/>
    </row>
    <row r="203" spans="1:4" ht="23.25">
      <c r="A203" s="42">
        <v>23304</v>
      </c>
      <c r="B203" s="43">
        <v>37914</v>
      </c>
      <c r="C203"/>
      <c r="D203" s="44"/>
    </row>
    <row r="204" spans="1:4" ht="23.25">
      <c r="A204" s="42">
        <v>23305</v>
      </c>
      <c r="B204" s="43">
        <v>37915</v>
      </c>
      <c r="C204"/>
      <c r="D204" s="44"/>
    </row>
    <row r="205" spans="1:4" ht="23.25">
      <c r="A205" s="42">
        <v>23306</v>
      </c>
      <c r="B205" s="43">
        <v>37916</v>
      </c>
      <c r="C205"/>
      <c r="D205" s="44"/>
    </row>
    <row r="206" spans="1:4" ht="23.25">
      <c r="A206" s="42">
        <v>23307</v>
      </c>
      <c r="B206" s="43">
        <v>37917</v>
      </c>
      <c r="C206"/>
      <c r="D206" s="44"/>
    </row>
    <row r="207" spans="1:4" ht="23.25">
      <c r="A207" s="42">
        <v>23308</v>
      </c>
      <c r="B207" s="43">
        <v>37918</v>
      </c>
      <c r="C207"/>
      <c r="D207" s="44"/>
    </row>
    <row r="208" spans="1:4" ht="23.25">
      <c r="A208" s="42">
        <v>23309</v>
      </c>
      <c r="B208" s="43">
        <v>37919</v>
      </c>
      <c r="C208"/>
      <c r="D208" s="44"/>
    </row>
    <row r="209" spans="1:4" ht="23.25">
      <c r="A209" s="42">
        <v>23310</v>
      </c>
      <c r="B209" s="43">
        <v>37920</v>
      </c>
      <c r="C209"/>
      <c r="D209" s="44"/>
    </row>
    <row r="210" spans="1:4" ht="23.25">
      <c r="A210" s="42">
        <v>23311</v>
      </c>
      <c r="B210" s="43">
        <v>37921</v>
      </c>
      <c r="C210"/>
      <c r="D210" s="44"/>
    </row>
    <row r="211" spans="1:4" ht="23.25">
      <c r="A211" s="42">
        <v>23312</v>
      </c>
      <c r="B211" s="43">
        <v>37922</v>
      </c>
      <c r="C211"/>
      <c r="D211" s="44"/>
    </row>
    <row r="212" spans="1:5" ht="23.25">
      <c r="A212" s="42">
        <v>23313</v>
      </c>
      <c r="B212" s="43">
        <v>37923</v>
      </c>
      <c r="C212"/>
      <c r="D212" s="44"/>
      <c r="E212" s="50"/>
    </row>
    <row r="213" spans="1:4" ht="23.25">
      <c r="A213" s="42">
        <v>23314</v>
      </c>
      <c r="B213" s="43">
        <v>37924</v>
      </c>
      <c r="C213"/>
      <c r="D213" s="44"/>
    </row>
    <row r="214" spans="1:4" ht="23.25">
      <c r="A214" s="42">
        <v>23315</v>
      </c>
      <c r="B214" s="43">
        <v>37925</v>
      </c>
      <c r="C214"/>
      <c r="D214" s="44"/>
    </row>
    <row r="215" spans="1:4" ht="23.25">
      <c r="A215" s="42">
        <v>23316</v>
      </c>
      <c r="B215" s="43">
        <v>37926</v>
      </c>
      <c r="C215"/>
      <c r="D215" s="44"/>
    </row>
    <row r="216" spans="1:4" ht="23.25">
      <c r="A216" s="42">
        <v>23317</v>
      </c>
      <c r="B216" s="43">
        <v>37927</v>
      </c>
      <c r="C216"/>
      <c r="D216" s="44"/>
    </row>
    <row r="217" spans="1:4" ht="23.25">
      <c r="A217" s="42">
        <v>23318</v>
      </c>
      <c r="B217" s="43">
        <v>37928</v>
      </c>
      <c r="C217"/>
      <c r="D217" s="44"/>
    </row>
    <row r="218" spans="1:4" ht="23.25">
      <c r="A218" s="42">
        <v>23319</v>
      </c>
      <c r="B218" s="43">
        <v>37929</v>
      </c>
      <c r="C218"/>
      <c r="D218" s="44"/>
    </row>
    <row r="219" spans="1:4" ht="23.25">
      <c r="A219" s="42">
        <v>23320</v>
      </c>
      <c r="B219" s="43">
        <v>37930</v>
      </c>
      <c r="C219"/>
      <c r="D219" s="44"/>
    </row>
    <row r="220" spans="1:4" ht="23.25">
      <c r="A220" s="42">
        <v>23321</v>
      </c>
      <c r="B220" s="43">
        <v>37931</v>
      </c>
      <c r="C220"/>
      <c r="D220" s="44"/>
    </row>
    <row r="221" spans="1:4" ht="23.25">
      <c r="A221" s="42">
        <v>23322</v>
      </c>
      <c r="B221" s="43">
        <v>37932</v>
      </c>
      <c r="C221"/>
      <c r="D221" s="44"/>
    </row>
    <row r="222" spans="1:4" ht="23.25">
      <c r="A222" s="42">
        <v>23323</v>
      </c>
      <c r="B222" s="43">
        <v>37933</v>
      </c>
      <c r="C222"/>
      <c r="D222" s="44"/>
    </row>
    <row r="223" spans="1:4" ht="23.25">
      <c r="A223" s="42">
        <v>23324</v>
      </c>
      <c r="B223" s="43">
        <v>37934</v>
      </c>
      <c r="C223"/>
      <c r="D223" s="44"/>
    </row>
    <row r="224" spans="1:4" ht="23.25">
      <c r="A224" s="42">
        <v>23325</v>
      </c>
      <c r="B224" s="43">
        <v>37935</v>
      </c>
      <c r="C224"/>
      <c r="D224" s="44"/>
    </row>
    <row r="225" spans="1:4" ht="23.25">
      <c r="A225" s="42">
        <v>23326</v>
      </c>
      <c r="B225" s="43">
        <v>37936</v>
      </c>
      <c r="C225"/>
      <c r="D225" s="44"/>
    </row>
    <row r="226" spans="1:4" ht="23.25">
      <c r="A226" s="42">
        <v>23327</v>
      </c>
      <c r="B226" s="43">
        <v>37937</v>
      </c>
      <c r="C226"/>
      <c r="D226" s="44"/>
    </row>
    <row r="227" spans="1:4" ht="23.25">
      <c r="A227" s="42">
        <v>23328</v>
      </c>
      <c r="B227" s="43">
        <v>37938</v>
      </c>
      <c r="C227"/>
      <c r="D227" s="44"/>
    </row>
    <row r="228" spans="1:4" ht="23.25">
      <c r="A228" s="42">
        <v>23329</v>
      </c>
      <c r="B228" s="43">
        <v>37939</v>
      </c>
      <c r="C228"/>
      <c r="D228" s="44"/>
    </row>
    <row r="229" spans="1:4" ht="23.25">
      <c r="A229" s="42">
        <v>23330</v>
      </c>
      <c r="B229" s="43">
        <v>37940</v>
      </c>
      <c r="C229"/>
      <c r="D229" s="44"/>
    </row>
    <row r="230" spans="1:4" ht="23.25">
      <c r="A230" s="42">
        <v>23331</v>
      </c>
      <c r="B230" s="43">
        <v>37941</v>
      </c>
      <c r="C230"/>
      <c r="D230" s="44"/>
    </row>
    <row r="231" spans="1:4" ht="23.25">
      <c r="A231" s="42">
        <v>23332</v>
      </c>
      <c r="B231" s="43">
        <v>37942</v>
      </c>
      <c r="C231"/>
      <c r="D231" s="44"/>
    </row>
    <row r="232" spans="1:4" ht="23.25">
      <c r="A232" s="42">
        <v>23333</v>
      </c>
      <c r="B232" s="43">
        <v>37943</v>
      </c>
      <c r="C232"/>
      <c r="D232" s="44"/>
    </row>
    <row r="233" spans="1:4" ht="23.25">
      <c r="A233" s="42">
        <v>23334</v>
      </c>
      <c r="B233" s="43">
        <v>37944</v>
      </c>
      <c r="C233"/>
      <c r="D233" s="44"/>
    </row>
    <row r="234" spans="1:4" ht="23.25">
      <c r="A234" s="42">
        <v>23335</v>
      </c>
      <c r="B234" s="43">
        <v>37945</v>
      </c>
      <c r="C234"/>
      <c r="D234" s="44"/>
    </row>
    <row r="235" spans="1:4" ht="23.25">
      <c r="A235" s="42">
        <v>23336</v>
      </c>
      <c r="B235" s="43">
        <v>37946</v>
      </c>
      <c r="C235"/>
      <c r="D235" s="44"/>
    </row>
    <row r="236" spans="1:4" ht="23.25">
      <c r="A236" s="42">
        <v>23337</v>
      </c>
      <c r="B236" s="43">
        <v>37947</v>
      </c>
      <c r="C236"/>
      <c r="D236" s="44"/>
    </row>
    <row r="237" spans="1:4" ht="23.25">
      <c r="A237" s="42">
        <v>23338</v>
      </c>
      <c r="B237" s="43">
        <v>37948</v>
      </c>
      <c r="C237"/>
      <c r="D237" s="44"/>
    </row>
    <row r="238" spans="1:4" ht="23.25">
      <c r="A238" s="42">
        <v>23339</v>
      </c>
      <c r="B238" s="43">
        <v>37949</v>
      </c>
      <c r="C238"/>
      <c r="D238" s="44"/>
    </row>
    <row r="239" spans="1:4" ht="23.25">
      <c r="A239" s="42">
        <v>23340</v>
      </c>
      <c r="B239" s="43">
        <v>37950</v>
      </c>
      <c r="C239"/>
      <c r="D239" s="44"/>
    </row>
    <row r="240" spans="1:4" ht="23.25">
      <c r="A240" s="42">
        <v>23341</v>
      </c>
      <c r="B240" s="43">
        <v>37951</v>
      </c>
      <c r="C240"/>
      <c r="D240" s="44"/>
    </row>
    <row r="241" spans="1:4" ht="23.25">
      <c r="A241" s="42">
        <v>23342</v>
      </c>
      <c r="B241" s="43">
        <v>37952</v>
      </c>
      <c r="C241"/>
      <c r="D241" s="44"/>
    </row>
    <row r="242" spans="1:5" ht="23.25">
      <c r="A242" s="42">
        <v>23343</v>
      </c>
      <c r="B242" s="43">
        <v>37953</v>
      </c>
      <c r="C242"/>
      <c r="D242" s="44"/>
      <c r="E242" s="50"/>
    </row>
    <row r="243" spans="1:4" ht="23.25">
      <c r="A243" s="42">
        <v>23344</v>
      </c>
      <c r="B243" s="43">
        <v>37954</v>
      </c>
      <c r="C243"/>
      <c r="D243" s="44"/>
    </row>
    <row r="244" spans="1:4" ht="23.25">
      <c r="A244" s="42">
        <v>23345</v>
      </c>
      <c r="B244" s="43">
        <v>37955</v>
      </c>
      <c r="C244"/>
      <c r="D244" s="44"/>
    </row>
    <row r="245" spans="1:4" ht="23.25">
      <c r="A245" s="42">
        <v>23346</v>
      </c>
      <c r="B245" s="43">
        <v>37956</v>
      </c>
      <c r="C245"/>
      <c r="D245" s="44"/>
    </row>
    <row r="246" spans="1:4" ht="23.25">
      <c r="A246" s="42">
        <v>23347</v>
      </c>
      <c r="B246" s="43">
        <v>37957</v>
      </c>
      <c r="C246"/>
      <c r="D246" s="44"/>
    </row>
    <row r="247" spans="1:4" ht="23.25">
      <c r="A247" s="42">
        <v>23348</v>
      </c>
      <c r="B247" s="43">
        <v>37958</v>
      </c>
      <c r="C247"/>
      <c r="D247" s="44"/>
    </row>
    <row r="248" spans="1:4" ht="23.25">
      <c r="A248" s="42">
        <v>23349</v>
      </c>
      <c r="B248" s="43">
        <v>37959</v>
      </c>
      <c r="C248"/>
      <c r="D248" s="44"/>
    </row>
    <row r="249" spans="1:4" ht="23.25">
      <c r="A249" s="42">
        <v>23350</v>
      </c>
      <c r="B249" s="43">
        <v>37960</v>
      </c>
      <c r="C249"/>
      <c r="D249" s="44"/>
    </row>
    <row r="250" spans="1:4" ht="23.25">
      <c r="A250" s="42">
        <v>23351</v>
      </c>
      <c r="B250" s="43">
        <v>37961</v>
      </c>
      <c r="C250"/>
      <c r="D250" s="44"/>
    </row>
    <row r="251" spans="1:4" ht="23.25">
      <c r="A251" s="42">
        <v>23352</v>
      </c>
      <c r="B251" s="43">
        <v>37962</v>
      </c>
      <c r="C251"/>
      <c r="D251" s="44"/>
    </row>
    <row r="252" spans="1:4" ht="23.25">
      <c r="A252" s="42">
        <v>23353</v>
      </c>
      <c r="B252" s="43">
        <v>37963</v>
      </c>
      <c r="C252"/>
      <c r="D252" s="44"/>
    </row>
    <row r="253" spans="1:4" ht="23.25">
      <c r="A253" s="42">
        <v>23354</v>
      </c>
      <c r="B253" s="43">
        <v>37964</v>
      </c>
      <c r="C253"/>
      <c r="D253" s="44"/>
    </row>
    <row r="254" spans="1:4" ht="23.25">
      <c r="A254" s="42">
        <v>23355</v>
      </c>
      <c r="B254" s="43">
        <v>37965</v>
      </c>
      <c r="C254"/>
      <c r="D254" s="44"/>
    </row>
    <row r="255" spans="1:4" ht="23.25">
      <c r="A255" s="42">
        <v>23356</v>
      </c>
      <c r="B255" s="43">
        <v>37966</v>
      </c>
      <c r="C255"/>
      <c r="D255" s="44"/>
    </row>
    <row r="256" spans="1:4" ht="23.25">
      <c r="A256" s="42">
        <v>23357</v>
      </c>
      <c r="B256" s="43">
        <v>37967</v>
      </c>
      <c r="C256"/>
      <c r="D256" s="44"/>
    </row>
    <row r="257" spans="1:4" ht="23.25">
      <c r="A257" s="42">
        <v>23358</v>
      </c>
      <c r="B257" s="43">
        <v>37968</v>
      </c>
      <c r="C257"/>
      <c r="D257" s="44"/>
    </row>
    <row r="258" spans="1:4" ht="23.25">
      <c r="A258" s="42">
        <v>23359</v>
      </c>
      <c r="B258" s="43">
        <v>37969</v>
      </c>
      <c r="C258"/>
      <c r="D258" s="44"/>
    </row>
    <row r="259" spans="1:4" ht="23.25">
      <c r="A259" s="42">
        <v>23360</v>
      </c>
      <c r="B259" s="43">
        <v>37970</v>
      </c>
      <c r="C259"/>
      <c r="D259" s="44"/>
    </row>
    <row r="260" spans="1:4" ht="23.25">
      <c r="A260" s="42">
        <v>23361</v>
      </c>
      <c r="B260" s="43">
        <v>37971</v>
      </c>
      <c r="C260"/>
      <c r="D260" s="44"/>
    </row>
    <row r="261" spans="1:4" ht="23.25">
      <c r="A261" s="42">
        <v>23362</v>
      </c>
      <c r="B261" s="43">
        <v>37972</v>
      </c>
      <c r="C261"/>
      <c r="D261" s="44"/>
    </row>
    <row r="262" spans="1:4" ht="23.25">
      <c r="A262" s="42">
        <v>23363</v>
      </c>
      <c r="B262" s="43">
        <v>37973</v>
      </c>
      <c r="C262"/>
      <c r="D262" s="44"/>
    </row>
    <row r="263" spans="1:4" ht="23.25">
      <c r="A263" s="42">
        <v>23364</v>
      </c>
      <c r="B263" s="43">
        <v>37974</v>
      </c>
      <c r="C263"/>
      <c r="D263" s="44"/>
    </row>
    <row r="264" spans="1:4" ht="23.25">
      <c r="A264" s="42">
        <v>23365</v>
      </c>
      <c r="B264" s="43">
        <v>37975</v>
      </c>
      <c r="C264"/>
      <c r="D264" s="44"/>
    </row>
    <row r="265" spans="1:4" ht="23.25">
      <c r="A265" s="42">
        <v>23366</v>
      </c>
      <c r="B265" s="43">
        <v>37976</v>
      </c>
      <c r="C265"/>
      <c r="D265" s="44"/>
    </row>
    <row r="266" spans="1:4" ht="23.25">
      <c r="A266" s="42">
        <v>23367</v>
      </c>
      <c r="B266" s="43">
        <v>37977</v>
      </c>
      <c r="C266"/>
      <c r="D266" s="44"/>
    </row>
    <row r="267" spans="1:4" ht="23.25">
      <c r="A267" s="42">
        <v>23368</v>
      </c>
      <c r="B267" s="43">
        <v>37978</v>
      </c>
      <c r="C267"/>
      <c r="D267" s="44"/>
    </row>
    <row r="268" spans="1:4" ht="23.25">
      <c r="A268" s="42">
        <v>23369</v>
      </c>
      <c r="B268" s="43">
        <v>37979</v>
      </c>
      <c r="C268"/>
      <c r="D268" s="44"/>
    </row>
    <row r="269" spans="1:4" ht="23.25">
      <c r="A269" s="42">
        <v>23370</v>
      </c>
      <c r="B269" s="43">
        <v>37980</v>
      </c>
      <c r="C269"/>
      <c r="D269" s="44"/>
    </row>
    <row r="270" spans="1:4" ht="23.25">
      <c r="A270" s="42">
        <v>23371</v>
      </c>
      <c r="B270" s="43">
        <v>37981</v>
      </c>
      <c r="C270"/>
      <c r="D270" s="44"/>
    </row>
    <row r="271" spans="1:4" ht="23.25">
      <c r="A271" s="42">
        <v>23372</v>
      </c>
      <c r="B271" s="43">
        <v>37982</v>
      </c>
      <c r="C271"/>
      <c r="D271" s="44"/>
    </row>
    <row r="272" spans="1:4" ht="23.25">
      <c r="A272" s="42">
        <v>23373</v>
      </c>
      <c r="B272" s="43">
        <v>37983</v>
      </c>
      <c r="C272"/>
      <c r="D272" s="44"/>
    </row>
    <row r="273" spans="1:4" ht="23.25">
      <c r="A273" s="42">
        <v>23374</v>
      </c>
      <c r="B273" s="43">
        <v>37984</v>
      </c>
      <c r="C273"/>
      <c r="D273" s="44"/>
    </row>
    <row r="274" spans="1:4" ht="23.25">
      <c r="A274" s="42">
        <v>23375</v>
      </c>
      <c r="B274" s="43">
        <v>37985</v>
      </c>
      <c r="C274"/>
      <c r="D274" s="44"/>
    </row>
    <row r="275" spans="1:5" ht="23.25">
      <c r="A275" s="42">
        <v>23376</v>
      </c>
      <c r="B275" s="43">
        <v>37986</v>
      </c>
      <c r="C275"/>
      <c r="D275" s="44"/>
      <c r="E275" s="50"/>
    </row>
    <row r="276" spans="1:4" ht="23.25">
      <c r="A276" s="42">
        <v>23377</v>
      </c>
      <c r="B276" s="43">
        <v>37987</v>
      </c>
      <c r="C276"/>
      <c r="D276" s="44"/>
    </row>
    <row r="277" spans="1:4" ht="23.25">
      <c r="A277" s="42">
        <v>23378</v>
      </c>
      <c r="B277" s="43">
        <v>37988</v>
      </c>
      <c r="C277"/>
      <c r="D277" s="44"/>
    </row>
    <row r="278" spans="1:4" ht="23.25">
      <c r="A278" s="42">
        <v>23379</v>
      </c>
      <c r="B278" s="43">
        <v>37989</v>
      </c>
      <c r="C278"/>
      <c r="D278" s="44"/>
    </row>
    <row r="279" spans="1:4" ht="23.25">
      <c r="A279" s="42">
        <v>23380</v>
      </c>
      <c r="B279" s="43">
        <v>37990</v>
      </c>
      <c r="C279"/>
      <c r="D279" s="44"/>
    </row>
    <row r="280" spans="1:4" ht="23.25">
      <c r="A280" s="42">
        <v>23381</v>
      </c>
      <c r="B280" s="43">
        <v>37991</v>
      </c>
      <c r="C280"/>
      <c r="D280" s="44"/>
    </row>
    <row r="281" spans="1:4" ht="23.25">
      <c r="A281" s="42">
        <v>23382</v>
      </c>
      <c r="B281" s="43">
        <v>37992</v>
      </c>
      <c r="C281"/>
      <c r="D281" s="44"/>
    </row>
    <row r="282" spans="1:4" ht="23.25">
      <c r="A282" s="42">
        <v>23383</v>
      </c>
      <c r="B282" s="43">
        <v>37993</v>
      </c>
      <c r="C282"/>
      <c r="D282" s="44"/>
    </row>
    <row r="283" spans="1:4" ht="23.25">
      <c r="A283" s="42">
        <v>23384</v>
      </c>
      <c r="B283" s="43">
        <v>37994</v>
      </c>
      <c r="C283"/>
      <c r="D283" s="44"/>
    </row>
    <row r="284" spans="1:4" ht="23.25">
      <c r="A284" s="42">
        <v>23385</v>
      </c>
      <c r="B284" s="43">
        <v>37995</v>
      </c>
      <c r="C284"/>
      <c r="D284" s="44"/>
    </row>
    <row r="285" spans="1:4" ht="23.25">
      <c r="A285" s="42">
        <v>23386</v>
      </c>
      <c r="B285" s="43">
        <v>37996</v>
      </c>
      <c r="C285"/>
      <c r="D285" s="44"/>
    </row>
    <row r="286" spans="1:4" ht="23.25">
      <c r="A286" s="42">
        <v>23387</v>
      </c>
      <c r="B286" s="43">
        <v>37997</v>
      </c>
      <c r="C286"/>
      <c r="D286" s="44"/>
    </row>
    <row r="287" spans="1:4" ht="23.25">
      <c r="A287" s="42">
        <v>23388</v>
      </c>
      <c r="B287" s="43">
        <v>37998</v>
      </c>
      <c r="C287"/>
      <c r="D287" s="44"/>
    </row>
    <row r="288" spans="1:4" ht="23.25">
      <c r="A288" s="42">
        <v>23389</v>
      </c>
      <c r="B288" s="43">
        <v>37999</v>
      </c>
      <c r="C288"/>
      <c r="D288" s="44"/>
    </row>
    <row r="289" spans="1:4" ht="23.25">
      <c r="A289" s="42">
        <v>23390</v>
      </c>
      <c r="B289" s="43">
        <v>38000</v>
      </c>
      <c r="C289"/>
      <c r="D289" s="44"/>
    </row>
    <row r="290" spans="1:4" ht="23.25">
      <c r="A290" s="42">
        <v>23391</v>
      </c>
      <c r="B290" s="43">
        <v>38001</v>
      </c>
      <c r="C290"/>
      <c r="D290" s="44"/>
    </row>
    <row r="291" spans="1:4" ht="23.25">
      <c r="A291" s="42">
        <v>23392</v>
      </c>
      <c r="B291" s="43">
        <v>38002</v>
      </c>
      <c r="C291"/>
      <c r="D291" s="44"/>
    </row>
    <row r="292" spans="1:4" ht="23.25">
      <c r="A292" s="42">
        <v>23393</v>
      </c>
      <c r="B292" s="43">
        <v>38003</v>
      </c>
      <c r="C292"/>
      <c r="D292" s="44"/>
    </row>
    <row r="293" spans="1:4" ht="23.25">
      <c r="A293" s="42">
        <v>23394</v>
      </c>
      <c r="B293" s="43">
        <v>38004</v>
      </c>
      <c r="C293"/>
      <c r="D293" s="44"/>
    </row>
    <row r="294" spans="1:4" ht="23.25">
      <c r="A294" s="42">
        <v>23395</v>
      </c>
      <c r="B294" s="43">
        <v>38005</v>
      </c>
      <c r="C294"/>
      <c r="D294" s="44"/>
    </row>
    <row r="295" spans="1:4" ht="23.25">
      <c r="A295" s="42">
        <v>23396</v>
      </c>
      <c r="B295" s="43">
        <v>38006</v>
      </c>
      <c r="C295"/>
      <c r="D295" s="44"/>
    </row>
    <row r="296" spans="1:4" ht="23.25">
      <c r="A296" s="42">
        <v>23397</v>
      </c>
      <c r="B296" s="43">
        <v>38007</v>
      </c>
      <c r="C296"/>
      <c r="D296" s="44"/>
    </row>
    <row r="297" spans="1:4" ht="23.25">
      <c r="A297" s="42">
        <v>23398</v>
      </c>
      <c r="B297" s="43">
        <v>38008</v>
      </c>
      <c r="C297"/>
      <c r="D297" s="44"/>
    </row>
    <row r="298" spans="1:4" ht="23.25">
      <c r="A298" s="42">
        <v>23399</v>
      </c>
      <c r="B298" s="43">
        <v>38009</v>
      </c>
      <c r="C298"/>
      <c r="D298" s="44"/>
    </row>
    <row r="299" spans="1:4" ht="23.25">
      <c r="A299" s="42">
        <v>23400</v>
      </c>
      <c r="B299" s="43">
        <v>38010</v>
      </c>
      <c r="C299"/>
      <c r="D299" s="44"/>
    </row>
    <row r="300" spans="1:4" ht="23.25">
      <c r="A300" s="42">
        <v>23401</v>
      </c>
      <c r="B300" s="43">
        <v>38011</v>
      </c>
      <c r="C300"/>
      <c r="D300" s="44"/>
    </row>
    <row r="301" spans="1:4" ht="23.25">
      <c r="A301" s="42">
        <v>23402</v>
      </c>
      <c r="B301" s="43">
        <v>38012</v>
      </c>
      <c r="C301"/>
      <c r="D301" s="44"/>
    </row>
    <row r="302" spans="1:4" ht="23.25">
      <c r="A302" s="42">
        <v>23403</v>
      </c>
      <c r="B302" s="43">
        <v>38013</v>
      </c>
      <c r="C302"/>
      <c r="D302" s="44"/>
    </row>
    <row r="303" spans="1:4" ht="23.25">
      <c r="A303" s="42">
        <v>23404</v>
      </c>
      <c r="B303" s="43">
        <v>38014</v>
      </c>
      <c r="C303"/>
      <c r="D303" s="44"/>
    </row>
    <row r="304" spans="1:4" ht="23.25">
      <c r="A304" s="42">
        <v>23405</v>
      </c>
      <c r="B304" s="43">
        <v>38015</v>
      </c>
      <c r="C304"/>
      <c r="D304" s="44"/>
    </row>
    <row r="305" spans="1:4" ht="23.25">
      <c r="A305" s="42">
        <v>23406</v>
      </c>
      <c r="B305" s="43">
        <v>38016</v>
      </c>
      <c r="C305"/>
      <c r="D305" s="44"/>
    </row>
    <row r="306" spans="1:4" ht="23.25">
      <c r="A306" s="42">
        <v>23407</v>
      </c>
      <c r="B306" s="43">
        <v>38017</v>
      </c>
      <c r="C306"/>
      <c r="D306" s="44"/>
    </row>
    <row r="307" spans="1:4" ht="23.25">
      <c r="A307" s="42">
        <v>23408</v>
      </c>
      <c r="B307" s="43">
        <v>38018</v>
      </c>
      <c r="C307"/>
      <c r="D307" s="44"/>
    </row>
    <row r="308" spans="1:4" ht="23.25">
      <c r="A308" s="42">
        <v>23409</v>
      </c>
      <c r="B308" s="43">
        <v>38019</v>
      </c>
      <c r="C308"/>
      <c r="D308" s="44"/>
    </row>
    <row r="309" spans="1:4" ht="23.25">
      <c r="A309" s="42">
        <v>23410</v>
      </c>
      <c r="B309" s="43">
        <v>38020</v>
      </c>
      <c r="C309"/>
      <c r="D309" s="44"/>
    </row>
    <row r="310" spans="1:4" ht="23.25">
      <c r="A310" s="42">
        <v>23411</v>
      </c>
      <c r="B310" s="43">
        <v>38021</v>
      </c>
      <c r="C310"/>
      <c r="D310" s="44"/>
    </row>
    <row r="311" spans="1:4" ht="23.25">
      <c r="A311" s="42">
        <v>23412</v>
      </c>
      <c r="B311" s="43">
        <v>38022</v>
      </c>
      <c r="C311"/>
      <c r="D311" s="44"/>
    </row>
    <row r="312" spans="1:4" ht="23.25">
      <c r="A312" s="42">
        <v>23413</v>
      </c>
      <c r="B312" s="43">
        <v>38023</v>
      </c>
      <c r="C312"/>
      <c r="D312" s="44"/>
    </row>
    <row r="313" spans="1:4" ht="23.25">
      <c r="A313" s="42">
        <v>23414</v>
      </c>
      <c r="B313" s="43">
        <v>38024</v>
      </c>
      <c r="C313"/>
      <c r="D313" s="44"/>
    </row>
    <row r="314" spans="1:4" ht="23.25">
      <c r="A314" s="42">
        <v>23415</v>
      </c>
      <c r="B314" s="43">
        <v>38025</v>
      </c>
      <c r="C314"/>
      <c r="D314" s="44"/>
    </row>
    <row r="315" spans="1:4" ht="23.25">
      <c r="A315" s="42">
        <v>23416</v>
      </c>
      <c r="B315" s="43">
        <v>38026</v>
      </c>
      <c r="C315"/>
      <c r="D315" s="44"/>
    </row>
    <row r="316" spans="1:4" ht="23.25">
      <c r="A316" s="42">
        <v>23417</v>
      </c>
      <c r="B316" s="43">
        <v>38027</v>
      </c>
      <c r="C316"/>
      <c r="D316" s="44"/>
    </row>
    <row r="317" spans="1:4" ht="23.25">
      <c r="A317" s="42">
        <v>23418</v>
      </c>
      <c r="B317" s="43">
        <v>38028</v>
      </c>
      <c r="C317"/>
      <c r="D317" s="44"/>
    </row>
    <row r="318" spans="1:4" ht="23.25">
      <c r="A318" s="42">
        <v>23419</v>
      </c>
      <c r="B318" s="43">
        <v>38029</v>
      </c>
      <c r="C318"/>
      <c r="D318" s="44"/>
    </row>
    <row r="319" spans="1:4" ht="23.25">
      <c r="A319" s="42">
        <v>23420</v>
      </c>
      <c r="B319" s="43">
        <v>38030</v>
      </c>
      <c r="C319"/>
      <c r="D319" s="44"/>
    </row>
    <row r="320" spans="1:4" ht="23.25">
      <c r="A320" s="42">
        <v>23421</v>
      </c>
      <c r="B320" s="43">
        <v>38031</v>
      </c>
      <c r="C320"/>
      <c r="D320" s="44"/>
    </row>
    <row r="321" spans="1:4" ht="23.25">
      <c r="A321" s="42">
        <v>23422</v>
      </c>
      <c r="B321" s="43">
        <v>38032</v>
      </c>
      <c r="C321"/>
      <c r="D321" s="44"/>
    </row>
    <row r="322" spans="1:4" ht="23.25">
      <c r="A322" s="42">
        <v>23423</v>
      </c>
      <c r="B322" s="43">
        <v>38033</v>
      </c>
      <c r="C322"/>
      <c r="D322" s="44"/>
    </row>
    <row r="323" spans="1:4" ht="23.25">
      <c r="A323" s="42">
        <v>23424</v>
      </c>
      <c r="B323" s="43">
        <v>38034</v>
      </c>
      <c r="C323"/>
      <c r="D323" s="44"/>
    </row>
    <row r="324" spans="1:4" ht="23.25">
      <c r="A324" s="42">
        <v>23425</v>
      </c>
      <c r="B324" s="43">
        <v>38035</v>
      </c>
      <c r="C324"/>
      <c r="D324" s="44"/>
    </row>
    <row r="325" spans="1:4" ht="23.25">
      <c r="A325" s="42">
        <v>23426</v>
      </c>
      <c r="B325" s="43">
        <v>38036</v>
      </c>
      <c r="C325"/>
      <c r="D325" s="44"/>
    </row>
    <row r="326" spans="1:4" ht="23.25">
      <c r="A326" s="42">
        <v>23427</v>
      </c>
      <c r="B326" s="43">
        <v>38037</v>
      </c>
      <c r="C326"/>
      <c r="D326" s="44"/>
    </row>
    <row r="327" spans="1:4" ht="23.25">
      <c r="A327" s="42">
        <v>23428</v>
      </c>
      <c r="B327" s="43">
        <v>38038</v>
      </c>
      <c r="C327"/>
      <c r="D327" s="44"/>
    </row>
    <row r="328" spans="1:4" ht="23.25">
      <c r="A328" s="42">
        <v>23429</v>
      </c>
      <c r="B328" s="43">
        <v>38039</v>
      </c>
      <c r="C328"/>
      <c r="D328" s="44"/>
    </row>
    <row r="329" spans="1:4" ht="23.25">
      <c r="A329" s="42">
        <v>23430</v>
      </c>
      <c r="B329" s="43">
        <v>38040</v>
      </c>
      <c r="C329"/>
      <c r="D329" s="44"/>
    </row>
    <row r="330" spans="1:4" ht="23.25">
      <c r="A330" s="42">
        <v>23431</v>
      </c>
      <c r="B330" s="43">
        <v>38041</v>
      </c>
      <c r="C330"/>
      <c r="D330" s="44"/>
    </row>
    <row r="331" spans="1:4" ht="23.25">
      <c r="A331" s="42">
        <v>23432</v>
      </c>
      <c r="B331" s="43">
        <v>38042</v>
      </c>
      <c r="C331"/>
      <c r="D331" s="44"/>
    </row>
    <row r="332" spans="1:5" ht="23.25">
      <c r="A332" s="42">
        <v>23433</v>
      </c>
      <c r="B332" s="43">
        <v>38043</v>
      </c>
      <c r="C332"/>
      <c r="D332" s="44"/>
      <c r="E332" s="50"/>
    </row>
    <row r="333" spans="1:4" ht="23.25">
      <c r="A333" s="42">
        <v>23434</v>
      </c>
      <c r="B333" s="43">
        <v>38044</v>
      </c>
      <c r="C333"/>
      <c r="D333" s="44"/>
    </row>
    <row r="334" spans="1:4" ht="23.25">
      <c r="A334" s="42">
        <v>23435</v>
      </c>
      <c r="B334" s="43">
        <v>38045</v>
      </c>
      <c r="C334"/>
      <c r="D334" s="44"/>
    </row>
    <row r="335" spans="1:4" ht="23.25">
      <c r="A335" s="42">
        <v>23436</v>
      </c>
      <c r="B335" s="43">
        <v>38046</v>
      </c>
      <c r="C335"/>
      <c r="D335" s="44"/>
    </row>
    <row r="336" spans="1:4" ht="23.25">
      <c r="A336" s="42">
        <v>23437</v>
      </c>
      <c r="B336" s="43">
        <v>38047</v>
      </c>
      <c r="C336"/>
      <c r="D336" s="44"/>
    </row>
    <row r="337" spans="1:4" ht="23.25">
      <c r="A337" s="42">
        <v>23438</v>
      </c>
      <c r="B337" s="43">
        <v>38048</v>
      </c>
      <c r="C337"/>
      <c r="D337" s="44"/>
    </row>
    <row r="338" spans="1:4" ht="23.25">
      <c r="A338" s="42">
        <v>23439</v>
      </c>
      <c r="B338" s="43">
        <v>38049</v>
      </c>
      <c r="C338"/>
      <c r="D338" s="44"/>
    </row>
    <row r="339" spans="1:4" ht="23.25">
      <c r="A339" s="42">
        <v>23440</v>
      </c>
      <c r="B339" s="43">
        <v>38050</v>
      </c>
      <c r="C339"/>
      <c r="D339" s="44"/>
    </row>
    <row r="340" spans="1:4" ht="23.25">
      <c r="A340" s="42">
        <v>23441</v>
      </c>
      <c r="B340" s="43">
        <v>38051</v>
      </c>
      <c r="C340"/>
      <c r="D340" s="44"/>
    </row>
    <row r="341" spans="1:4" ht="23.25">
      <c r="A341" s="42">
        <v>23442</v>
      </c>
      <c r="B341" s="43">
        <v>38052</v>
      </c>
      <c r="C341"/>
      <c r="D341" s="44"/>
    </row>
    <row r="342" spans="1:4" ht="23.25">
      <c r="A342" s="42">
        <v>23443</v>
      </c>
      <c r="B342" s="43">
        <v>38053</v>
      </c>
      <c r="C342"/>
      <c r="D342" s="44"/>
    </row>
    <row r="343" spans="1:4" ht="23.25">
      <c r="A343" s="42">
        <v>23444</v>
      </c>
      <c r="B343" s="43">
        <v>38054</v>
      </c>
      <c r="C343"/>
      <c r="D343" s="44"/>
    </row>
    <row r="344" spans="1:4" ht="23.25">
      <c r="A344" s="42">
        <v>23445</v>
      </c>
      <c r="B344" s="43">
        <v>38055</v>
      </c>
      <c r="C344"/>
      <c r="D344" s="44"/>
    </row>
    <row r="345" spans="1:4" ht="23.25">
      <c r="A345" s="42">
        <v>23446</v>
      </c>
      <c r="B345" s="43">
        <v>38056</v>
      </c>
      <c r="C345"/>
      <c r="D345" s="44"/>
    </row>
    <row r="346" spans="1:4" ht="23.25">
      <c r="A346" s="42">
        <v>23447</v>
      </c>
      <c r="B346" s="43">
        <v>38057</v>
      </c>
      <c r="C346"/>
      <c r="D346" s="44"/>
    </row>
    <row r="347" spans="1:4" ht="23.25">
      <c r="A347" s="42">
        <v>23448</v>
      </c>
      <c r="B347" s="43">
        <v>38058</v>
      </c>
      <c r="C347"/>
      <c r="D347" s="44"/>
    </row>
    <row r="348" spans="1:4" ht="23.25">
      <c r="A348" s="42">
        <v>23449</v>
      </c>
      <c r="B348" s="43">
        <v>38059</v>
      </c>
      <c r="C348"/>
      <c r="D348" s="44"/>
    </row>
    <row r="349" spans="1:4" ht="23.25">
      <c r="A349" s="42">
        <v>23450</v>
      </c>
      <c r="B349" s="43">
        <v>38060</v>
      </c>
      <c r="C349"/>
      <c r="D349" s="44"/>
    </row>
    <row r="350" spans="1:4" ht="23.25">
      <c r="A350" s="42">
        <v>23451</v>
      </c>
      <c r="B350" s="43">
        <v>38061</v>
      </c>
      <c r="C350"/>
      <c r="D350" s="44"/>
    </row>
    <row r="351" spans="1:4" ht="23.25">
      <c r="A351" s="42">
        <v>23452</v>
      </c>
      <c r="B351" s="43">
        <v>38062</v>
      </c>
      <c r="C351"/>
      <c r="D351" s="44"/>
    </row>
    <row r="352" spans="1:4" ht="23.25">
      <c r="A352" s="42">
        <v>23453</v>
      </c>
      <c r="B352" s="43">
        <v>38063</v>
      </c>
      <c r="C352"/>
      <c r="D352" s="44"/>
    </row>
    <row r="353" spans="1:4" ht="23.25">
      <c r="A353" s="42">
        <v>23454</v>
      </c>
      <c r="B353" s="43">
        <v>38064</v>
      </c>
      <c r="C353"/>
      <c r="D353" s="44"/>
    </row>
    <row r="354" spans="1:4" ht="23.25">
      <c r="A354" s="42">
        <v>23455</v>
      </c>
      <c r="B354" s="43">
        <v>38065</v>
      </c>
      <c r="C354"/>
      <c r="D354" s="44"/>
    </row>
    <row r="355" spans="1:4" ht="23.25">
      <c r="A355" s="42">
        <v>23456</v>
      </c>
      <c r="B355" s="43">
        <v>38066</v>
      </c>
      <c r="C355"/>
      <c r="D355" s="44"/>
    </row>
    <row r="356" spans="1:4" ht="23.25">
      <c r="A356" s="42">
        <v>23457</v>
      </c>
      <c r="B356" s="43">
        <v>38067</v>
      </c>
      <c r="C356"/>
      <c r="D356" s="44"/>
    </row>
    <row r="357" spans="1:4" ht="23.25">
      <c r="A357" s="42">
        <v>23458</v>
      </c>
      <c r="B357" s="43">
        <v>38068</v>
      </c>
      <c r="C357"/>
      <c r="D357" s="44"/>
    </row>
    <row r="358" spans="1:5" ht="23.25">
      <c r="A358" s="42">
        <v>23459</v>
      </c>
      <c r="B358" s="43">
        <v>38069</v>
      </c>
      <c r="C358"/>
      <c r="D358" s="44"/>
      <c r="E358" s="50"/>
    </row>
    <row r="359" spans="1:4" ht="23.25">
      <c r="A359" s="42">
        <v>23460</v>
      </c>
      <c r="B359" s="43">
        <v>38070</v>
      </c>
      <c r="C359"/>
      <c r="D359" s="44"/>
    </row>
    <row r="360" spans="1:4" ht="23.25">
      <c r="A360" s="42">
        <v>23461</v>
      </c>
      <c r="B360" s="43">
        <v>38071</v>
      </c>
      <c r="C360"/>
      <c r="D360" s="44"/>
    </row>
    <row r="361" spans="1:4" ht="23.25">
      <c r="A361" s="42">
        <v>23462</v>
      </c>
      <c r="B361" s="43">
        <v>38072</v>
      </c>
      <c r="C361"/>
      <c r="D361" s="44"/>
    </row>
    <row r="362" spans="1:4" ht="23.25">
      <c r="A362" s="42">
        <v>23463</v>
      </c>
      <c r="B362" s="43">
        <v>38073</v>
      </c>
      <c r="C362"/>
      <c r="D362" s="44"/>
    </row>
    <row r="363" spans="1:4" ht="23.25">
      <c r="A363" s="42">
        <v>23464</v>
      </c>
      <c r="B363" s="43">
        <v>38074</v>
      </c>
      <c r="C363"/>
      <c r="D363" s="44"/>
    </row>
    <row r="364" spans="1:4" ht="23.25">
      <c r="A364" s="42">
        <v>23465</v>
      </c>
      <c r="B364" s="43">
        <v>38075</v>
      </c>
      <c r="C364"/>
      <c r="D364" s="44"/>
    </row>
    <row r="365" spans="1:4" ht="23.25">
      <c r="A365" s="42">
        <v>23466</v>
      </c>
      <c r="B365" s="43">
        <v>38076</v>
      </c>
      <c r="C365"/>
      <c r="D365" s="44"/>
    </row>
    <row r="366" spans="1:4" ht="23.25">
      <c r="A366" s="42">
        <v>23467</v>
      </c>
      <c r="B366" s="43">
        <v>38077</v>
      </c>
      <c r="C366"/>
      <c r="D366" s="44"/>
    </row>
    <row r="367" spans="1:5" ht="21">
      <c r="A367" s="42"/>
      <c r="E367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2020-06-16T04:32:45Z</cp:lastPrinted>
  <dcterms:created xsi:type="dcterms:W3CDTF">1998-06-29T08:23:08Z</dcterms:created>
  <dcterms:modified xsi:type="dcterms:W3CDTF">2020-06-16T04:33:40Z</dcterms:modified>
  <cp:category/>
  <cp:version/>
  <cp:contentType/>
  <cp:contentStatus/>
</cp:coreProperties>
</file>