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32760" windowWidth="7500" windowHeight="8205" activeTab="0"/>
  </bookViews>
  <sheets>
    <sheet name="W.1C" sheetId="1" r:id="rId1"/>
    <sheet name="เฉลี่ย5ปี" sheetId="2" r:id="rId2"/>
  </sheets>
  <definedNames>
    <definedName name="_xlnm.Print_Area" localSheetId="0">'W.1C'!$A$1:$N$39</definedName>
  </definedNames>
  <calcPr fullCalcOnLoad="1"/>
</workbook>
</file>

<file path=xl/sharedStrings.xml><?xml version="1.0" encoding="utf-8"?>
<sst xmlns="http://schemas.openxmlformats.org/spreadsheetml/2006/main" count="50" uniqueCount="31">
  <si>
    <t>ปริมาณตะกอนรายเดือน - ตัน</t>
  </si>
  <si>
    <t>ปริมาณตะกอน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</si>
  <si>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</si>
  <si>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</si>
  <si>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</si>
  <si>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</si>
  <si>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</si>
  <si>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</si>
  <si>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</si>
  <si>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</si>
  <si>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</si>
  <si>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</si>
  <si>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</si>
  <si>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</si>
  <si>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</si>
  <si>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</si>
  <si>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ตัน</t>
  </si>
  <si>
    <t xml:space="preserve">สูงสุด </t>
  </si>
  <si>
    <t>เฉลี่ย</t>
  </si>
  <si>
    <t>ต่ำสุด</t>
  </si>
  <si>
    <t>Sediment  Yield  :</t>
  </si>
  <si>
    <t>ปริมาณตะกอนรายปีเฉลี่ย</t>
  </si>
  <si>
    <t>=</t>
  </si>
  <si>
    <t>ตัน/ตร.กม.</t>
  </si>
  <si>
    <t>D.A.</t>
  </si>
  <si>
    <t>ไม่สำรวจตะกอน</t>
  </si>
  <si>
    <t>เฉลี่ยตะกอน5ปี</t>
  </si>
  <si>
    <t>แม่น้ำวัง สถานี W.1C  สะพานเสตุวารี อ.เมือง จ.ลำปาง</t>
  </si>
  <si>
    <t>พื้นที่รับน้ำ 3,478 ตร.กม.</t>
  </si>
  <si>
    <t>แม่น้ำวัง สถานี W.1C สะพานเสตุวารี อ.เมือง จ.ลำปาง</t>
  </si>
  <si>
    <r>
      <t>หมายเหตุ</t>
    </r>
    <r>
      <rPr>
        <sz val="12"/>
        <rFont val="TH SarabunPSK"/>
        <family val="2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</si>
</sst>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00"/>
    <numFmt numFmtId="210" formatCode="0.0"/>
    <numFmt numFmtId="211" formatCode="#,##0.0"/>
  </numFmts>
  <fonts count="46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4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2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Continuous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2" fontId="4" fillId="0" borderId="14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/>
    </xf>
    <xf numFmtId="0" fontId="4" fillId="0" borderId="11" xfId="0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0" fontId="4" fillId="0" borderId="19" xfId="0" applyFont="1" applyBorder="1" applyAlignment="1">
      <alignment horizontal="right"/>
    </xf>
    <xf numFmtId="4" fontId="4" fillId="0" borderId="20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0" fontId="7" fillId="0" borderId="0" xfId="0" applyFont="1" applyAlignment="1">
      <alignment/>
    </xf>
    <xf numFmtId="2" fontId="5" fillId="0" borderId="0" xfId="0" applyNumberFormat="1" applyFont="1" applyAlignment="1">
      <alignment horizontal="centerContinuous"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2" fontId="9" fillId="0" borderId="22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9" fillId="0" borderId="24" xfId="0" applyNumberFormat="1" applyFont="1" applyBorder="1" applyAlignment="1">
      <alignment/>
    </xf>
    <xf numFmtId="2" fontId="9" fillId="0" borderId="13" xfId="0" applyNumberFormat="1" applyFont="1" applyBorder="1" applyAlignment="1">
      <alignment horizontal="centerContinuous"/>
    </xf>
    <xf numFmtId="0" fontId="9" fillId="0" borderId="25" xfId="0" applyFont="1" applyBorder="1" applyAlignment="1">
      <alignment horizontal="left"/>
    </xf>
    <xf numFmtId="210" fontId="9" fillId="0" borderId="26" xfId="0" applyNumberFormat="1" applyFont="1" applyBorder="1" applyAlignment="1">
      <alignment/>
    </xf>
    <xf numFmtId="210" fontId="9" fillId="0" borderId="27" xfId="0" applyNumberFormat="1" applyFont="1" applyBorder="1" applyAlignment="1">
      <alignment/>
    </xf>
    <xf numFmtId="0" fontId="9" fillId="0" borderId="25" xfId="0" applyFont="1" applyBorder="1" applyAlignment="1">
      <alignment/>
    </xf>
    <xf numFmtId="210" fontId="8" fillId="0" borderId="0" xfId="0" applyNumberFormat="1" applyFont="1" applyBorder="1" applyAlignment="1">
      <alignment horizontal="left"/>
    </xf>
    <xf numFmtId="210" fontId="9" fillId="0" borderId="0" xfId="0" applyNumberFormat="1" applyFont="1" applyBorder="1" applyAlignment="1">
      <alignment horizontal="centerContinuous"/>
    </xf>
    <xf numFmtId="2" fontId="9" fillId="0" borderId="0" xfId="0" applyNumberFormat="1" applyFont="1" applyBorder="1" applyAlignment="1">
      <alignment horizontal="center"/>
    </xf>
    <xf numFmtId="210" fontId="9" fillId="0" borderId="27" xfId="0" applyNumberFormat="1" applyFont="1" applyBorder="1" applyAlignment="1">
      <alignment horizontal="centerContinuous"/>
    </xf>
    <xf numFmtId="3" fontId="9" fillId="0" borderId="25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3" fontId="9" fillId="0" borderId="27" xfId="0" applyNumberFormat="1" applyFont="1" applyBorder="1" applyAlignment="1">
      <alignment horizontal="right"/>
    </xf>
    <xf numFmtId="3" fontId="9" fillId="0" borderId="28" xfId="0" applyNumberFormat="1" applyFont="1" applyBorder="1" applyAlignment="1">
      <alignment horizontal="center"/>
    </xf>
    <xf numFmtId="3" fontId="9" fillId="0" borderId="29" xfId="0" applyNumberFormat="1" applyFont="1" applyBorder="1" applyAlignment="1">
      <alignment horizontal="right"/>
    </xf>
    <xf numFmtId="210" fontId="10" fillId="0" borderId="29" xfId="0" applyNumberFormat="1" applyFont="1" applyBorder="1" applyAlignment="1">
      <alignment horizontal="left"/>
    </xf>
    <xf numFmtId="3" fontId="9" fillId="0" borderId="3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Alignment="1">
      <alignment/>
    </xf>
    <xf numFmtId="210" fontId="11" fillId="0" borderId="0" xfId="0" applyNumberFormat="1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4" fontId="12" fillId="0" borderId="32" xfId="0" applyNumberFormat="1" applyFont="1" applyBorder="1" applyAlignment="1">
      <alignment horizontal="right"/>
    </xf>
    <xf numFmtId="4" fontId="12" fillId="0" borderId="33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34" xfId="0" applyFont="1" applyBorder="1" applyAlignment="1">
      <alignment horizontal="center"/>
    </xf>
    <xf numFmtId="4" fontId="12" fillId="0" borderId="35" xfId="0" applyNumberFormat="1" applyFont="1" applyBorder="1" applyAlignment="1">
      <alignment horizontal="right"/>
    </xf>
    <xf numFmtId="4" fontId="12" fillId="0" borderId="36" xfId="0" applyNumberFormat="1" applyFont="1" applyBorder="1" applyAlignment="1">
      <alignment horizontal="right"/>
    </xf>
    <xf numFmtId="1" fontId="12" fillId="0" borderId="34" xfId="0" applyNumberFormat="1" applyFont="1" applyBorder="1" applyAlignment="1">
      <alignment horizontal="center"/>
    </xf>
    <xf numFmtId="4" fontId="12" fillId="0" borderId="0" xfId="0" applyNumberFormat="1" applyFont="1" applyAlignment="1">
      <alignment/>
    </xf>
    <xf numFmtId="3" fontId="12" fillId="0" borderId="34" xfId="0" applyNumberFormat="1" applyFont="1" applyBorder="1" applyAlignment="1">
      <alignment horizontal="center"/>
    </xf>
    <xf numFmtId="3" fontId="12" fillId="0" borderId="35" xfId="0" applyNumberFormat="1" applyFont="1" applyBorder="1" applyAlignment="1">
      <alignment horizontal="right"/>
    </xf>
    <xf numFmtId="3" fontId="12" fillId="0" borderId="36" xfId="0" applyNumberFormat="1" applyFont="1" applyBorder="1" applyAlignment="1">
      <alignment horizontal="right"/>
    </xf>
    <xf numFmtId="1" fontId="12" fillId="0" borderId="37" xfId="0" applyNumberFormat="1" applyFont="1" applyBorder="1" applyAlignment="1">
      <alignment horizontal="center"/>
    </xf>
    <xf numFmtId="4" fontId="12" fillId="0" borderId="38" xfId="0" applyNumberFormat="1" applyFont="1" applyBorder="1" applyAlignment="1">
      <alignment/>
    </xf>
    <xf numFmtId="4" fontId="12" fillId="0" borderId="39" xfId="0" applyNumberFormat="1" applyFont="1" applyBorder="1" applyAlignment="1">
      <alignment/>
    </xf>
    <xf numFmtId="0" fontId="9" fillId="0" borderId="29" xfId="0" applyFont="1" applyBorder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210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12" fillId="0" borderId="4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12" fillId="0" borderId="27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36</xdr:row>
      <xdr:rowOff>0</xdr:rowOff>
    </xdr:from>
    <xdr:to>
      <xdr:col>7</xdr:col>
      <xdr:colOff>276225</xdr:colOff>
      <xdr:row>36</xdr:row>
      <xdr:rowOff>0</xdr:rowOff>
    </xdr:to>
    <xdr:sp>
      <xdr:nvSpPr>
        <xdr:cNvPr id="1" name="Line 2"/>
        <xdr:cNvSpPr>
          <a:spLocks/>
        </xdr:cNvSpPr>
      </xdr:nvSpPr>
      <xdr:spPr>
        <a:xfrm>
          <a:off x="2000250" y="882967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2" name="Line 3"/>
        <xdr:cNvSpPr>
          <a:spLocks/>
        </xdr:cNvSpPr>
      </xdr:nvSpPr>
      <xdr:spPr>
        <a:xfrm>
          <a:off x="4429125" y="88296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S13" sqref="S13"/>
    </sheetView>
  </sheetViews>
  <sheetFormatPr defaultColWidth="9.33203125" defaultRowHeight="21"/>
  <cols>
    <col min="1" max="1" width="6.16015625" style="25" customWidth="1"/>
    <col min="2" max="2" width="9" style="26" customWidth="1"/>
    <col min="3" max="3" width="9.16015625" style="26" customWidth="1"/>
    <col min="4" max="4" width="8" style="26" customWidth="1"/>
    <col min="5" max="5" width="7.83203125" style="26" customWidth="1"/>
    <col min="6" max="6" width="10" style="26" customWidth="1"/>
    <col min="7" max="7" width="9" style="26" customWidth="1"/>
    <col min="8" max="9" width="9.16015625" style="26" customWidth="1"/>
    <col min="10" max="10" width="8.16015625" style="26" customWidth="1"/>
    <col min="11" max="11" width="7.83203125" style="26" customWidth="1"/>
    <col min="12" max="12" width="8.16015625" style="26" customWidth="1"/>
    <col min="13" max="13" width="8" style="26" customWidth="1"/>
    <col min="14" max="14" width="11" style="26" customWidth="1"/>
    <col min="15" max="16384" width="9.33203125" style="25" customWidth="1"/>
  </cols>
  <sheetData>
    <row r="1" spans="1:14" s="3" customFormat="1" ht="21.75">
      <c r="A1" s="24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</row>
    <row r="3" spans="1:17" ht="24.75" customHeight="1">
      <c r="A3" s="69" t="s">
        <v>27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6" t="s">
        <v>28</v>
      </c>
      <c r="M3" s="76"/>
      <c r="N3" s="76"/>
      <c r="Q3" s="27">
        <v>3478</v>
      </c>
    </row>
    <row r="4" spans="2:14" ht="24.75" customHeight="1">
      <c r="B4" s="25"/>
      <c r="C4" s="25"/>
      <c r="D4" s="25"/>
      <c r="E4" s="25"/>
      <c r="F4" s="25"/>
      <c r="G4" s="25"/>
      <c r="H4" s="25"/>
      <c r="I4" s="25"/>
      <c r="J4" s="25"/>
      <c r="K4" s="25"/>
      <c r="L4" s="68"/>
      <c r="M4" s="68"/>
      <c r="N4" s="68"/>
    </row>
    <row r="5" spans="1:14" ht="23.25" customHeight="1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 t="s">
        <v>1</v>
      </c>
    </row>
    <row r="6" spans="1:14" ht="23.25" customHeight="1">
      <c r="A6" s="30" t="s">
        <v>2</v>
      </c>
      <c r="B6" s="31" t="s">
        <v>3</v>
      </c>
      <c r="C6" s="31" t="s">
        <v>4</v>
      </c>
      <c r="D6" s="31" t="s">
        <v>5</v>
      </c>
      <c r="E6" s="31" t="s">
        <v>6</v>
      </c>
      <c r="F6" s="31" t="s">
        <v>7</v>
      </c>
      <c r="G6" s="31" t="s">
        <v>8</v>
      </c>
      <c r="H6" s="31" t="s">
        <v>9</v>
      </c>
      <c r="I6" s="31" t="s">
        <v>10</v>
      </c>
      <c r="J6" s="31" t="s">
        <v>11</v>
      </c>
      <c r="K6" s="31" t="s">
        <v>12</v>
      </c>
      <c r="L6" s="31" t="s">
        <v>13</v>
      </c>
      <c r="M6" s="31" t="s">
        <v>14</v>
      </c>
      <c r="N6" s="31" t="s">
        <v>15</v>
      </c>
    </row>
    <row r="7" spans="1:14" ht="23.25" customHeight="1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4" t="s">
        <v>16</v>
      </c>
    </row>
    <row r="8" spans="1:14" s="56" customFormat="1" ht="18" customHeight="1">
      <c r="A8" s="53">
        <f>1994+543</f>
        <v>2537</v>
      </c>
      <c r="B8" s="54">
        <v>202</v>
      </c>
      <c r="C8" s="54">
        <v>840</v>
      </c>
      <c r="D8" s="54">
        <v>9774</v>
      </c>
      <c r="E8" s="54">
        <v>9921</v>
      </c>
      <c r="F8" s="54">
        <v>45395</v>
      </c>
      <c r="G8" s="54">
        <v>69963</v>
      </c>
      <c r="H8" s="54">
        <v>9758</v>
      </c>
      <c r="I8" s="54">
        <v>3575</v>
      </c>
      <c r="J8" s="54">
        <v>1518</v>
      </c>
      <c r="K8" s="54">
        <v>255</v>
      </c>
      <c r="L8" s="54">
        <v>192</v>
      </c>
      <c r="M8" s="54">
        <v>549</v>
      </c>
      <c r="N8" s="55">
        <v>151942</v>
      </c>
    </row>
    <row r="9" spans="1:14" s="56" customFormat="1" ht="18" customHeight="1">
      <c r="A9" s="57">
        <v>2538</v>
      </c>
      <c r="B9" s="58">
        <v>133</v>
      </c>
      <c r="C9" s="58">
        <v>92</v>
      </c>
      <c r="D9" s="58">
        <v>132</v>
      </c>
      <c r="E9" s="58">
        <v>1747</v>
      </c>
      <c r="F9" s="58">
        <v>32933</v>
      </c>
      <c r="G9" s="58">
        <v>53645</v>
      </c>
      <c r="H9" s="58">
        <v>6641</v>
      </c>
      <c r="I9" s="58">
        <v>8934</v>
      </c>
      <c r="J9" s="58">
        <v>3130</v>
      </c>
      <c r="K9" s="58">
        <v>1512</v>
      </c>
      <c r="L9" s="58">
        <v>202</v>
      </c>
      <c r="M9" s="58">
        <v>553</v>
      </c>
      <c r="N9" s="59">
        <v>109654</v>
      </c>
    </row>
    <row r="10" spans="1:14" s="56" customFormat="1" ht="18" customHeight="1">
      <c r="A10" s="60">
        <v>2539</v>
      </c>
      <c r="B10" s="58">
        <v>524</v>
      </c>
      <c r="C10" s="58">
        <v>322.32</v>
      </c>
      <c r="D10" s="58">
        <v>771</v>
      </c>
      <c r="E10" s="58">
        <v>2777.64</v>
      </c>
      <c r="F10" s="58">
        <v>36465.15</v>
      </c>
      <c r="G10" s="58">
        <v>38325</v>
      </c>
      <c r="H10" s="58">
        <v>34846</v>
      </c>
      <c r="I10" s="58">
        <v>9324.23</v>
      </c>
      <c r="J10" s="58">
        <v>1818.22</v>
      </c>
      <c r="K10" s="58">
        <v>476.04</v>
      </c>
      <c r="L10" s="58">
        <v>336.21</v>
      </c>
      <c r="M10" s="58">
        <v>535.26</v>
      </c>
      <c r="N10" s="59">
        <v>126548.97</v>
      </c>
    </row>
    <row r="11" spans="1:14" s="56" customFormat="1" ht="18" customHeight="1">
      <c r="A11" s="60">
        <v>2550</v>
      </c>
      <c r="B11" s="58">
        <v>2728.735830957512</v>
      </c>
      <c r="C11" s="58">
        <v>1326.3462123637782</v>
      </c>
      <c r="D11" s="58">
        <v>2496.327271946207</v>
      </c>
      <c r="E11" s="58">
        <v>2528.386251663823</v>
      </c>
      <c r="F11" s="58">
        <v>5523.10040016287</v>
      </c>
      <c r="G11" s="58">
        <v>11340.719874531089</v>
      </c>
      <c r="H11" s="58">
        <v>10950.089393576634</v>
      </c>
      <c r="I11" s="58">
        <v>16370.222767372854</v>
      </c>
      <c r="J11" s="58">
        <v>240.39163502220364</v>
      </c>
      <c r="K11" s="58">
        <v>398.61173615863964</v>
      </c>
      <c r="L11" s="58">
        <v>382.99552130949365</v>
      </c>
      <c r="M11" s="58">
        <v>489.5166794768086</v>
      </c>
      <c r="N11" s="59">
        <v>54775.44357454192</v>
      </c>
    </row>
    <row r="12" spans="1:14" s="56" customFormat="1" ht="18" customHeight="1">
      <c r="A12" s="60">
        <v>2551</v>
      </c>
      <c r="B12" s="58">
        <v>1090</v>
      </c>
      <c r="C12" s="58">
        <v>49</v>
      </c>
      <c r="D12" s="58">
        <v>774</v>
      </c>
      <c r="E12" s="58">
        <v>1167</v>
      </c>
      <c r="F12" s="58">
        <v>675</v>
      </c>
      <c r="G12" s="58">
        <v>10629</v>
      </c>
      <c r="H12" s="58">
        <v>6364</v>
      </c>
      <c r="I12" s="58">
        <v>11260</v>
      </c>
      <c r="J12" s="58">
        <v>251</v>
      </c>
      <c r="K12" s="58">
        <v>555</v>
      </c>
      <c r="L12" s="58">
        <v>428</v>
      </c>
      <c r="M12" s="58">
        <v>683</v>
      </c>
      <c r="N12" s="59">
        <f>SUM(B12:M12)</f>
        <v>33925</v>
      </c>
    </row>
    <row r="13" spans="1:14" s="56" customFormat="1" ht="18" customHeight="1">
      <c r="A13" s="60">
        <v>2552</v>
      </c>
      <c r="B13" s="73" t="s">
        <v>25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5"/>
    </row>
    <row r="14" spans="1:14" s="56" customFormat="1" ht="18" customHeight="1">
      <c r="A14" s="60">
        <v>2553</v>
      </c>
      <c r="B14" s="58">
        <v>171.59507893693478</v>
      </c>
      <c r="C14" s="58">
        <v>51.05811968224563</v>
      </c>
      <c r="D14" s="58">
        <v>86.9330373696306</v>
      </c>
      <c r="E14" s="58">
        <v>1200.2841826935673</v>
      </c>
      <c r="F14" s="58">
        <v>101461.66854072042</v>
      </c>
      <c r="G14" s="58">
        <v>58958.538213698645</v>
      </c>
      <c r="H14" s="58">
        <v>6009.777555085561</v>
      </c>
      <c r="I14" s="58">
        <v>623.5595993267272</v>
      </c>
      <c r="J14" s="58">
        <v>114.1776134819361</v>
      </c>
      <c r="K14" s="58">
        <v>202.4662846571338</v>
      </c>
      <c r="L14" s="58">
        <v>211.21228731643723</v>
      </c>
      <c r="M14" s="58">
        <v>3575.3803559053276</v>
      </c>
      <c r="N14" s="59">
        <f>SUM(B14:M14)</f>
        <v>172666.65086887457</v>
      </c>
    </row>
    <row r="15" spans="1:14" s="56" customFormat="1" ht="18" customHeight="1">
      <c r="A15" s="60">
        <v>2554</v>
      </c>
      <c r="B15" s="58">
        <v>12423.356310931476</v>
      </c>
      <c r="C15" s="58">
        <v>28826.058728288415</v>
      </c>
      <c r="D15" s="58">
        <v>5870.126881791343</v>
      </c>
      <c r="E15" s="58">
        <v>7387.672779441202</v>
      </c>
      <c r="F15" s="58">
        <v>101541.73452210042</v>
      </c>
      <c r="G15" s="58">
        <v>79535.92750140984</v>
      </c>
      <c r="H15" s="58">
        <v>28953.0616773731</v>
      </c>
      <c r="I15" s="58">
        <v>5137.140838493395</v>
      </c>
      <c r="J15" s="58">
        <v>196.6469507106024</v>
      </c>
      <c r="K15" s="58">
        <v>116.7368984896515</v>
      </c>
      <c r="L15" s="58">
        <v>1814.839034805025</v>
      </c>
      <c r="M15" s="58">
        <v>121.56332758588545</v>
      </c>
      <c r="N15" s="59">
        <f>SUM(B15:M15)</f>
        <v>271924.86545142037</v>
      </c>
    </row>
    <row r="16" spans="1:14" s="56" customFormat="1" ht="18" customHeight="1">
      <c r="A16" s="60">
        <v>2555</v>
      </c>
      <c r="B16" s="58">
        <v>1927.1874769520803</v>
      </c>
      <c r="C16" s="58">
        <v>2435.7077540412533</v>
      </c>
      <c r="D16" s="58">
        <v>2622.5857791526505</v>
      </c>
      <c r="E16" s="58">
        <v>3350.5314888385337</v>
      </c>
      <c r="F16" s="58">
        <v>2451.097676411812</v>
      </c>
      <c r="G16" s="58">
        <v>56154.542672549374</v>
      </c>
      <c r="H16" s="58">
        <v>15500.314236172842</v>
      </c>
      <c r="I16" s="58">
        <v>4822.517932038886</v>
      </c>
      <c r="J16" s="58">
        <v>201.416035317947</v>
      </c>
      <c r="K16" s="58">
        <v>358.97781233015854</v>
      </c>
      <c r="L16" s="58">
        <v>329.964942793344</v>
      </c>
      <c r="M16" s="58">
        <v>535.0463955569121</v>
      </c>
      <c r="N16" s="59">
        <v>90689.8902021558</v>
      </c>
    </row>
    <row r="17" spans="1:14" s="56" customFormat="1" ht="18" customHeight="1">
      <c r="A17" s="60">
        <v>2556</v>
      </c>
      <c r="B17" s="58">
        <v>759.0709584305707</v>
      </c>
      <c r="C17" s="58">
        <v>141.7353500589067</v>
      </c>
      <c r="D17" s="58">
        <v>528.2644149606964</v>
      </c>
      <c r="E17" s="58">
        <v>945.6905839948989</v>
      </c>
      <c r="F17" s="58">
        <v>3043.7298773241027</v>
      </c>
      <c r="G17" s="58">
        <v>8195.04083602418</v>
      </c>
      <c r="H17" s="58">
        <v>19943.16980746978</v>
      </c>
      <c r="I17" s="58">
        <v>4556.901528301693</v>
      </c>
      <c r="J17" s="58">
        <v>1475.8025156650244</v>
      </c>
      <c r="K17" s="58">
        <v>321.0029463365288</v>
      </c>
      <c r="L17" s="58">
        <v>390.8089078963751</v>
      </c>
      <c r="M17" s="58">
        <v>717.1314341275151</v>
      </c>
      <c r="N17" s="59">
        <v>41018.34916059027</v>
      </c>
    </row>
    <row r="18" spans="1:14" s="56" customFormat="1" ht="18" customHeight="1">
      <c r="A18" s="60">
        <v>2557</v>
      </c>
      <c r="B18" s="58">
        <v>1768.3046269031215</v>
      </c>
      <c r="C18" s="58">
        <v>3157.7477700919276</v>
      </c>
      <c r="D18" s="58">
        <v>909.9745022329454</v>
      </c>
      <c r="E18" s="58">
        <v>2023.1028091536368</v>
      </c>
      <c r="F18" s="58">
        <v>3552.5314281089095</v>
      </c>
      <c r="G18" s="58">
        <v>13764.634371847003</v>
      </c>
      <c r="H18" s="58">
        <v>2038.0302046261118</v>
      </c>
      <c r="I18" s="58">
        <v>1738.737400848158</v>
      </c>
      <c r="J18" s="58">
        <v>91.11607018896736</v>
      </c>
      <c r="K18" s="58">
        <v>577.2190217805329</v>
      </c>
      <c r="L18" s="58">
        <v>217.01837032283538</v>
      </c>
      <c r="M18" s="58">
        <v>254.1906573570102</v>
      </c>
      <c r="N18" s="59">
        <v>30092.607233461156</v>
      </c>
    </row>
    <row r="19" spans="1:14" s="56" customFormat="1" ht="18" customHeight="1">
      <c r="A19" s="60">
        <v>2558</v>
      </c>
      <c r="B19" s="58">
        <v>270.3461784886806</v>
      </c>
      <c r="C19" s="58">
        <v>166.9556494401878</v>
      </c>
      <c r="D19" s="58">
        <v>111.18959529523761</v>
      </c>
      <c r="E19" s="58">
        <v>153.16697092981596</v>
      </c>
      <c r="F19" s="58">
        <v>725.5516183855598</v>
      </c>
      <c r="G19" s="58">
        <v>2920.7848835668556</v>
      </c>
      <c r="H19" s="58">
        <v>1443.7060432080254</v>
      </c>
      <c r="I19" s="58">
        <v>214.69607593424226</v>
      </c>
      <c r="J19" s="58">
        <v>100.06321193208073</v>
      </c>
      <c r="K19" s="58">
        <v>180.07946241039252</v>
      </c>
      <c r="L19" s="58">
        <v>146.50137506413947</v>
      </c>
      <c r="M19" s="58">
        <v>106.99637571081043</v>
      </c>
      <c r="N19" s="59">
        <v>6540.037440366028</v>
      </c>
    </row>
    <row r="20" spans="1:14" s="56" customFormat="1" ht="18" customHeight="1">
      <c r="A20" s="60">
        <v>2559</v>
      </c>
      <c r="B20" s="58">
        <v>129.63609435317835</v>
      </c>
      <c r="C20" s="58">
        <v>8.799833387017316</v>
      </c>
      <c r="D20" s="58">
        <v>358.3768408670536</v>
      </c>
      <c r="E20" s="58">
        <v>377.1049491824283</v>
      </c>
      <c r="F20" s="58">
        <v>591.7669696085597</v>
      </c>
      <c r="G20" s="58">
        <v>3888.290979620758</v>
      </c>
      <c r="H20" s="58">
        <v>8010.156862882985</v>
      </c>
      <c r="I20" s="58">
        <v>3533.970595353742</v>
      </c>
      <c r="J20" s="58">
        <v>229.65860142064219</v>
      </c>
      <c r="K20" s="58">
        <v>283.6006416414433</v>
      </c>
      <c r="L20" s="58">
        <v>251.33187207452517</v>
      </c>
      <c r="M20" s="58">
        <v>314.7239614000471</v>
      </c>
      <c r="N20" s="59">
        <v>17977.418201792378</v>
      </c>
    </row>
    <row r="21" spans="1:15" s="56" customFormat="1" ht="18" customHeight="1">
      <c r="A21" s="60">
        <v>2560</v>
      </c>
      <c r="B21" s="58">
        <v>314.79491964700696</v>
      </c>
      <c r="C21" s="58">
        <v>932.0211386524817</v>
      </c>
      <c r="D21" s="58">
        <v>1066.2474827091937</v>
      </c>
      <c r="E21" s="58">
        <v>6959.4649087518965</v>
      </c>
      <c r="F21" s="58">
        <v>4244.5750310526955</v>
      </c>
      <c r="G21" s="58">
        <v>6706.922838178656</v>
      </c>
      <c r="H21" s="58">
        <v>14345.015209568533</v>
      </c>
      <c r="I21" s="58">
        <v>3612.5965462402096</v>
      </c>
      <c r="J21" s="58">
        <v>174.13015304382134</v>
      </c>
      <c r="K21" s="58">
        <v>169.73707448874967</v>
      </c>
      <c r="L21" s="58">
        <v>127.09743430427304</v>
      </c>
      <c r="M21" s="58">
        <v>211.63065901918807</v>
      </c>
      <c r="N21" s="59">
        <v>38864.233395656716</v>
      </c>
      <c r="O21" s="61"/>
    </row>
    <row r="22" spans="1:14" s="56" customFormat="1" ht="18" customHeight="1">
      <c r="A22" s="60">
        <v>2561</v>
      </c>
      <c r="B22" s="58">
        <v>489.2427264971053</v>
      </c>
      <c r="C22" s="58">
        <v>1379.9341358441177</v>
      </c>
      <c r="D22" s="58">
        <v>2800.8729033943778</v>
      </c>
      <c r="E22" s="58">
        <v>4139.374214570638</v>
      </c>
      <c r="F22" s="58">
        <v>4320.566562798942</v>
      </c>
      <c r="G22" s="58">
        <v>1524.5193225968726</v>
      </c>
      <c r="H22" s="58">
        <v>2429.4191430412343</v>
      </c>
      <c r="I22" s="58">
        <v>1167.9134468102345</v>
      </c>
      <c r="J22" s="58">
        <v>1703.6839054476718</v>
      </c>
      <c r="K22" s="58">
        <v>5187.201786560659</v>
      </c>
      <c r="L22" s="58">
        <v>382.11712650759296</v>
      </c>
      <c r="M22" s="58">
        <v>247.1688023192899</v>
      </c>
      <c r="N22" s="59">
        <v>25772.01407638874</v>
      </c>
    </row>
    <row r="23" spans="1:14" s="56" customFormat="1" ht="18" customHeight="1">
      <c r="A23" s="60">
        <v>2562</v>
      </c>
      <c r="B23" s="58">
        <v>3719.421929467662</v>
      </c>
      <c r="C23" s="58">
        <v>765.2434062408408</v>
      </c>
      <c r="D23" s="58">
        <v>355.0697640697036</v>
      </c>
      <c r="E23" s="58">
        <v>891.6333614331587</v>
      </c>
      <c r="F23" s="58">
        <v>5911.56009962272</v>
      </c>
      <c r="G23" s="58">
        <v>11628.222624125538</v>
      </c>
      <c r="H23" s="58">
        <v>1169.4956526324281</v>
      </c>
      <c r="I23" s="58">
        <v>4000.3212911811006</v>
      </c>
      <c r="J23" s="58">
        <v>79.45660138212912</v>
      </c>
      <c r="K23" s="58">
        <v>77.11806547012033</v>
      </c>
      <c r="L23" s="58">
        <v>45.562728186666035</v>
      </c>
      <c r="M23" s="58">
        <v>9.234815650351425</v>
      </c>
      <c r="N23" s="59">
        <v>28652.340339462415</v>
      </c>
    </row>
    <row r="24" spans="1:14" s="56" customFormat="1" ht="21.75" customHeight="1">
      <c r="A24" s="60">
        <v>2563</v>
      </c>
      <c r="B24" s="58">
        <v>10.682943476263247</v>
      </c>
      <c r="C24" s="58">
        <v>4.791007696228293</v>
      </c>
      <c r="D24" s="58">
        <v>8.186058340330126</v>
      </c>
      <c r="E24" s="58">
        <v>64.67421346335003</v>
      </c>
      <c r="F24" s="58">
        <v>111.60778727272604</v>
      </c>
      <c r="G24" s="58">
        <v>55.08731746623054</v>
      </c>
      <c r="H24" s="58">
        <v>46.96445272717898</v>
      </c>
      <c r="I24" s="58">
        <v>21.393228928469533</v>
      </c>
      <c r="J24" s="58">
        <v>13.112759617080584</v>
      </c>
      <c r="K24" s="58">
        <v>19.79089716397273</v>
      </c>
      <c r="L24" s="58">
        <v>30.362890172141224</v>
      </c>
      <c r="M24" s="58">
        <v>12.555334312957255</v>
      </c>
      <c r="N24" s="59">
        <v>399.20889063692863</v>
      </c>
    </row>
    <row r="25" spans="1:15" s="56" customFormat="1" ht="21.75" customHeight="1">
      <c r="A25" s="60">
        <v>2564</v>
      </c>
      <c r="B25" s="58">
        <v>67.70156655847379</v>
      </c>
      <c r="C25" s="58">
        <v>19.942077762849742</v>
      </c>
      <c r="D25" s="58">
        <v>11.338779384776611</v>
      </c>
      <c r="E25" s="58">
        <v>41.97498829875859</v>
      </c>
      <c r="F25" s="58">
        <v>51.62152991907942</v>
      </c>
      <c r="G25" s="58">
        <v>59.30804186983377</v>
      </c>
      <c r="H25" s="58">
        <v>11.323895514060025</v>
      </c>
      <c r="I25" s="58">
        <v>55.76304558157362</v>
      </c>
      <c r="J25" s="58">
        <v>17.247824236911285</v>
      </c>
      <c r="K25" s="58">
        <v>23.051046359666376</v>
      </c>
      <c r="L25" s="58">
        <v>31.080779750046037</v>
      </c>
      <c r="M25" s="58">
        <v>59.35385577853958</v>
      </c>
      <c r="N25" s="59">
        <v>449.70743101456884</v>
      </c>
      <c r="O25" s="61"/>
    </row>
    <row r="26" spans="1:15" s="56" customFormat="1" ht="21.75" customHeight="1">
      <c r="A26" s="60">
        <v>2565</v>
      </c>
      <c r="B26" s="58">
        <v>75.08956709344217</v>
      </c>
      <c r="C26" s="58">
        <v>124.96899439040764</v>
      </c>
      <c r="D26" s="58">
        <v>101.14162850536813</v>
      </c>
      <c r="E26" s="58">
        <v>153.65256970323716</v>
      </c>
      <c r="F26" s="58">
        <v>381.8917734274348</v>
      </c>
      <c r="G26" s="58">
        <v>368.9926072650385</v>
      </c>
      <c r="H26" s="58">
        <v>197.07445426477838</v>
      </c>
      <c r="I26" s="58">
        <v>48.898100216810946</v>
      </c>
      <c r="J26" s="58">
        <v>52.88271352998104</v>
      </c>
      <c r="K26" s="58">
        <v>77.40654808187404</v>
      </c>
      <c r="L26" s="58">
        <v>130.92186999548525</v>
      </c>
      <c r="M26" s="58">
        <v>130.9300481836235</v>
      </c>
      <c r="N26" s="59">
        <v>1843.8508746574812</v>
      </c>
      <c r="O26" s="61"/>
    </row>
    <row r="27" spans="1:14" s="56" customFormat="1" ht="18" customHeight="1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4"/>
    </row>
    <row r="28" spans="1:14" s="56" customFormat="1" ht="18" customHeight="1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4"/>
    </row>
    <row r="29" spans="1:14" s="56" customFormat="1" ht="18" customHeight="1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4"/>
    </row>
    <row r="30" spans="1:14" s="56" customFormat="1" ht="18" customHeight="1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4"/>
    </row>
    <row r="31" spans="1:14" s="56" customFormat="1" ht="18" customHeigh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4"/>
    </row>
    <row r="32" spans="1:14" s="56" customFormat="1" ht="18" customHeight="1">
      <c r="A32" s="65" t="s">
        <v>17</v>
      </c>
      <c r="B32" s="66">
        <f>+MAX(B8:B31)</f>
        <v>12423.356310931476</v>
      </c>
      <c r="C32" s="66">
        <f aca="true" t="shared" si="0" ref="C32:M32">+MAX(C8:C31)</f>
        <v>28826.058728288415</v>
      </c>
      <c r="D32" s="66">
        <f t="shared" si="0"/>
        <v>9774</v>
      </c>
      <c r="E32" s="66">
        <f t="shared" si="0"/>
        <v>9921</v>
      </c>
      <c r="F32" s="66">
        <f t="shared" si="0"/>
        <v>101541.73452210042</v>
      </c>
      <c r="G32" s="66">
        <f t="shared" si="0"/>
        <v>79535.92750140984</v>
      </c>
      <c r="H32" s="66">
        <f t="shared" si="0"/>
        <v>34846</v>
      </c>
      <c r="I32" s="66">
        <f t="shared" si="0"/>
        <v>16370.222767372854</v>
      </c>
      <c r="J32" s="66">
        <f t="shared" si="0"/>
        <v>3130</v>
      </c>
      <c r="K32" s="66">
        <f t="shared" si="0"/>
        <v>5187.201786560659</v>
      </c>
      <c r="L32" s="66">
        <f t="shared" si="0"/>
        <v>1814.839034805025</v>
      </c>
      <c r="M32" s="66">
        <f t="shared" si="0"/>
        <v>3575.3803559053276</v>
      </c>
      <c r="N32" s="67">
        <f>+MAX(N8:N31)</f>
        <v>271924.86545142037</v>
      </c>
    </row>
    <row r="33" spans="1:14" s="56" customFormat="1" ht="18" customHeight="1">
      <c r="A33" s="65" t="s">
        <v>18</v>
      </c>
      <c r="B33" s="66">
        <f>+AVERAGE(B8:B31)</f>
        <v>1489.1203449274171</v>
      </c>
      <c r="C33" s="66">
        <f aca="true" t="shared" si="1" ref="C33:M33">+AVERAGE(C8:C31)</f>
        <v>2258.0350098855924</v>
      </c>
      <c r="D33" s="66">
        <f t="shared" si="1"/>
        <v>1598.7574966677505</v>
      </c>
      <c r="E33" s="66">
        <f t="shared" si="1"/>
        <v>2546.0752373399414</v>
      </c>
      <c r="F33" s="66">
        <f t="shared" si="1"/>
        <v>19410.064100939788</v>
      </c>
      <c r="G33" s="66">
        <f t="shared" si="1"/>
        <v>23759.08511581944</v>
      </c>
      <c r="H33" s="66">
        <f t="shared" si="1"/>
        <v>9369.811032674628</v>
      </c>
      <c r="I33" s="66">
        <f t="shared" si="1"/>
        <v>4388.770133146006</v>
      </c>
      <c r="J33" s="66">
        <f t="shared" si="1"/>
        <v>633.7225883887221</v>
      </c>
      <c r="K33" s="66">
        <f t="shared" si="1"/>
        <v>599.5022345516402</v>
      </c>
      <c r="L33" s="66">
        <f t="shared" si="1"/>
        <v>313.89028558324327</v>
      </c>
      <c r="M33" s="66">
        <f t="shared" si="1"/>
        <v>505.8712612435704</v>
      </c>
      <c r="N33" s="67">
        <f>SUM(B33:M33)</f>
        <v>66872.70484116774</v>
      </c>
    </row>
    <row r="34" spans="1:14" s="56" customFormat="1" ht="18" customHeight="1">
      <c r="A34" s="65" t="s">
        <v>19</v>
      </c>
      <c r="B34" s="66">
        <f>+MIN(B8:B31)</f>
        <v>10.682943476263247</v>
      </c>
      <c r="C34" s="66">
        <f aca="true" t="shared" si="2" ref="C34:M34">+MIN(C8:C31)</f>
        <v>4.791007696228293</v>
      </c>
      <c r="D34" s="66">
        <f t="shared" si="2"/>
        <v>8.186058340330126</v>
      </c>
      <c r="E34" s="66">
        <f t="shared" si="2"/>
        <v>41.97498829875859</v>
      </c>
      <c r="F34" s="66">
        <f t="shared" si="2"/>
        <v>51.62152991907942</v>
      </c>
      <c r="G34" s="66">
        <f t="shared" si="2"/>
        <v>55.08731746623054</v>
      </c>
      <c r="H34" s="66">
        <f t="shared" si="2"/>
        <v>11.323895514060025</v>
      </c>
      <c r="I34" s="66">
        <f t="shared" si="2"/>
        <v>21.393228928469533</v>
      </c>
      <c r="J34" s="66">
        <f t="shared" si="2"/>
        <v>13.112759617080584</v>
      </c>
      <c r="K34" s="66">
        <f t="shared" si="2"/>
        <v>19.79089716397273</v>
      </c>
      <c r="L34" s="66">
        <f t="shared" si="2"/>
        <v>30.362890172141224</v>
      </c>
      <c r="M34" s="66">
        <f t="shared" si="2"/>
        <v>9.234815650351425</v>
      </c>
      <c r="N34" s="67">
        <f>+MIN(N8:N31)</f>
        <v>399.20889063692863</v>
      </c>
    </row>
    <row r="35" spans="1:14" ht="18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7"/>
    </row>
    <row r="36" spans="1:14" ht="18" customHeight="1">
      <c r="A36" s="38"/>
      <c r="B36" s="39" t="s">
        <v>20</v>
      </c>
      <c r="C36" s="40"/>
      <c r="D36" s="40"/>
      <c r="E36" s="71" t="s">
        <v>21</v>
      </c>
      <c r="F36" s="71"/>
      <c r="G36" s="71"/>
      <c r="H36" s="71"/>
      <c r="I36" s="52" t="s">
        <v>22</v>
      </c>
      <c r="J36" s="72">
        <f>N33</f>
        <v>66872.70484116774</v>
      </c>
      <c r="K36" s="72"/>
      <c r="L36" s="52" t="s">
        <v>22</v>
      </c>
      <c r="M36" s="41">
        <f>J36/J37</f>
        <v>19.227344692687677</v>
      </c>
      <c r="N36" s="42" t="s">
        <v>23</v>
      </c>
    </row>
    <row r="37" spans="1:14" ht="18" customHeight="1">
      <c r="A37" s="38"/>
      <c r="B37" s="40"/>
      <c r="C37" s="40"/>
      <c r="D37" s="40"/>
      <c r="E37" s="40"/>
      <c r="F37" s="71" t="s">
        <v>24</v>
      </c>
      <c r="G37" s="71"/>
      <c r="H37" s="40"/>
      <c r="I37" s="40"/>
      <c r="J37" s="72">
        <f>Q3</f>
        <v>3478</v>
      </c>
      <c r="K37" s="72"/>
      <c r="L37" s="40"/>
      <c r="M37" s="40"/>
      <c r="N37" s="42"/>
    </row>
    <row r="38" spans="1:14" ht="18" customHeight="1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5"/>
    </row>
    <row r="39" spans="1:14" ht="22.5" customHeight="1">
      <c r="A39" s="46"/>
      <c r="B39" s="47"/>
      <c r="C39" s="48" t="s">
        <v>30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9"/>
    </row>
    <row r="40" spans="2:14" ht="18">
      <c r="B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2" spans="2:15" ht="18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O42" s="50"/>
    </row>
    <row r="44" spans="2:13" ht="18"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</row>
    <row r="48" spans="2:13" ht="18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</row>
  </sheetData>
  <sheetProtection/>
  <mergeCells count="6">
    <mergeCell ref="E36:H36"/>
    <mergeCell ref="J36:K36"/>
    <mergeCell ref="F37:G37"/>
    <mergeCell ref="J37:K37"/>
    <mergeCell ref="B13:N13"/>
    <mergeCell ref="L3:N3"/>
  </mergeCells>
  <printOptions/>
  <pageMargins left="0.984251968503937" right="0.11811023622047245" top="0.9055118110236221" bottom="0.5118110236220472" header="0.31496062992125984" footer="0.03937007874015748"/>
  <pageSetup fitToHeight="2" horizontalDpi="300" verticalDpi="300" orientation="portrait" paperSize="9" scale="90" r:id="rId2"/>
  <headerFooter alignWithMargins="0">
    <oddHeader>&amp;C &amp;R&amp;"Angsana New,ตัวหนา"&amp;16 54
</oddHeader>
    <oddFooter xml:space="preserve">&amp;C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C19" sqref="C19"/>
    </sheetView>
  </sheetViews>
  <sheetFormatPr defaultColWidth="9.33203125" defaultRowHeight="21"/>
  <cols>
    <col min="1" max="1" width="9.5" style="3" bestFit="1" customWidth="1"/>
    <col min="2" max="3" width="10.33203125" style="3" bestFit="1" customWidth="1"/>
    <col min="4" max="5" width="9.66015625" style="3" bestFit="1" customWidth="1"/>
    <col min="6" max="6" width="11.5" style="3" bestFit="1" customWidth="1"/>
    <col min="7" max="8" width="10.33203125" style="3" bestFit="1" customWidth="1"/>
    <col min="9" max="13" width="9.66015625" style="3" bestFit="1" customWidth="1"/>
    <col min="14" max="14" width="13.5" style="3" customWidth="1"/>
    <col min="15" max="16384" width="9.33203125" style="3" customWidth="1"/>
  </cols>
  <sheetData>
    <row r="1" spans="1:14" ht="27">
      <c r="A1" s="77" t="s">
        <v>26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24.75" customHeight="1">
      <c r="A2" s="9" t="s">
        <v>29</v>
      </c>
      <c r="B2" s="4"/>
      <c r="C2" s="10"/>
      <c r="D2" s="4"/>
      <c r="E2" s="4"/>
      <c r="F2" s="4"/>
      <c r="G2" s="4"/>
      <c r="H2" s="4"/>
      <c r="I2" s="4"/>
      <c r="J2" s="4"/>
      <c r="L2" s="23" t="s">
        <v>28</v>
      </c>
      <c r="M2" s="23"/>
      <c r="N2" s="11"/>
    </row>
    <row r="3" spans="1:14" ht="24.75" customHeight="1">
      <c r="A3" s="9"/>
      <c r="B3" s="4"/>
      <c r="C3" s="4"/>
      <c r="D3" s="4"/>
      <c r="E3" s="4"/>
      <c r="F3" s="4"/>
      <c r="G3" s="4"/>
      <c r="H3" s="4"/>
      <c r="I3" s="4"/>
      <c r="J3" s="10"/>
      <c r="K3" s="4"/>
      <c r="L3" s="4"/>
      <c r="M3" s="4"/>
      <c r="N3" s="4"/>
    </row>
    <row r="4" spans="1:14" ht="23.25" customHeight="1">
      <c r="A4" s="5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 t="s">
        <v>1</v>
      </c>
    </row>
    <row r="5" spans="1:14" ht="23.25" customHeight="1">
      <c r="A5" s="6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5" t="s">
        <v>15</v>
      </c>
    </row>
    <row r="6" spans="1:14" ht="23.25" customHeight="1">
      <c r="A6" s="7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8" t="s">
        <v>16</v>
      </c>
    </row>
    <row r="7" spans="1:14" ht="21.75">
      <c r="A7" s="17">
        <v>2555</v>
      </c>
      <c r="B7" s="18">
        <v>1927.1874769520803</v>
      </c>
      <c r="C7" s="18">
        <v>2435.7077540412533</v>
      </c>
      <c r="D7" s="18">
        <v>2622.5857791526505</v>
      </c>
      <c r="E7" s="18">
        <v>3350.5314888385337</v>
      </c>
      <c r="F7" s="18">
        <v>2451.097676411812</v>
      </c>
      <c r="G7" s="18">
        <v>56154.542672549374</v>
      </c>
      <c r="H7" s="18">
        <v>15500.314236172842</v>
      </c>
      <c r="I7" s="18">
        <v>4822.517932038886</v>
      </c>
      <c r="J7" s="18">
        <v>201.416035317947</v>
      </c>
      <c r="K7" s="18">
        <v>358.97781233015854</v>
      </c>
      <c r="L7" s="18">
        <v>329.964942793344</v>
      </c>
      <c r="M7" s="18">
        <v>535.0463955569121</v>
      </c>
      <c r="N7" s="19">
        <v>90689.8902021558</v>
      </c>
    </row>
    <row r="8" spans="1:14" ht="21.75">
      <c r="A8" s="17">
        <v>2556</v>
      </c>
      <c r="B8" s="18">
        <v>759.0709584305707</v>
      </c>
      <c r="C8" s="18">
        <v>141.7353500589067</v>
      </c>
      <c r="D8" s="18">
        <v>528.2644149606964</v>
      </c>
      <c r="E8" s="18">
        <v>945.6905839948989</v>
      </c>
      <c r="F8" s="18">
        <v>3043.7298773241027</v>
      </c>
      <c r="G8" s="18">
        <v>8195.04083602418</v>
      </c>
      <c r="H8" s="18">
        <v>19943.16980746978</v>
      </c>
      <c r="I8" s="18">
        <v>4556.901528301693</v>
      </c>
      <c r="J8" s="18">
        <v>1475.8025156650244</v>
      </c>
      <c r="K8" s="18">
        <v>321.0029463365288</v>
      </c>
      <c r="L8" s="18">
        <v>390.8089078963751</v>
      </c>
      <c r="M8" s="18">
        <v>717.1314341275151</v>
      </c>
      <c r="N8" s="19">
        <v>41018.34916059027</v>
      </c>
    </row>
    <row r="9" spans="1:14" ht="21.75">
      <c r="A9" s="17">
        <v>2557</v>
      </c>
      <c r="B9" s="18">
        <v>1768.3046269031215</v>
      </c>
      <c r="C9" s="18">
        <v>3157.7477700919276</v>
      </c>
      <c r="D9" s="18">
        <v>909.9745022329454</v>
      </c>
      <c r="E9" s="18">
        <v>2023.1028091536368</v>
      </c>
      <c r="F9" s="18">
        <v>3552.5314281089095</v>
      </c>
      <c r="G9" s="18">
        <v>13764.634371847003</v>
      </c>
      <c r="H9" s="18">
        <v>2038.0302046261118</v>
      </c>
      <c r="I9" s="18">
        <v>1738.737400848158</v>
      </c>
      <c r="J9" s="18">
        <v>91.11607018896736</v>
      </c>
      <c r="K9" s="18">
        <v>577.2190217805329</v>
      </c>
      <c r="L9" s="18">
        <v>217.01837032283538</v>
      </c>
      <c r="M9" s="18">
        <v>254.1906573570102</v>
      </c>
      <c r="N9" s="19">
        <v>30092.607233461156</v>
      </c>
    </row>
    <row r="10" spans="1:14" ht="21.75">
      <c r="A10" s="17">
        <v>2558</v>
      </c>
      <c r="B10" s="18">
        <v>211.4414223293164</v>
      </c>
      <c r="C10" s="18">
        <v>165.99137504301473</v>
      </c>
      <c r="D10" s="18">
        <v>125.80752606684027</v>
      </c>
      <c r="E10" s="18">
        <v>147.31191589214544</v>
      </c>
      <c r="F10" s="18">
        <v>336.17392224593004</v>
      </c>
      <c r="G10" s="18">
        <v>686.651449221908</v>
      </c>
      <c r="H10" s="18">
        <v>444.92790876054585</v>
      </c>
      <c r="I10" s="18">
        <v>193.74664639479673</v>
      </c>
      <c r="J10" s="18">
        <v>122.32344821476656</v>
      </c>
      <c r="K10" s="18">
        <v>181.32639759831045</v>
      </c>
      <c r="L10" s="18">
        <v>153.17080028948033</v>
      </c>
      <c r="M10" s="18">
        <v>130.38830866250643</v>
      </c>
      <c r="N10" s="19">
        <v>2899.261120719561</v>
      </c>
    </row>
    <row r="11" spans="1:14" ht="21.75">
      <c r="A11" s="17">
        <v>2559</v>
      </c>
      <c r="B11" s="18">
        <v>129.63609435317835</v>
      </c>
      <c r="C11" s="18">
        <v>8.799833387017316</v>
      </c>
      <c r="D11" s="18">
        <v>358.3768408670536</v>
      </c>
      <c r="E11" s="18">
        <v>377.1049491824283</v>
      </c>
      <c r="F11" s="18">
        <v>591.7669696085597</v>
      </c>
      <c r="G11" s="18">
        <v>3888.290979620758</v>
      </c>
      <c r="H11" s="18">
        <v>8010.156862882985</v>
      </c>
      <c r="I11" s="18">
        <v>3533.970595353742</v>
      </c>
      <c r="J11" s="18">
        <v>229.65860142064219</v>
      </c>
      <c r="K11" s="18">
        <v>283.6006416414433</v>
      </c>
      <c r="L11" s="18">
        <v>251.33187207452517</v>
      </c>
      <c r="M11" s="18">
        <v>314.7239614000471</v>
      </c>
      <c r="N11" s="19">
        <v>17977.418201792378</v>
      </c>
    </row>
    <row r="12" spans="1:14" ht="21.7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/>
    </row>
    <row r="13" spans="1:14" ht="21.75">
      <c r="A13" s="20" t="s">
        <v>18</v>
      </c>
      <c r="B13" s="21">
        <f>AVERAGE(B7:B11)</f>
        <v>959.1281157936534</v>
      </c>
      <c r="C13" s="21">
        <f aca="true" t="shared" si="0" ref="C13:M13">AVERAGE(C7:C11)</f>
        <v>1181.996416524424</v>
      </c>
      <c r="D13" s="21">
        <f t="shared" si="0"/>
        <v>909.0018126560374</v>
      </c>
      <c r="E13" s="21">
        <f t="shared" si="0"/>
        <v>1368.7483494123287</v>
      </c>
      <c r="F13" s="21">
        <f t="shared" si="0"/>
        <v>1995.0599747398624</v>
      </c>
      <c r="G13" s="21">
        <f t="shared" si="0"/>
        <v>16537.832061852645</v>
      </c>
      <c r="H13" s="21">
        <f t="shared" si="0"/>
        <v>9187.319803982453</v>
      </c>
      <c r="I13" s="21">
        <f t="shared" si="0"/>
        <v>2969.174820587455</v>
      </c>
      <c r="J13" s="21">
        <f t="shared" si="0"/>
        <v>424.0633341614695</v>
      </c>
      <c r="K13" s="21">
        <f t="shared" si="0"/>
        <v>344.4253639373948</v>
      </c>
      <c r="L13" s="21">
        <f t="shared" si="0"/>
        <v>268.458978675312</v>
      </c>
      <c r="M13" s="21">
        <f t="shared" si="0"/>
        <v>390.2961514207982</v>
      </c>
      <c r="N13" s="22">
        <f>SUM(B13:M13)</f>
        <v>36535.50518374383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Admin_TK</cp:lastModifiedBy>
  <cp:lastPrinted>2022-06-14T03:27:11Z</cp:lastPrinted>
  <dcterms:created xsi:type="dcterms:W3CDTF">1999-04-02T05:00:00Z</dcterms:created>
  <dcterms:modified xsi:type="dcterms:W3CDTF">2023-06-22T02:39:59Z</dcterms:modified>
  <cp:category/>
  <cp:version/>
  <cp:contentType/>
  <cp:contentStatus/>
</cp:coreProperties>
</file>