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วัง\"/>
    </mc:Choice>
  </mc:AlternateContent>
  <xr:revisionPtr revIDLastSave="0" documentId="13_ncr:1_{D6EEB3BE-B93E-4B5A-B01B-18EAE07017E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W.1C" sheetId="4" r:id="rId1"/>
    <sheet name="ปริมาณน้ำสูงสุด" sheetId="5" r:id="rId2"/>
    <sheet name="ปริมาณน้ำต่ำสุด" sheetId="6" r:id="rId3"/>
    <sheet name="Data W.1C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O40" i="3" l="1"/>
  <c r="E12" i="3"/>
  <c r="E13" i="3"/>
  <c r="E18" i="3"/>
  <c r="E19" i="3"/>
  <c r="E24" i="3"/>
  <c r="E10" i="3"/>
  <c r="K10" i="3"/>
  <c r="E11" i="3"/>
  <c r="K11" i="3"/>
  <c r="K12" i="3"/>
  <c r="K13" i="3"/>
  <c r="O13" i="3"/>
  <c r="E14" i="3"/>
  <c r="K14" i="3"/>
  <c r="E15" i="3"/>
  <c r="K15" i="3"/>
  <c r="O15" i="3"/>
  <c r="E16" i="3"/>
  <c r="K16" i="3"/>
  <c r="E17" i="3"/>
  <c r="K17" i="3"/>
  <c r="K18" i="3"/>
  <c r="K19" i="3"/>
  <c r="E22" i="3"/>
  <c r="K22" i="3"/>
  <c r="K24" i="3"/>
  <c r="O24" i="3"/>
  <c r="E25" i="3"/>
  <c r="K25" i="3"/>
  <c r="O25" i="3"/>
  <c r="O26" i="3"/>
  <c r="O27" i="3"/>
  <c r="O29" i="3"/>
  <c r="O30" i="3"/>
  <c r="O31" i="3"/>
  <c r="O32" i="3"/>
  <c r="O33" i="3"/>
  <c r="O34" i="3"/>
  <c r="O35" i="3"/>
</calcChain>
</file>

<file path=xl/sharedStrings.xml><?xml version="1.0" encoding="utf-8"?>
<sst xmlns="http://schemas.openxmlformats.org/spreadsheetml/2006/main" count="114" uniqueCount="27">
  <si>
    <t xml:space="preserve"> -</t>
  </si>
  <si>
    <t xml:space="preserve">       ปริมาณน้ำรายปี</t>
  </si>
  <si>
    <t xml:space="preserve"> </t>
  </si>
  <si>
    <t>สถานี :  W.1C  แม่น้ำวัง  สะพานเสตุวารี  อ.เมือง  จ.ลำปาง</t>
  </si>
  <si>
    <t>พื้นที่รับน้ำ   3478   ตร.กม.</t>
  </si>
  <si>
    <t>ตลิ่งฝั่งซ้าย 234.691ม.(ร.ท.ก.) ตลิ่งฝั่งขวา 235.050 ม.(ร.ท.ก.) ท้องน้ำ 228.120 ม.(ร.ท.ก.) ศูนย์เสาระดับน้ำ 229.300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</si>
  <si>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</si>
  <si>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</si>
  <si>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</si>
  <si>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</si>
  <si>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</si>
  <si>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</si>
  <si>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</si>
  <si>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</si>
  <si>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</si>
  <si>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</si>
  <si>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</si>
  <si>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</si>
  <si>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</si>
  <si>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</si>
  <si>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t>_</t>
  </si>
  <si>
    <t>-</t>
  </si>
  <si>
    <t>2. ปีน้ำ 2542 - 2547, 2552 ไม่สำรวจปริมาณน้ำ</t>
  </si>
  <si>
    <r>
      <t>หมายเหตุ</t>
    </r>
    <r>
      <rPr>
        <sz val="16"/>
        <rFont val="AngsanaUPC"/>
        <family val="1"/>
      </rPr>
      <t xml:space="preserve"> 1.ปีน้ำเริ่มตั้งแต่ 1 เม.ย. ถึง 31 มี.ค. ของปีต่อไป</t>
    </r>
  </si>
  <si>
    <t>31 ธ.ค.</t>
  </si>
  <si>
    <t>6 ก.พ.</t>
  </si>
  <si>
    <t>7 ก.พ.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</si>
</sst>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ดดด"/>
    <numFmt numFmtId="166" formatCode="bbbb"/>
    <numFmt numFmtId="167" formatCode="[$-409]d\-mmm;@"/>
  </numFmts>
  <fonts count="29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 Thai"/>
      <family val="1"/>
      <charset val="222"/>
    </font>
    <font>
      <b/>
      <sz val="22"/>
      <name val="Angsana New Thai"/>
      <family val="1"/>
      <charset val="222"/>
    </font>
    <font>
      <sz val="14"/>
      <color indexed="10"/>
      <name val="AngsanaUPC"/>
      <family val="1"/>
    </font>
    <font>
      <sz val="14"/>
      <color indexed="8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8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6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  <xf numFmtId="0" fontId="6" fillId="0" borderId="0"/>
  </cellStyleXfs>
  <cellXfs count="110">
    <xf numFmtId="164" fontId="0" fillId="0" borderId="0" xfId="0"/>
    <xf numFmtId="0" fontId="19" fillId="0" borderId="0" xfId="27" applyFont="1"/>
    <xf numFmtId="165" fontId="20" fillId="0" borderId="0" xfId="27" applyNumberFormat="1" applyFont="1" applyAlignment="1">
      <alignment horizontal="centerContinuous"/>
    </xf>
    <xf numFmtId="2" fontId="19" fillId="0" borderId="0" xfId="27" applyNumberFormat="1" applyFont="1" applyAlignment="1">
      <alignment horizontal="centerContinuous"/>
    </xf>
    <xf numFmtId="165" fontId="19" fillId="0" borderId="0" xfId="27" applyNumberFormat="1" applyFont="1" applyAlignment="1">
      <alignment horizontal="centerContinuous"/>
    </xf>
    <xf numFmtId="0" fontId="19" fillId="0" borderId="0" xfId="27" applyFont="1" applyAlignment="1">
      <alignment horizontal="center"/>
    </xf>
    <xf numFmtId="2" fontId="19" fillId="0" borderId="0" xfId="27" applyNumberFormat="1" applyFont="1"/>
    <xf numFmtId="165" fontId="19" fillId="0" borderId="0" xfId="27" applyNumberFormat="1" applyFont="1" applyAlignment="1">
      <alignment horizontal="right"/>
    </xf>
    <xf numFmtId="2" fontId="19" fillId="0" borderId="0" xfId="27" applyNumberFormat="1" applyFont="1" applyAlignment="1">
      <alignment horizontal="center"/>
    </xf>
    <xf numFmtId="165" fontId="19" fillId="0" borderId="0" xfId="27" applyNumberFormat="1" applyFont="1" applyAlignment="1">
      <alignment horizontal="center"/>
    </xf>
    <xf numFmtId="2" fontId="19" fillId="0" borderId="0" xfId="27" applyNumberFormat="1" applyFont="1" applyAlignment="1">
      <alignment horizontal="right"/>
    </xf>
    <xf numFmtId="165" fontId="19" fillId="0" borderId="0" xfId="27" applyNumberFormat="1" applyFont="1"/>
    <xf numFmtId="166" fontId="6" fillId="0" borderId="0" xfId="27" applyNumberFormat="1" applyFont="1" applyAlignment="1">
      <alignment horizontal="right"/>
    </xf>
    <xf numFmtId="2" fontId="6" fillId="0" borderId="0" xfId="27" applyNumberFormat="1" applyFont="1" applyAlignment="1">
      <alignment horizontal="right"/>
    </xf>
    <xf numFmtId="2" fontId="6" fillId="0" borderId="0" xfId="27" applyNumberFormat="1" applyFont="1"/>
    <xf numFmtId="0" fontId="6" fillId="0" borderId="0" xfId="27" applyFont="1" applyAlignment="1">
      <alignment horizontal="right"/>
    </xf>
    <xf numFmtId="0" fontId="6" fillId="0" borderId="20" xfId="27" applyFont="1" applyBorder="1" applyAlignment="1">
      <alignment horizontal="right"/>
    </xf>
    <xf numFmtId="2" fontId="6" fillId="0" borderId="21" xfId="27" applyNumberFormat="1" applyFont="1" applyBorder="1" applyAlignment="1">
      <alignment horizontal="right"/>
    </xf>
    <xf numFmtId="2" fontId="6" fillId="0" borderId="22" xfId="27" applyNumberFormat="1" applyFont="1" applyBorder="1" applyAlignment="1">
      <alignment horizontal="right"/>
    </xf>
    <xf numFmtId="165" fontId="6" fillId="0" borderId="23" xfId="27" applyNumberFormat="1" applyFont="1" applyBorder="1" applyAlignment="1">
      <alignment horizontal="right"/>
    </xf>
    <xf numFmtId="2" fontId="6" fillId="0" borderId="24" xfId="27" applyNumberFormat="1" applyFont="1" applyBorder="1" applyAlignment="1">
      <alignment horizontal="right"/>
    </xf>
    <xf numFmtId="2" fontId="6" fillId="0" borderId="25" xfId="27" applyNumberFormat="1" applyFont="1" applyBorder="1" applyAlignment="1">
      <alignment horizontal="right"/>
    </xf>
    <xf numFmtId="165" fontId="6" fillId="0" borderId="26" xfId="27" applyNumberFormat="1" applyFont="1" applyBorder="1" applyAlignment="1">
      <alignment horizontal="right"/>
    </xf>
    <xf numFmtId="2" fontId="6" fillId="0" borderId="27" xfId="27" applyNumberFormat="1" applyFont="1" applyBorder="1" applyAlignment="1">
      <alignment horizontal="right"/>
    </xf>
    <xf numFmtId="0" fontId="6" fillId="0" borderId="0" xfId="27" applyFont="1"/>
    <xf numFmtId="2" fontId="6" fillId="0" borderId="28" xfId="27" applyNumberFormat="1" applyFont="1" applyBorder="1" applyAlignment="1">
      <alignment horizontal="right"/>
    </xf>
    <xf numFmtId="165" fontId="6" fillId="0" borderId="27" xfId="27" applyNumberFormat="1" applyFont="1" applyBorder="1" applyAlignment="1">
      <alignment horizontal="right"/>
    </xf>
    <xf numFmtId="0" fontId="6" fillId="0" borderId="25" xfId="27" applyFont="1" applyBorder="1" applyAlignment="1">
      <alignment horizontal="right"/>
    </xf>
    <xf numFmtId="0" fontId="6" fillId="0" borderId="20" xfId="27" applyFont="1" applyBorder="1"/>
    <xf numFmtId="0" fontId="6" fillId="0" borderId="24" xfId="27" applyFont="1" applyBorder="1" applyAlignment="1">
      <alignment horizontal="right"/>
    </xf>
    <xf numFmtId="0" fontId="6" fillId="0" borderId="27" xfId="27" applyFont="1" applyBorder="1" applyAlignment="1">
      <alignment horizontal="right"/>
    </xf>
    <xf numFmtId="2" fontId="6" fillId="18" borderId="28" xfId="27" applyNumberFormat="1" applyFont="1" applyFill="1" applyBorder="1" applyAlignment="1">
      <alignment horizontal="right"/>
    </xf>
    <xf numFmtId="2" fontId="6" fillId="18" borderId="25" xfId="27" applyNumberFormat="1" applyFont="1" applyFill="1" applyBorder="1" applyAlignment="1">
      <alignment horizontal="right"/>
    </xf>
    <xf numFmtId="2" fontId="21" fillId="0" borderId="0" xfId="27" applyNumberFormat="1" applyFont="1"/>
    <xf numFmtId="0" fontId="6" fillId="0" borderId="28" xfId="27" applyFont="1" applyBorder="1" applyAlignment="1">
      <alignment horizontal="right"/>
    </xf>
    <xf numFmtId="2" fontId="6" fillId="0" borderId="28" xfId="27" applyNumberFormat="1" applyFont="1" applyBorder="1"/>
    <xf numFmtId="2" fontId="6" fillId="0" borderId="25" xfId="27" applyNumberFormat="1" applyFont="1" applyBorder="1"/>
    <xf numFmtId="0" fontId="6" fillId="0" borderId="24" xfId="27" applyFont="1" applyBorder="1"/>
    <xf numFmtId="0" fontId="6" fillId="0" borderId="28" xfId="27" applyFont="1" applyBorder="1"/>
    <xf numFmtId="0" fontId="6" fillId="0" borderId="25" xfId="27" applyFont="1" applyBorder="1"/>
    <xf numFmtId="2" fontId="6" fillId="0" borderId="27" xfId="27" applyNumberFormat="1" applyFont="1" applyBorder="1"/>
    <xf numFmtId="0" fontId="6" fillId="0" borderId="27" xfId="27" applyFont="1" applyBorder="1"/>
    <xf numFmtId="165" fontId="6" fillId="0" borderId="27" xfId="27" applyNumberFormat="1" applyFont="1" applyBorder="1" applyAlignment="1">
      <alignment horizontal="left"/>
    </xf>
    <xf numFmtId="2" fontId="24" fillId="0" borderId="0" xfId="27" applyNumberFormat="1" applyFont="1"/>
    <xf numFmtId="165" fontId="6" fillId="0" borderId="0" xfId="27" applyNumberFormat="1" applyFont="1" applyAlignment="1">
      <alignment horizontal="left"/>
    </xf>
    <xf numFmtId="165" fontId="6" fillId="0" borderId="0" xfId="27" applyNumberFormat="1" applyFont="1" applyAlignment="1">
      <alignment horizontal="right"/>
    </xf>
    <xf numFmtId="165" fontId="21" fillId="0" borderId="0" xfId="27" applyNumberFormat="1" applyFont="1" applyAlignment="1">
      <alignment horizontal="left"/>
    </xf>
    <xf numFmtId="0" fontId="25" fillId="0" borderId="0" xfId="27" applyFont="1" applyAlignment="1">
      <alignment horizontal="left"/>
    </xf>
    <xf numFmtId="2" fontId="25" fillId="0" borderId="0" xfId="27" applyNumberFormat="1" applyFont="1"/>
    <xf numFmtId="165" fontId="25" fillId="0" borderId="0" xfId="27" applyNumberFormat="1" applyFont="1" applyAlignment="1">
      <alignment horizontal="right"/>
    </xf>
    <xf numFmtId="165" fontId="25" fillId="0" borderId="0" xfId="27" applyNumberFormat="1" applyFont="1"/>
    <xf numFmtId="2" fontId="25" fillId="0" borderId="0" xfId="27" applyNumberFormat="1" applyFont="1" applyAlignment="1">
      <alignment horizontal="right"/>
    </xf>
    <xf numFmtId="165" fontId="25" fillId="0" borderId="0" xfId="27" applyNumberFormat="1" applyFont="1" applyAlignment="1">
      <alignment horizontal="center"/>
    </xf>
    <xf numFmtId="165" fontId="26" fillId="0" borderId="0" xfId="27" applyNumberFormat="1" applyFont="1"/>
    <xf numFmtId="2" fontId="26" fillId="0" borderId="0" xfId="27" applyNumberFormat="1" applyFont="1"/>
    <xf numFmtId="0" fontId="26" fillId="0" borderId="0" xfId="27" applyFont="1" applyAlignment="1">
      <alignment horizontal="left"/>
    </xf>
    <xf numFmtId="2" fontId="26" fillId="0" borderId="0" xfId="27" applyNumberFormat="1" applyFont="1" applyAlignment="1">
      <alignment horizontal="left"/>
    </xf>
    <xf numFmtId="165" fontId="26" fillId="0" borderId="0" xfId="27" applyNumberFormat="1" applyFont="1" applyAlignment="1">
      <alignment horizontal="right"/>
    </xf>
    <xf numFmtId="2" fontId="26" fillId="0" borderId="0" xfId="27" applyNumberFormat="1" applyFont="1" applyAlignment="1">
      <alignment horizontal="center"/>
    </xf>
    <xf numFmtId="165" fontId="26" fillId="0" borderId="0" xfId="27" applyNumberFormat="1" applyFont="1" applyAlignment="1">
      <alignment horizontal="center"/>
    </xf>
    <xf numFmtId="2" fontId="26" fillId="0" borderId="0" xfId="27" applyNumberFormat="1" applyFont="1" applyAlignment="1">
      <alignment horizontal="right"/>
    </xf>
    <xf numFmtId="0" fontId="26" fillId="0" borderId="10" xfId="27" applyFont="1" applyBorder="1" applyAlignment="1">
      <alignment horizontal="center"/>
    </xf>
    <xf numFmtId="2" fontId="26" fillId="0" borderId="11" xfId="27" applyNumberFormat="1" applyFont="1" applyBorder="1" applyAlignment="1">
      <alignment horizontal="centerContinuous"/>
    </xf>
    <xf numFmtId="165" fontId="27" fillId="0" borderId="11" xfId="27" applyNumberFormat="1" applyFont="1" applyBorder="1" applyAlignment="1">
      <alignment horizontal="centerContinuous"/>
    </xf>
    <xf numFmtId="2" fontId="27" fillId="0" borderId="11" xfId="27" applyNumberFormat="1" applyFont="1" applyBorder="1" applyAlignment="1">
      <alignment horizontal="centerContinuous"/>
    </xf>
    <xf numFmtId="165" fontId="27" fillId="0" borderId="12" xfId="27" applyNumberFormat="1" applyFont="1" applyBorder="1" applyAlignment="1">
      <alignment horizontal="centerContinuous"/>
    </xf>
    <xf numFmtId="165" fontId="26" fillId="0" borderId="11" xfId="27" applyNumberFormat="1" applyFont="1" applyBorder="1" applyAlignment="1">
      <alignment horizontal="centerContinuous"/>
    </xf>
    <xf numFmtId="2" fontId="26" fillId="0" borderId="13" xfId="27" applyNumberFormat="1" applyFont="1" applyBorder="1" applyAlignment="1">
      <alignment horizontal="centerContinuous"/>
    </xf>
    <xf numFmtId="2" fontId="27" fillId="0" borderId="14" xfId="27" applyNumberFormat="1" applyFont="1" applyBorder="1" applyAlignment="1">
      <alignment horizontal="centerContinuous"/>
    </xf>
    <xf numFmtId="0" fontId="26" fillId="0" borderId="15" xfId="27" applyFont="1" applyBorder="1" applyAlignment="1">
      <alignment horizontal="center"/>
    </xf>
    <xf numFmtId="2" fontId="26" fillId="0" borderId="16" xfId="27" applyNumberFormat="1" applyFont="1" applyBorder="1" applyAlignment="1">
      <alignment horizontal="centerContinuous"/>
    </xf>
    <xf numFmtId="2" fontId="26" fillId="0" borderId="17" xfId="27" applyNumberFormat="1" applyFont="1" applyBorder="1" applyAlignment="1">
      <alignment horizontal="centerContinuous"/>
    </xf>
    <xf numFmtId="165" fontId="26" fillId="0" borderId="16" xfId="27" applyNumberFormat="1" applyFont="1" applyBorder="1" applyAlignment="1">
      <alignment horizontal="centerContinuous"/>
    </xf>
    <xf numFmtId="0" fontId="26" fillId="0" borderId="16" xfId="27" applyFont="1" applyBorder="1" applyAlignment="1">
      <alignment horizontal="centerContinuous"/>
    </xf>
    <xf numFmtId="165" fontId="26" fillId="0" borderId="18" xfId="27" applyNumberFormat="1" applyFont="1" applyBorder="1" applyAlignment="1">
      <alignment horizontal="centerContinuous"/>
    </xf>
    <xf numFmtId="2" fontId="26" fillId="0" borderId="15" xfId="27" applyNumberFormat="1" applyFont="1" applyBorder="1" applyAlignment="1">
      <alignment horizontal="center"/>
    </xf>
    <xf numFmtId="2" fontId="27" fillId="0" borderId="19" xfId="27" applyNumberFormat="1" applyFont="1" applyBorder="1"/>
    <xf numFmtId="165" fontId="27" fillId="0" borderId="19" xfId="27" applyNumberFormat="1" applyFont="1" applyBorder="1" applyAlignment="1">
      <alignment horizontal="center"/>
    </xf>
    <xf numFmtId="2" fontId="27" fillId="0" borderId="19" xfId="27" applyNumberFormat="1" applyFont="1" applyBorder="1" applyAlignment="1">
      <alignment horizontal="left"/>
    </xf>
    <xf numFmtId="2" fontId="27" fillId="0" borderId="19" xfId="27" applyNumberFormat="1" applyFont="1" applyBorder="1" applyAlignment="1">
      <alignment horizontal="center"/>
    </xf>
    <xf numFmtId="165" fontId="27" fillId="0" borderId="15" xfId="27" applyNumberFormat="1" applyFont="1" applyBorder="1" applyAlignment="1">
      <alignment horizontal="center"/>
    </xf>
    <xf numFmtId="0" fontId="26" fillId="0" borderId="18" xfId="27" applyFont="1" applyBorder="1"/>
    <xf numFmtId="2" fontId="27" fillId="0" borderId="16" xfId="27" applyNumberFormat="1" applyFont="1" applyBorder="1"/>
    <xf numFmtId="2" fontId="27" fillId="0" borderId="16" xfId="27" applyNumberFormat="1" applyFont="1" applyBorder="1" applyAlignment="1">
      <alignment horizontal="center"/>
    </xf>
    <xf numFmtId="165" fontId="27" fillId="0" borderId="16" xfId="27" applyNumberFormat="1" applyFont="1" applyBorder="1" applyAlignment="1">
      <alignment horizontal="right"/>
    </xf>
    <xf numFmtId="165" fontId="27" fillId="0" borderId="16" xfId="27" applyNumberFormat="1" applyFont="1" applyBorder="1" applyAlignment="1">
      <alignment horizontal="center"/>
    </xf>
    <xf numFmtId="165" fontId="27" fillId="0" borderId="18" xfId="27" applyNumberFormat="1" applyFont="1" applyBorder="1"/>
    <xf numFmtId="2" fontId="6" fillId="0" borderId="28" xfId="0" applyNumberFormat="1" applyFont="1" applyBorder="1"/>
    <xf numFmtId="2" fontId="6" fillId="0" borderId="25" xfId="0" applyNumberFormat="1" applyFont="1" applyBorder="1"/>
    <xf numFmtId="2" fontId="6" fillId="0" borderId="24" xfId="0" applyNumberFormat="1" applyFont="1" applyBorder="1"/>
    <xf numFmtId="164" fontId="6" fillId="0" borderId="25" xfId="0" applyFont="1" applyBorder="1"/>
    <xf numFmtId="4" fontId="6" fillId="0" borderId="24" xfId="0" applyNumberFormat="1" applyFont="1" applyBorder="1"/>
    <xf numFmtId="164" fontId="6" fillId="0" borderId="27" xfId="0" applyFont="1" applyBorder="1"/>
    <xf numFmtId="167" fontId="28" fillId="0" borderId="27" xfId="0" applyNumberFormat="1" applyFont="1" applyBorder="1" applyAlignment="1">
      <alignment horizontal="right"/>
    </xf>
    <xf numFmtId="167" fontId="6" fillId="0" borderId="27" xfId="27" applyNumberFormat="1" applyFont="1" applyBorder="1" applyAlignment="1">
      <alignment horizontal="right"/>
    </xf>
    <xf numFmtId="167" fontId="22" fillId="0" borderId="27" xfId="27" applyNumberFormat="1" applyFont="1" applyBorder="1" applyAlignment="1">
      <alignment horizontal="right"/>
    </xf>
    <xf numFmtId="167" fontId="6" fillId="0" borderId="27" xfId="27" applyNumberFormat="1" applyFont="1" applyBorder="1" applyAlignment="1">
      <alignment horizontal="left"/>
    </xf>
    <xf numFmtId="167" fontId="22" fillId="0" borderId="27" xfId="0" applyNumberFormat="1" applyFont="1" applyBorder="1" applyAlignment="1">
      <alignment horizontal="right"/>
    </xf>
    <xf numFmtId="167" fontId="6" fillId="0" borderId="26" xfId="27" applyNumberFormat="1" applyFont="1" applyBorder="1" applyAlignment="1">
      <alignment horizontal="right"/>
    </xf>
    <xf numFmtId="167" fontId="6" fillId="0" borderId="25" xfId="27" applyNumberFormat="1" applyFont="1" applyBorder="1" applyAlignment="1">
      <alignment horizontal="right"/>
    </xf>
    <xf numFmtId="0" fontId="6" fillId="0" borderId="29" xfId="27" applyFont="1" applyBorder="1"/>
    <xf numFmtId="2" fontId="6" fillId="0" borderId="31" xfId="27" applyNumberFormat="1" applyFont="1" applyBorder="1"/>
    <xf numFmtId="2" fontId="6" fillId="0" borderId="30" xfId="27" applyNumberFormat="1" applyFont="1" applyBorder="1"/>
    <xf numFmtId="165" fontId="6" fillId="0" borderId="32" xfId="27" applyNumberFormat="1" applyFont="1" applyBorder="1" applyAlignment="1">
      <alignment horizontal="left"/>
    </xf>
    <xf numFmtId="0" fontId="6" fillId="0" borderId="33" xfId="27" applyFont="1" applyBorder="1"/>
    <xf numFmtId="165" fontId="6" fillId="0" borderId="34" xfId="27" applyNumberFormat="1" applyFont="1" applyBorder="1" applyAlignment="1">
      <alignment horizontal="right"/>
    </xf>
    <xf numFmtId="0" fontId="6" fillId="0" borderId="31" xfId="27" applyFont="1" applyBorder="1"/>
    <xf numFmtId="165" fontId="6" fillId="0" borderId="32" xfId="27" applyNumberFormat="1" applyFont="1" applyBorder="1" applyAlignment="1">
      <alignment horizontal="right"/>
    </xf>
    <xf numFmtId="0" fontId="6" fillId="0" borderId="30" xfId="27" applyFont="1" applyBorder="1"/>
    <xf numFmtId="0" fontId="6" fillId="0" borderId="32" xfId="27" applyFont="1" applyBorder="1"/>
  </cellXfs>
  <cellStyles count="46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4" xr:uid="{44E50BF7-1556-4980-9959-546F3220B395}"/>
    <cellStyle name="Normal 3" xfId="45" xr:uid="{DB997F0C-51E0-41D5-8BF4-56D8B9852CF4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1" xr:uid="{00000000-0005-0000-0000-00001F000000}"/>
    <cellStyle name="แสดงผล" xfId="38" xr:uid="{00000000-0005-0000-0000-000026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H41W1C" xfId="27" xr:uid="{00000000-0005-0000-0000-00001B000000}"/>
    <cellStyle name="ป้อนค่า" xfId="28" xr:uid="{00000000-0005-0000-0000-00001C000000}"/>
    <cellStyle name="ปานกลาง" xfId="29" xr:uid="{00000000-0005-0000-0000-00001D000000}"/>
    <cellStyle name="ผลรวม" xfId="30" xr:uid="{00000000-0005-0000-0000-00001E000000}"/>
    <cellStyle name="ส่วนที่ถูกเน้น1" xfId="32" xr:uid="{00000000-0005-0000-0000-000020000000}"/>
    <cellStyle name="ส่วนที่ถูกเน้น2" xfId="33" xr:uid="{00000000-0005-0000-0000-000021000000}"/>
    <cellStyle name="ส่วนที่ถูกเน้น3" xfId="34" xr:uid="{00000000-0005-0000-0000-000022000000}"/>
    <cellStyle name="ส่วนที่ถูกเน้น4" xfId="35" xr:uid="{00000000-0005-0000-0000-000023000000}"/>
    <cellStyle name="ส่วนที่ถูกเน้น5" xfId="36" xr:uid="{00000000-0005-0000-0000-000024000000}"/>
    <cellStyle name="ส่วนที่ถูกเน้น6" xfId="37" xr:uid="{00000000-0005-0000-0000-000025000000}"/>
    <cellStyle name="หมายเหตุ" xfId="39" xr:uid="{00000000-0005-0000-0000-000027000000}"/>
    <cellStyle name="หัวเรื่อง 1" xfId="40" xr:uid="{00000000-0005-0000-0000-000028000000}"/>
    <cellStyle name="หัวเรื่อง 2" xfId="41" xr:uid="{00000000-0005-0000-0000-000029000000}"/>
    <cellStyle name="หัวเรื่อง 3" xfId="42" xr:uid="{00000000-0005-0000-0000-00002A000000}"/>
    <cellStyle name="หัวเรื่อง 4" xfId="43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28079911209766928"/>
          <c:y val="3.0995106035889071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26264274061990212"/>
          <c:w val="0.77358490566037741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6-421F-B763-F49192A3D2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W.1C'!$A$10:$A$42</c:f>
              <c:numCache>
                <c:formatCode>General</c:formatCode>
                <c:ptCount val="33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  <c:pt idx="32">
                  <c:v>2566</c:v>
                </c:pt>
              </c:numCache>
            </c:numRef>
          </c:cat>
          <c:val>
            <c:numRef>
              <c:f>'Data W.1C'!$Q$10:$Q$42</c:f>
              <c:numCache>
                <c:formatCode>0.00</c:formatCode>
                <c:ptCount val="33"/>
                <c:pt idx="0">
                  <c:v>1.9199999999999875</c:v>
                </c:pt>
                <c:pt idx="1">
                  <c:v>1.9199999999999875</c:v>
                </c:pt>
                <c:pt idx="2">
                  <c:v>2.5</c:v>
                </c:pt>
                <c:pt idx="3">
                  <c:v>4.9400000000000004</c:v>
                </c:pt>
                <c:pt idx="4">
                  <c:v>4.8999999999999773</c:v>
                </c:pt>
                <c:pt idx="5">
                  <c:v>3.2999999999999829</c:v>
                </c:pt>
                <c:pt idx="6">
                  <c:v>3.3199999999999932</c:v>
                </c:pt>
                <c:pt idx="7">
                  <c:v>2.7299999999999898</c:v>
                </c:pt>
                <c:pt idx="8">
                  <c:v>4.1499999999999773</c:v>
                </c:pt>
                <c:pt idx="9">
                  <c:v>2.31</c:v>
                </c:pt>
                <c:pt idx="10">
                  <c:v>4.3499999999999943</c:v>
                </c:pt>
                <c:pt idx="11">
                  <c:v>4.2599999999999909</c:v>
                </c:pt>
                <c:pt idx="12">
                  <c:v>3.5699999999999932</c:v>
                </c:pt>
                <c:pt idx="13">
                  <c:v>2.0299999999999998</c:v>
                </c:pt>
                <c:pt idx="14">
                  <c:v>6.5499999999999829</c:v>
                </c:pt>
                <c:pt idx="15">
                  <c:v>4.039999999999992</c:v>
                </c:pt>
                <c:pt idx="16">
                  <c:v>1.1699999999999875</c:v>
                </c:pt>
                <c:pt idx="17">
                  <c:v>1.6299999999999955</c:v>
                </c:pt>
                <c:pt idx="18">
                  <c:v>0.85999999999998522</c:v>
                </c:pt>
                <c:pt idx="19">
                  <c:v>2.9699999999999989</c:v>
                </c:pt>
                <c:pt idx="20">
                  <c:v>4.7399999999999807</c:v>
                </c:pt>
                <c:pt idx="21">
                  <c:v>2.5799999999999841</c:v>
                </c:pt>
                <c:pt idx="22">
                  <c:v>2.2599999999999909</c:v>
                </c:pt>
                <c:pt idx="23">
                  <c:v>2.1099999999999852</c:v>
                </c:pt>
                <c:pt idx="24">
                  <c:v>0.44999999999998863</c:v>
                </c:pt>
                <c:pt idx="25">
                  <c:v>1.839999999999975</c:v>
                </c:pt>
                <c:pt idx="26">
                  <c:v>2.1099999999999852</c:v>
                </c:pt>
                <c:pt idx="27">
                  <c:v>1.3699999999999761</c:v>
                </c:pt>
                <c:pt idx="28">
                  <c:v>1.9599999999999795</c:v>
                </c:pt>
                <c:pt idx="29">
                  <c:v>1.339999999999975</c:v>
                </c:pt>
                <c:pt idx="30">
                  <c:v>1.25</c:v>
                </c:pt>
                <c:pt idx="31">
                  <c:v>3.74</c:v>
                </c:pt>
                <c:pt idx="32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21F-B763-F49192A3D27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W.1C'!$A$10:$A$42</c:f>
              <c:numCache>
                <c:formatCode>General</c:formatCode>
                <c:ptCount val="33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  <c:pt idx="32">
                  <c:v>2566</c:v>
                </c:pt>
              </c:numCache>
            </c:numRef>
          </c:cat>
          <c:val>
            <c:numRef>
              <c:f>'Data W.1C'!$R$10:$R$42</c:f>
              <c:numCache>
                <c:formatCode>0.00</c:formatCode>
                <c:ptCount val="33"/>
                <c:pt idx="0">
                  <c:v>0.20999999999997954</c:v>
                </c:pt>
                <c:pt idx="1">
                  <c:v>3.0000000000001137E-2</c:v>
                </c:pt>
                <c:pt idx="2">
                  <c:v>-3.0000000000001137E-2</c:v>
                </c:pt>
                <c:pt idx="3">
                  <c:v>-0.11000000000001364</c:v>
                </c:pt>
                <c:pt idx="4">
                  <c:v>-0.18000000000000682</c:v>
                </c:pt>
                <c:pt idx="5">
                  <c:v>-0.15000000000000568</c:v>
                </c:pt>
                <c:pt idx="6">
                  <c:v>-0.18000000000000682</c:v>
                </c:pt>
                <c:pt idx="7">
                  <c:v>-0.16000000000002501</c:v>
                </c:pt>
                <c:pt idx="8">
                  <c:v>-0.21999999999999886</c:v>
                </c:pt>
                <c:pt idx="9">
                  <c:v>-0.5700000000000216</c:v>
                </c:pt>
                <c:pt idx="10">
                  <c:v>-0.75</c:v>
                </c:pt>
                <c:pt idx="11">
                  <c:v>-0.77000000000001023</c:v>
                </c:pt>
                <c:pt idx="12">
                  <c:v>-0.68999999999999773</c:v>
                </c:pt>
                <c:pt idx="13">
                  <c:v>-0.74000000000000909</c:v>
                </c:pt>
                <c:pt idx="14">
                  <c:v>-0.75</c:v>
                </c:pt>
                <c:pt idx="15">
                  <c:v>-0.90000000000000568</c:v>
                </c:pt>
                <c:pt idx="16">
                  <c:v>-0.84000000000000341</c:v>
                </c:pt>
                <c:pt idx="17">
                  <c:v>-0.77000000000001023</c:v>
                </c:pt>
                <c:pt idx="18">
                  <c:v>-0.79000000000002046</c:v>
                </c:pt>
                <c:pt idx="19">
                  <c:v>-0.75</c:v>
                </c:pt>
                <c:pt idx="20">
                  <c:v>-0.77100000000001501</c:v>
                </c:pt>
                <c:pt idx="21">
                  <c:v>-0.86000000000001364</c:v>
                </c:pt>
                <c:pt idx="22">
                  <c:v>-0.8200000000000216</c:v>
                </c:pt>
                <c:pt idx="23">
                  <c:v>-0.78200000000001069</c:v>
                </c:pt>
                <c:pt idx="24">
                  <c:v>-0.80000000000001137</c:v>
                </c:pt>
                <c:pt idx="25">
                  <c:v>-0.89000000000001478</c:v>
                </c:pt>
                <c:pt idx="26">
                  <c:v>-0.65000000000000568</c:v>
                </c:pt>
                <c:pt idx="27">
                  <c:v>-0.78000000000000114</c:v>
                </c:pt>
                <c:pt idx="28">
                  <c:v>-0.87000000000000455</c:v>
                </c:pt>
                <c:pt idx="29">
                  <c:v>-0.85000000000002274</c:v>
                </c:pt>
                <c:pt idx="30">
                  <c:v>-0.74000000000000909</c:v>
                </c:pt>
                <c:pt idx="31">
                  <c:v>-0.74</c:v>
                </c:pt>
                <c:pt idx="32">
                  <c:v>-0.79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21F-B763-F49192A3D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16223712"/>
        <c:axId val="1"/>
      </c:barChart>
      <c:catAx>
        <c:axId val="111622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1622371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9102773246329529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30093071354705275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3559322033898306"/>
          <c:w val="0.78903826266804555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4"/>
              <c:layout>
                <c:manualLayout>
                  <c:x val="3.4608755601516772E-3"/>
                  <c:y val="-1.118555095867224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E2-4C22-B743-FAB76DB9A2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W.1C'!$A$10:$A$42</c:f>
              <c:numCache>
                <c:formatCode>General</c:formatCode>
                <c:ptCount val="33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  <c:pt idx="32">
                  <c:v>2566</c:v>
                </c:pt>
              </c:numCache>
            </c:numRef>
          </c:cat>
          <c:val>
            <c:numRef>
              <c:f>'Data W.1C'!$C$10:$C$42</c:f>
              <c:numCache>
                <c:formatCode>0.00</c:formatCode>
                <c:ptCount val="33"/>
                <c:pt idx="0">
                  <c:v>65.86</c:v>
                </c:pt>
                <c:pt idx="1">
                  <c:v>55.2</c:v>
                </c:pt>
                <c:pt idx="2">
                  <c:v>121</c:v>
                </c:pt>
                <c:pt idx="3">
                  <c:v>499.4</c:v>
                </c:pt>
                <c:pt idx="4">
                  <c:v>478</c:v>
                </c:pt>
                <c:pt idx="5">
                  <c:v>252.5</c:v>
                </c:pt>
                <c:pt idx="6">
                  <c:v>226.3</c:v>
                </c:pt>
                <c:pt idx="7">
                  <c:v>160.6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912</c:v>
                </c:pt>
                <c:pt idx="15">
                  <c:v>441</c:v>
                </c:pt>
                <c:pt idx="16">
                  <c:v>100.95</c:v>
                </c:pt>
                <c:pt idx="17">
                  <c:v>128.69999999999999</c:v>
                </c:pt>
                <c:pt idx="18">
                  <c:v>0</c:v>
                </c:pt>
                <c:pt idx="19">
                  <c:v>293.60000000000002</c:v>
                </c:pt>
                <c:pt idx="20">
                  <c:v>593.20000000000005</c:v>
                </c:pt>
                <c:pt idx="21">
                  <c:v>207.4</c:v>
                </c:pt>
                <c:pt idx="22">
                  <c:v>172</c:v>
                </c:pt>
                <c:pt idx="23">
                  <c:v>150</c:v>
                </c:pt>
                <c:pt idx="24">
                  <c:v>33.869999999999997</c:v>
                </c:pt>
                <c:pt idx="25">
                  <c:v>159</c:v>
                </c:pt>
                <c:pt idx="26">
                  <c:v>170.91</c:v>
                </c:pt>
                <c:pt idx="27">
                  <c:v>97.77</c:v>
                </c:pt>
                <c:pt idx="28">
                  <c:v>138.80000000000001</c:v>
                </c:pt>
                <c:pt idx="29">
                  <c:v>76.040000000000006</c:v>
                </c:pt>
                <c:pt idx="30">
                  <c:v>82.43</c:v>
                </c:pt>
                <c:pt idx="31">
                  <c:v>344.4</c:v>
                </c:pt>
                <c:pt idx="32">
                  <c:v>133.80000000000001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2-4C22-B743-FAB76DB9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6220352"/>
        <c:axId val="1"/>
      </c:barChart>
      <c:catAx>
        <c:axId val="11162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905084745762711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16220352"/>
        <c:crosses val="autoZero"/>
        <c:crossBetween val="between"/>
        <c:majorUnit val="2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W.1C </a:t>
            </a:r>
            <a:r>
              <a:rPr lang="th-TH"/>
              <a:t>แม่น้ำวัง สะพานเสตุวารี อ.เมือง จ.ลำปาง</a:t>
            </a:r>
          </a:p>
        </c:rich>
      </c:tx>
      <c:layout>
        <c:manualLayout>
          <c:xMode val="edge"/>
          <c:yMode val="edge"/>
          <c:x val="0.30093071354705275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34850051706302E-2"/>
          <c:y val="0.23559322033898306"/>
          <c:w val="0.81385729058945189"/>
          <c:h val="0.57627118644067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W.1C'!$A$10:$A$42</c:f>
              <c:numCache>
                <c:formatCode>General</c:formatCode>
                <c:ptCount val="33"/>
                <c:pt idx="0">
                  <c:v>2534</c:v>
                </c:pt>
                <c:pt idx="1">
                  <c:v>2535</c:v>
                </c:pt>
                <c:pt idx="2">
                  <c:v>2536</c:v>
                </c:pt>
                <c:pt idx="3">
                  <c:v>2537</c:v>
                </c:pt>
                <c:pt idx="4">
                  <c:v>2538</c:v>
                </c:pt>
                <c:pt idx="5">
                  <c:v>2539</c:v>
                </c:pt>
                <c:pt idx="6">
                  <c:v>2540</c:v>
                </c:pt>
                <c:pt idx="7">
                  <c:v>2541</c:v>
                </c:pt>
                <c:pt idx="8">
                  <c:v>2542</c:v>
                </c:pt>
                <c:pt idx="9">
                  <c:v>2543</c:v>
                </c:pt>
                <c:pt idx="10">
                  <c:v>2544</c:v>
                </c:pt>
                <c:pt idx="11">
                  <c:v>2545</c:v>
                </c:pt>
                <c:pt idx="12">
                  <c:v>2546</c:v>
                </c:pt>
                <c:pt idx="13">
                  <c:v>2547</c:v>
                </c:pt>
                <c:pt idx="14">
                  <c:v>2548</c:v>
                </c:pt>
                <c:pt idx="15">
                  <c:v>2549</c:v>
                </c:pt>
                <c:pt idx="16">
                  <c:v>2550</c:v>
                </c:pt>
                <c:pt idx="17">
                  <c:v>2551</c:v>
                </c:pt>
                <c:pt idx="18">
                  <c:v>2552</c:v>
                </c:pt>
                <c:pt idx="19">
                  <c:v>2553</c:v>
                </c:pt>
                <c:pt idx="20">
                  <c:v>2554</c:v>
                </c:pt>
                <c:pt idx="21">
                  <c:v>2555</c:v>
                </c:pt>
                <c:pt idx="22">
                  <c:v>2556</c:v>
                </c:pt>
                <c:pt idx="23">
                  <c:v>2557</c:v>
                </c:pt>
                <c:pt idx="24">
                  <c:v>2558</c:v>
                </c:pt>
                <c:pt idx="25">
                  <c:v>2559</c:v>
                </c:pt>
                <c:pt idx="26">
                  <c:v>2560</c:v>
                </c:pt>
                <c:pt idx="27">
                  <c:v>2561</c:v>
                </c:pt>
                <c:pt idx="28">
                  <c:v>2562</c:v>
                </c:pt>
                <c:pt idx="29">
                  <c:v>2563</c:v>
                </c:pt>
                <c:pt idx="30">
                  <c:v>2564</c:v>
                </c:pt>
                <c:pt idx="31">
                  <c:v>2565</c:v>
                </c:pt>
                <c:pt idx="32">
                  <c:v>2566</c:v>
                </c:pt>
              </c:numCache>
            </c:numRef>
          </c:cat>
          <c:val>
            <c:numRef>
              <c:f>'Data W.1C'!$I$10:$I$42</c:f>
              <c:numCache>
                <c:formatCode>0.00</c:formatCode>
                <c:ptCount val="33"/>
                <c:pt idx="0">
                  <c:v>0.9</c:v>
                </c:pt>
                <c:pt idx="1">
                  <c:v>0.04</c:v>
                </c:pt>
                <c:pt idx="2">
                  <c:v>0.56999999999999995</c:v>
                </c:pt>
                <c:pt idx="3">
                  <c:v>1</c:v>
                </c:pt>
                <c:pt idx="4">
                  <c:v>0.49</c:v>
                </c:pt>
                <c:pt idx="5">
                  <c:v>1</c:v>
                </c:pt>
                <c:pt idx="6">
                  <c:v>0.44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</c:v>
                </c:pt>
                <c:pt idx="15">
                  <c:v>0.05</c:v>
                </c:pt>
                <c:pt idx="16">
                  <c:v>1.6</c:v>
                </c:pt>
                <c:pt idx="17">
                  <c:v>0.23</c:v>
                </c:pt>
                <c:pt idx="18">
                  <c:v>0</c:v>
                </c:pt>
                <c:pt idx="19">
                  <c:v>0.23</c:v>
                </c:pt>
                <c:pt idx="20">
                  <c:v>2.0499999999999998</c:v>
                </c:pt>
                <c:pt idx="21">
                  <c:v>0.66</c:v>
                </c:pt>
                <c:pt idx="22">
                  <c:v>0.76</c:v>
                </c:pt>
                <c:pt idx="23">
                  <c:v>1.2</c:v>
                </c:pt>
                <c:pt idx="24">
                  <c:v>0.3</c:v>
                </c:pt>
                <c:pt idx="25">
                  <c:v>0.01</c:v>
                </c:pt>
                <c:pt idx="26">
                  <c:v>0.2</c:v>
                </c:pt>
                <c:pt idx="27">
                  <c:v>1.2</c:v>
                </c:pt>
                <c:pt idx="28">
                  <c:v>0.11</c:v>
                </c:pt>
                <c:pt idx="29">
                  <c:v>0.05</c:v>
                </c:pt>
                <c:pt idx="30">
                  <c:v>0.22</c:v>
                </c:pt>
                <c:pt idx="31">
                  <c:v>0.16</c:v>
                </c:pt>
                <c:pt idx="3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DDB-A097-3AD453DE1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6224192"/>
        <c:axId val="1"/>
      </c:barChart>
      <c:catAx>
        <c:axId val="11162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259565667011377"/>
              <c:y val="0.905084745762711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16224192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DB79BC-D488-7E44-4E03-45BF3AFF9A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D9868C-0847-CA56-E1E1-7474F523E6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10A128-49CF-8F50-EFB7-63630A8374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56"/>
  <sheetViews>
    <sheetView topLeftCell="A22" workbookViewId="0">
      <selection activeCell="J42" sqref="J42"/>
    </sheetView>
  </sheetViews>
  <sheetFormatPr defaultRowHeight="19.5"/>
  <cols>
    <col min="1" max="1" width="4.8320312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7" width="9.33203125" style="1" customWidth="1"/>
    <col min="18" max="18" width="10" style="1" bestFit="1" customWidth="1"/>
    <col min="19" max="16384" width="9.33203125" style="1"/>
  </cols>
  <sheetData>
    <row r="1" spans="1:41" ht="31.5">
      <c r="B1" s="2" t="s">
        <v>1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2</v>
      </c>
      <c r="O1" s="3"/>
    </row>
    <row r="2" spans="1:41" ht="6" customHeight="1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>
      <c r="A3" s="47" t="s">
        <v>3</v>
      </c>
      <c r="B3" s="48"/>
      <c r="C3" s="48"/>
      <c r="D3" s="49"/>
      <c r="E3" s="48"/>
      <c r="F3" s="48"/>
      <c r="G3" s="49"/>
      <c r="H3" s="48"/>
      <c r="I3" s="48"/>
      <c r="J3" s="50"/>
      <c r="K3" s="51"/>
      <c r="L3" s="52" t="s">
        <v>4</v>
      </c>
      <c r="M3" s="53"/>
      <c r="N3" s="54"/>
      <c r="O3" s="54"/>
    </row>
    <row r="4" spans="1:41" ht="22.7" customHeight="1">
      <c r="A4" s="55" t="s">
        <v>5</v>
      </c>
      <c r="B4" s="56"/>
      <c r="C4" s="56"/>
      <c r="D4" s="57"/>
      <c r="E4" s="54"/>
      <c r="F4" s="54"/>
      <c r="G4" s="57"/>
      <c r="H4" s="54"/>
      <c r="I4" s="58"/>
      <c r="J4" s="59"/>
      <c r="K4" s="60"/>
      <c r="L4" s="60"/>
      <c r="M4" s="53"/>
      <c r="N4" s="54"/>
      <c r="O4" s="54"/>
      <c r="AN4" s="12"/>
      <c r="AO4" s="13"/>
    </row>
    <row r="5" spans="1:41" ht="21.75">
      <c r="A5" s="61"/>
      <c r="B5" s="62" t="s">
        <v>6</v>
      </c>
      <c r="C5" s="62"/>
      <c r="D5" s="63"/>
      <c r="E5" s="64"/>
      <c r="F5" s="64"/>
      <c r="G5" s="65"/>
      <c r="H5" s="66" t="s">
        <v>7</v>
      </c>
      <c r="I5" s="64"/>
      <c r="J5" s="66"/>
      <c r="K5" s="64"/>
      <c r="L5" s="64"/>
      <c r="M5" s="65"/>
      <c r="N5" s="67" t="s">
        <v>8</v>
      </c>
      <c r="O5" s="68"/>
      <c r="AN5" s="12"/>
      <c r="AO5" s="13"/>
    </row>
    <row r="6" spans="1:41" ht="21.75">
      <c r="A6" s="69" t="s">
        <v>9</v>
      </c>
      <c r="B6" s="70" t="s">
        <v>10</v>
      </c>
      <c r="C6" s="71"/>
      <c r="D6" s="72"/>
      <c r="E6" s="70" t="s">
        <v>11</v>
      </c>
      <c r="F6" s="70"/>
      <c r="G6" s="72"/>
      <c r="H6" s="70" t="s">
        <v>10</v>
      </c>
      <c r="I6" s="70"/>
      <c r="J6" s="72"/>
      <c r="K6" s="70" t="s">
        <v>11</v>
      </c>
      <c r="L6" s="73"/>
      <c r="M6" s="74"/>
      <c r="N6" s="71" t="s">
        <v>2</v>
      </c>
      <c r="O6" s="70"/>
      <c r="AN6" s="12"/>
      <c r="AO6" s="13"/>
    </row>
    <row r="7" spans="1:41" s="6" customFormat="1" ht="21.75">
      <c r="A7" s="75" t="s">
        <v>12</v>
      </c>
      <c r="B7" s="76" t="s">
        <v>13</v>
      </c>
      <c r="C7" s="76" t="s">
        <v>14</v>
      </c>
      <c r="D7" s="77" t="s">
        <v>15</v>
      </c>
      <c r="E7" s="78" t="s">
        <v>13</v>
      </c>
      <c r="F7" s="76" t="s">
        <v>14</v>
      </c>
      <c r="G7" s="77" t="s">
        <v>15</v>
      </c>
      <c r="H7" s="76" t="s">
        <v>13</v>
      </c>
      <c r="I7" s="78" t="s">
        <v>14</v>
      </c>
      <c r="J7" s="77" t="s">
        <v>15</v>
      </c>
      <c r="K7" s="79" t="s">
        <v>13</v>
      </c>
      <c r="L7" s="79" t="s">
        <v>14</v>
      </c>
      <c r="M7" s="80" t="s">
        <v>15</v>
      </c>
      <c r="N7" s="79" t="s">
        <v>14</v>
      </c>
      <c r="O7" s="79" t="s">
        <v>16</v>
      </c>
      <c r="Q7" s="14">
        <v>229.3</v>
      </c>
      <c r="AN7" s="12"/>
      <c r="AO7" s="15"/>
    </row>
    <row r="8" spans="1:41" ht="21.75">
      <c r="A8" s="81"/>
      <c r="B8" s="82" t="s">
        <v>17</v>
      </c>
      <c r="C8" s="83" t="s">
        <v>18</v>
      </c>
      <c r="D8" s="84"/>
      <c r="E8" s="82" t="s">
        <v>17</v>
      </c>
      <c r="F8" s="83" t="s">
        <v>18</v>
      </c>
      <c r="G8" s="84"/>
      <c r="H8" s="82" t="s">
        <v>17</v>
      </c>
      <c r="I8" s="83" t="s">
        <v>18</v>
      </c>
      <c r="J8" s="85"/>
      <c r="K8" s="82" t="s">
        <v>17</v>
      </c>
      <c r="L8" s="83" t="s">
        <v>18</v>
      </c>
      <c r="M8" s="86"/>
      <c r="N8" s="83" t="s">
        <v>19</v>
      </c>
      <c r="O8" s="82" t="s">
        <v>18</v>
      </c>
      <c r="Q8" s="13" t="s">
        <v>6</v>
      </c>
      <c r="R8" s="13" t="s">
        <v>7</v>
      </c>
      <c r="AN8" s="12"/>
      <c r="AO8" s="15"/>
    </row>
    <row r="9" spans="1:41" ht="18" customHeight="1">
      <c r="A9" s="16">
        <v>2533</v>
      </c>
      <c r="B9" s="17" t="s">
        <v>20</v>
      </c>
      <c r="C9" s="18" t="s">
        <v>20</v>
      </c>
      <c r="D9" s="19" t="s">
        <v>20</v>
      </c>
      <c r="E9" s="20" t="s">
        <v>20</v>
      </c>
      <c r="F9" s="21" t="s">
        <v>20</v>
      </c>
      <c r="G9" s="22" t="s">
        <v>20</v>
      </c>
      <c r="H9" s="17" t="s">
        <v>20</v>
      </c>
      <c r="I9" s="18" t="s">
        <v>20</v>
      </c>
      <c r="J9" s="19" t="s">
        <v>20</v>
      </c>
      <c r="K9" s="17" t="s">
        <v>20</v>
      </c>
      <c r="L9" s="18" t="s">
        <v>20</v>
      </c>
      <c r="M9" s="19" t="s">
        <v>20</v>
      </c>
      <c r="N9" s="20" t="s">
        <v>20</v>
      </c>
      <c r="O9" s="23" t="s">
        <v>20</v>
      </c>
      <c r="P9" s="24"/>
      <c r="S9" s="24"/>
      <c r="T9" s="24"/>
      <c r="U9" s="24"/>
      <c r="AN9" s="12"/>
      <c r="AO9" s="15"/>
    </row>
    <row r="10" spans="1:41" ht="18" customHeight="1">
      <c r="A10" s="16">
        <v>2534</v>
      </c>
      <c r="B10" s="25">
        <v>231.22</v>
      </c>
      <c r="C10" s="21">
        <v>65.86</v>
      </c>
      <c r="D10" s="94">
        <v>34955</v>
      </c>
      <c r="E10" s="20">
        <f t="shared" ref="E10:E19" si="0">$Q$7+R10</f>
        <v>229.51</v>
      </c>
      <c r="F10" s="21">
        <v>64.5</v>
      </c>
      <c r="G10" s="98">
        <v>34955</v>
      </c>
      <c r="H10" s="25">
        <v>229.51</v>
      </c>
      <c r="I10" s="21">
        <v>0.9</v>
      </c>
      <c r="J10" s="94">
        <v>34767</v>
      </c>
      <c r="K10" s="25">
        <f t="shared" ref="K10:K19" si="1">$Q$7+U10</f>
        <v>229.3</v>
      </c>
      <c r="L10" s="21">
        <v>0.9</v>
      </c>
      <c r="M10" s="94">
        <v>34767</v>
      </c>
      <c r="N10" s="20">
        <v>174.4</v>
      </c>
      <c r="O10" s="23">
        <v>5.5301716800000014</v>
      </c>
      <c r="P10" s="24"/>
      <c r="Q10" s="14">
        <v>1.9199999999999875</v>
      </c>
      <c r="R10" s="13">
        <v>0.20999999999997954</v>
      </c>
      <c r="S10" s="24"/>
      <c r="T10" s="14"/>
      <c r="U10" s="13"/>
      <c r="AN10" s="12"/>
      <c r="AO10" s="15"/>
    </row>
    <row r="11" spans="1:41" ht="18" customHeight="1">
      <c r="A11" s="16">
        <v>2535</v>
      </c>
      <c r="B11" s="25">
        <v>231.22</v>
      </c>
      <c r="C11" s="21">
        <v>55.2</v>
      </c>
      <c r="D11" s="94">
        <v>34990</v>
      </c>
      <c r="E11" s="20">
        <f t="shared" si="0"/>
        <v>229.33</v>
      </c>
      <c r="F11" s="21">
        <v>43</v>
      </c>
      <c r="G11" s="98">
        <v>34991</v>
      </c>
      <c r="H11" s="25">
        <v>229.33</v>
      </c>
      <c r="I11" s="21">
        <v>0.04</v>
      </c>
      <c r="J11" s="94">
        <v>34776</v>
      </c>
      <c r="K11" s="25">
        <f t="shared" si="1"/>
        <v>229.3</v>
      </c>
      <c r="L11" s="21">
        <v>0.04</v>
      </c>
      <c r="M11" s="94">
        <v>34776</v>
      </c>
      <c r="N11" s="20">
        <v>127.83</v>
      </c>
      <c r="O11" s="23">
        <v>4.0534509510000003</v>
      </c>
      <c r="P11" s="24"/>
      <c r="Q11" s="14">
        <v>1.9199999999999875</v>
      </c>
      <c r="R11" s="13">
        <v>3.0000000000001137E-2</v>
      </c>
      <c r="S11" s="24"/>
      <c r="T11" s="14"/>
      <c r="U11" s="13"/>
      <c r="AN11" s="12"/>
      <c r="AO11" s="15"/>
    </row>
    <row r="12" spans="1:41" ht="18" customHeight="1">
      <c r="A12" s="16">
        <v>2536</v>
      </c>
      <c r="B12" s="25">
        <v>231.8</v>
      </c>
      <c r="C12" s="21">
        <v>121</v>
      </c>
      <c r="D12" s="94">
        <v>34977</v>
      </c>
      <c r="E12" s="20">
        <f t="shared" si="0"/>
        <v>229.27</v>
      </c>
      <c r="F12" s="21">
        <v>94.5</v>
      </c>
      <c r="G12" s="98">
        <v>34977</v>
      </c>
      <c r="H12" s="25">
        <v>229.27</v>
      </c>
      <c r="I12" s="21">
        <v>0.56999999999999995</v>
      </c>
      <c r="J12" s="94">
        <v>34850</v>
      </c>
      <c r="K12" s="25">
        <f t="shared" si="1"/>
        <v>229.3</v>
      </c>
      <c r="L12" s="27">
        <v>0.56999999999999995</v>
      </c>
      <c r="M12" s="94">
        <v>34850</v>
      </c>
      <c r="N12" s="20">
        <v>139.41</v>
      </c>
      <c r="O12" s="23">
        <v>4.420649276999999</v>
      </c>
      <c r="P12" s="24"/>
      <c r="Q12" s="14">
        <v>2.5</v>
      </c>
      <c r="R12" s="13">
        <v>-3.0000000000001137E-2</v>
      </c>
      <c r="S12" s="24"/>
      <c r="T12" s="14"/>
      <c r="U12" s="13"/>
      <c r="AN12" s="12"/>
      <c r="AO12" s="15"/>
    </row>
    <row r="13" spans="1:41" ht="18" customHeight="1">
      <c r="A13" s="28">
        <v>2537</v>
      </c>
      <c r="B13" s="25">
        <v>234.24</v>
      </c>
      <c r="C13" s="21">
        <v>499.4</v>
      </c>
      <c r="D13" s="94">
        <v>34956</v>
      </c>
      <c r="E13" s="20">
        <f t="shared" si="0"/>
        <v>229.19</v>
      </c>
      <c r="F13" s="21">
        <v>472.6</v>
      </c>
      <c r="G13" s="98">
        <v>34594</v>
      </c>
      <c r="H13" s="25">
        <v>229.19</v>
      </c>
      <c r="I13" s="21">
        <v>1</v>
      </c>
      <c r="J13" s="94">
        <v>36211</v>
      </c>
      <c r="K13" s="25">
        <f t="shared" si="1"/>
        <v>229.3</v>
      </c>
      <c r="L13" s="27">
        <v>0.82</v>
      </c>
      <c r="M13" s="94">
        <v>34461</v>
      </c>
      <c r="N13" s="29">
        <v>1141.163</v>
      </c>
      <c r="O13" s="23">
        <f>+((N13*1000000)/(60*60*24*365))</f>
        <v>36.186041349568747</v>
      </c>
      <c r="P13" s="24"/>
      <c r="Q13" s="14">
        <v>4.9400000000000004</v>
      </c>
      <c r="R13" s="13">
        <v>-0.11000000000001364</v>
      </c>
      <c r="S13" s="24"/>
      <c r="T13" s="14"/>
      <c r="U13" s="13"/>
      <c r="AN13" s="12"/>
      <c r="AO13" s="15"/>
    </row>
    <row r="14" spans="1:41" ht="18" customHeight="1">
      <c r="A14" s="28">
        <v>2538</v>
      </c>
      <c r="B14" s="25">
        <v>234.2</v>
      </c>
      <c r="C14" s="21">
        <v>478</v>
      </c>
      <c r="D14" s="94">
        <v>34579</v>
      </c>
      <c r="E14" s="20">
        <f t="shared" si="0"/>
        <v>229.12</v>
      </c>
      <c r="F14" s="21">
        <v>461</v>
      </c>
      <c r="G14" s="98">
        <v>34580</v>
      </c>
      <c r="H14" s="25">
        <v>229.12</v>
      </c>
      <c r="I14" s="21">
        <v>0.49</v>
      </c>
      <c r="J14" s="94">
        <v>36307</v>
      </c>
      <c r="K14" s="25">
        <f t="shared" si="1"/>
        <v>229.3</v>
      </c>
      <c r="L14" s="27">
        <v>0.49</v>
      </c>
      <c r="M14" s="94">
        <v>34541</v>
      </c>
      <c r="N14" s="29">
        <v>819.46900000000005</v>
      </c>
      <c r="O14" s="23">
        <v>25.91</v>
      </c>
      <c r="P14" s="24"/>
      <c r="Q14" s="14">
        <v>4.8999999999999773</v>
      </c>
      <c r="R14" s="13">
        <v>-0.18000000000000682</v>
      </c>
      <c r="S14" s="24"/>
      <c r="T14" s="14"/>
      <c r="U14" s="13"/>
      <c r="AN14" s="12"/>
      <c r="AO14" s="13"/>
    </row>
    <row r="15" spans="1:41" ht="18" customHeight="1">
      <c r="A15" s="28">
        <v>2539</v>
      </c>
      <c r="B15" s="25">
        <v>232.6</v>
      </c>
      <c r="C15" s="21">
        <v>252.5</v>
      </c>
      <c r="D15" s="94">
        <v>34573</v>
      </c>
      <c r="E15" s="20">
        <f t="shared" si="0"/>
        <v>229.15</v>
      </c>
      <c r="F15" s="13">
        <v>231.5</v>
      </c>
      <c r="G15" s="98">
        <v>34573</v>
      </c>
      <c r="H15" s="25">
        <v>229.15</v>
      </c>
      <c r="I15" s="21">
        <v>1</v>
      </c>
      <c r="J15" s="94">
        <v>36299</v>
      </c>
      <c r="K15" s="25">
        <f t="shared" si="1"/>
        <v>229.3</v>
      </c>
      <c r="L15" s="27">
        <v>0.73</v>
      </c>
      <c r="M15" s="94">
        <v>34478</v>
      </c>
      <c r="N15" s="29">
        <v>652.39400000000001</v>
      </c>
      <c r="O15" s="23">
        <f>+((N15*1000000)/(60*60*24*365))</f>
        <v>20.687278031456113</v>
      </c>
      <c r="P15" s="24"/>
      <c r="Q15" s="14">
        <v>3.2999999999999829</v>
      </c>
      <c r="R15" s="13">
        <v>-0.15000000000000568</v>
      </c>
      <c r="S15" s="24"/>
      <c r="T15" s="14"/>
      <c r="U15" s="13"/>
      <c r="AN15" s="12"/>
      <c r="AO15" s="13"/>
    </row>
    <row r="16" spans="1:41" ht="18" customHeight="1">
      <c r="A16" s="28">
        <v>2540</v>
      </c>
      <c r="B16" s="25">
        <v>232.62</v>
      </c>
      <c r="C16" s="21">
        <v>226.3</v>
      </c>
      <c r="D16" s="94">
        <v>234030</v>
      </c>
      <c r="E16" s="20">
        <f t="shared" si="0"/>
        <v>229.12</v>
      </c>
      <c r="F16" s="21">
        <v>229.05</v>
      </c>
      <c r="G16" s="98">
        <v>36433</v>
      </c>
      <c r="H16" s="25">
        <v>229.12</v>
      </c>
      <c r="I16" s="21">
        <v>0.44</v>
      </c>
      <c r="J16" s="94">
        <v>36518</v>
      </c>
      <c r="K16" s="25">
        <f t="shared" si="1"/>
        <v>229.3</v>
      </c>
      <c r="L16" s="21">
        <v>0</v>
      </c>
      <c r="M16" s="94">
        <v>36251</v>
      </c>
      <c r="N16" s="29">
        <v>200.77099999999999</v>
      </c>
      <c r="O16" s="30">
        <v>6.37</v>
      </c>
      <c r="P16" s="24"/>
      <c r="Q16" s="14">
        <v>3.3199999999999932</v>
      </c>
      <c r="R16" s="13">
        <v>-0.18000000000000682</v>
      </c>
      <c r="S16" s="24"/>
      <c r="T16" s="14"/>
      <c r="U16" s="13"/>
      <c r="AN16" s="12"/>
      <c r="AO16" s="13"/>
    </row>
    <row r="17" spans="1:41" ht="18" customHeight="1">
      <c r="A17" s="28">
        <v>2541</v>
      </c>
      <c r="B17" s="25">
        <v>232.03</v>
      </c>
      <c r="C17" s="13">
        <v>160.6</v>
      </c>
      <c r="D17" s="94">
        <v>234371</v>
      </c>
      <c r="E17" s="20">
        <f t="shared" si="0"/>
        <v>229.14</v>
      </c>
      <c r="F17" s="21">
        <v>126.9</v>
      </c>
      <c r="G17" s="98">
        <v>36410</v>
      </c>
      <c r="H17" s="25">
        <v>229.14</v>
      </c>
      <c r="I17" s="21">
        <v>0.5</v>
      </c>
      <c r="J17" s="94">
        <v>36278</v>
      </c>
      <c r="K17" s="25">
        <f t="shared" si="1"/>
        <v>229.3</v>
      </c>
      <c r="L17" s="27">
        <v>0.33</v>
      </c>
      <c r="M17" s="94">
        <v>36341</v>
      </c>
      <c r="N17" s="29">
        <v>182.49700000000001</v>
      </c>
      <c r="O17" s="30">
        <v>5.79</v>
      </c>
      <c r="P17" s="24"/>
      <c r="Q17" s="14">
        <v>2.7299999999999898</v>
      </c>
      <c r="R17" s="13">
        <v>-0.16000000000002501</v>
      </c>
      <c r="S17" s="24"/>
      <c r="T17" s="14"/>
      <c r="U17" s="13"/>
      <c r="AN17" s="12"/>
      <c r="AO17" s="13"/>
    </row>
    <row r="18" spans="1:41" ht="18" customHeight="1">
      <c r="A18" s="28">
        <v>2542</v>
      </c>
      <c r="B18" s="25">
        <v>233.45</v>
      </c>
      <c r="C18" s="21" t="s">
        <v>0</v>
      </c>
      <c r="D18" s="94">
        <v>234756</v>
      </c>
      <c r="E18" s="20">
        <f t="shared" si="0"/>
        <v>229.08</v>
      </c>
      <c r="F18" s="21" t="s">
        <v>0</v>
      </c>
      <c r="G18" s="98">
        <v>37525</v>
      </c>
      <c r="H18" s="25">
        <v>229.08</v>
      </c>
      <c r="I18" s="21" t="s">
        <v>0</v>
      </c>
      <c r="J18" s="94">
        <v>37338</v>
      </c>
      <c r="K18" s="25">
        <f t="shared" si="1"/>
        <v>229.3</v>
      </c>
      <c r="L18" s="27" t="s">
        <v>0</v>
      </c>
      <c r="M18" s="94">
        <v>37338</v>
      </c>
      <c r="N18" s="29" t="s">
        <v>0</v>
      </c>
      <c r="O18" s="30" t="s">
        <v>0</v>
      </c>
      <c r="P18" s="24"/>
      <c r="Q18" s="14">
        <v>4.1499999999999773</v>
      </c>
      <c r="R18" s="13">
        <v>-0.21999999999999886</v>
      </c>
      <c r="S18" s="24"/>
      <c r="T18" s="14"/>
      <c r="U18" s="13"/>
      <c r="AN18" s="12"/>
      <c r="AO18" s="15"/>
    </row>
    <row r="19" spans="1:41" ht="18" customHeight="1">
      <c r="A19" s="28">
        <v>2543</v>
      </c>
      <c r="B19" s="25">
        <v>231.61</v>
      </c>
      <c r="C19" s="21" t="s">
        <v>0</v>
      </c>
      <c r="D19" s="94">
        <v>235108</v>
      </c>
      <c r="E19" s="20">
        <f t="shared" si="0"/>
        <v>228.73</v>
      </c>
      <c r="F19" s="21" t="s">
        <v>0</v>
      </c>
      <c r="G19" s="98">
        <v>37512</v>
      </c>
      <c r="H19" s="25">
        <v>228.73</v>
      </c>
      <c r="I19" s="21" t="s">
        <v>0</v>
      </c>
      <c r="J19" s="94">
        <v>37323</v>
      </c>
      <c r="K19" s="25">
        <f t="shared" si="1"/>
        <v>229.3</v>
      </c>
      <c r="L19" s="27" t="s">
        <v>0</v>
      </c>
      <c r="M19" s="94">
        <v>37343</v>
      </c>
      <c r="N19" s="29" t="s">
        <v>0</v>
      </c>
      <c r="O19" s="30" t="s">
        <v>0</v>
      </c>
      <c r="P19" s="24"/>
      <c r="Q19" s="14">
        <v>2.31</v>
      </c>
      <c r="R19" s="13">
        <v>-0.5700000000000216</v>
      </c>
      <c r="S19" s="24"/>
      <c r="T19" s="14"/>
      <c r="U19" s="13"/>
      <c r="AN19" s="12"/>
      <c r="AO19" s="15"/>
    </row>
    <row r="20" spans="1:41" ht="18" customHeight="1">
      <c r="A20" s="28">
        <v>2544</v>
      </c>
      <c r="B20" s="25">
        <v>233.65</v>
      </c>
      <c r="C20" s="21" t="s">
        <v>0</v>
      </c>
      <c r="D20" s="94">
        <v>235442</v>
      </c>
      <c r="E20" s="20" t="s">
        <v>21</v>
      </c>
      <c r="F20" s="21" t="s">
        <v>0</v>
      </c>
      <c r="G20" s="98" t="s">
        <v>0</v>
      </c>
      <c r="H20" s="25">
        <v>228.55</v>
      </c>
      <c r="I20" s="21" t="s">
        <v>0</v>
      </c>
      <c r="J20" s="94">
        <v>37696</v>
      </c>
      <c r="K20" s="25" t="s">
        <v>21</v>
      </c>
      <c r="L20" s="21" t="s">
        <v>0</v>
      </c>
      <c r="M20" s="94" t="s">
        <v>0</v>
      </c>
      <c r="N20" s="20" t="s">
        <v>0</v>
      </c>
      <c r="O20" s="23" t="s">
        <v>0</v>
      </c>
      <c r="P20" s="24"/>
      <c r="Q20" s="14">
        <v>4.3499999999999943</v>
      </c>
      <c r="R20" s="13">
        <v>-0.75</v>
      </c>
      <c r="S20" s="24"/>
      <c r="T20" s="14"/>
      <c r="U20" s="13"/>
      <c r="AN20" s="12"/>
      <c r="AO20" s="15"/>
    </row>
    <row r="21" spans="1:41" ht="18" customHeight="1">
      <c r="A21" s="28">
        <v>2545</v>
      </c>
      <c r="B21" s="25">
        <v>233.56</v>
      </c>
      <c r="C21" s="21" t="s">
        <v>0</v>
      </c>
      <c r="D21" s="94">
        <v>235835</v>
      </c>
      <c r="E21" s="20" t="s">
        <v>21</v>
      </c>
      <c r="F21" s="21" t="s">
        <v>0</v>
      </c>
      <c r="G21" s="99" t="s">
        <v>0</v>
      </c>
      <c r="H21" s="25">
        <v>228.53</v>
      </c>
      <c r="I21" s="21" t="s">
        <v>0</v>
      </c>
      <c r="J21" s="94">
        <v>235706</v>
      </c>
      <c r="K21" s="25" t="s">
        <v>21</v>
      </c>
      <c r="L21" s="21" t="s">
        <v>0</v>
      </c>
      <c r="M21" s="94" t="s">
        <v>0</v>
      </c>
      <c r="N21" s="20" t="s">
        <v>0</v>
      </c>
      <c r="O21" s="23" t="s">
        <v>0</v>
      </c>
      <c r="P21" s="24"/>
      <c r="Q21" s="14">
        <v>4.2599999999999909</v>
      </c>
      <c r="R21" s="13">
        <v>-0.77000000000001023</v>
      </c>
      <c r="S21" s="24"/>
      <c r="T21" s="14"/>
      <c r="U21" s="13"/>
      <c r="AN21" s="12"/>
      <c r="AO21" s="24"/>
    </row>
    <row r="22" spans="1:41" ht="18" customHeight="1">
      <c r="A22" s="28">
        <v>2546</v>
      </c>
      <c r="B22" s="25">
        <v>232.87</v>
      </c>
      <c r="C22" s="21" t="s">
        <v>0</v>
      </c>
      <c r="D22" s="94">
        <v>236207</v>
      </c>
      <c r="E22" s="20">
        <f>$Q$7+R22</f>
        <v>228.61</v>
      </c>
      <c r="F22" s="21" t="s">
        <v>0</v>
      </c>
      <c r="G22" s="98">
        <v>37512</v>
      </c>
      <c r="H22" s="25">
        <v>228.61</v>
      </c>
      <c r="I22" s="21" t="s">
        <v>0</v>
      </c>
      <c r="J22" s="94">
        <v>236280</v>
      </c>
      <c r="K22" s="25">
        <f>$Q$7+U22</f>
        <v>229.3</v>
      </c>
      <c r="L22" s="21" t="s">
        <v>0</v>
      </c>
      <c r="M22" s="94">
        <v>236290</v>
      </c>
      <c r="N22" s="20" t="s">
        <v>0</v>
      </c>
      <c r="O22" s="23" t="s">
        <v>0</v>
      </c>
      <c r="P22" s="24"/>
      <c r="Q22" s="14">
        <v>3.5699999999999932</v>
      </c>
      <c r="R22" s="13">
        <v>-0.68999999999999773</v>
      </c>
      <c r="S22" s="24"/>
      <c r="T22" s="14"/>
      <c r="U22" s="13"/>
      <c r="AN22" s="12"/>
      <c r="AO22" s="15"/>
    </row>
    <row r="23" spans="1:41" ht="18" customHeight="1">
      <c r="A23" s="28">
        <v>2547</v>
      </c>
      <c r="B23" s="25">
        <v>231.33</v>
      </c>
      <c r="C23" s="21" t="s">
        <v>0</v>
      </c>
      <c r="D23" s="94">
        <v>236578</v>
      </c>
      <c r="E23" s="20" t="s">
        <v>21</v>
      </c>
      <c r="F23" s="21" t="s">
        <v>0</v>
      </c>
      <c r="G23" s="99" t="s">
        <v>0</v>
      </c>
      <c r="H23" s="25">
        <v>228.56</v>
      </c>
      <c r="I23" s="21" t="s">
        <v>0</v>
      </c>
      <c r="J23" s="94">
        <v>236728</v>
      </c>
      <c r="K23" s="25" t="s">
        <v>21</v>
      </c>
      <c r="L23" s="21" t="s">
        <v>0</v>
      </c>
      <c r="M23" s="94" t="s">
        <v>0</v>
      </c>
      <c r="N23" s="20" t="s">
        <v>0</v>
      </c>
      <c r="O23" s="23" t="s">
        <v>0</v>
      </c>
      <c r="P23" s="24"/>
      <c r="Q23" s="14">
        <v>2.0299999999999998</v>
      </c>
      <c r="R23" s="13">
        <v>-0.74000000000000909</v>
      </c>
      <c r="S23" s="24"/>
      <c r="T23" s="14"/>
      <c r="U23" s="13"/>
      <c r="AN23" s="12"/>
      <c r="AO23" s="24"/>
    </row>
    <row r="24" spans="1:41" ht="18" customHeight="1">
      <c r="A24" s="28">
        <v>2548</v>
      </c>
      <c r="B24" s="31">
        <v>235.85</v>
      </c>
      <c r="C24" s="32">
        <v>912</v>
      </c>
      <c r="D24" s="94">
        <v>38625</v>
      </c>
      <c r="E24" s="20">
        <f>$Q$7+R24</f>
        <v>228.55</v>
      </c>
      <c r="F24" s="21">
        <v>820</v>
      </c>
      <c r="G24" s="98">
        <v>38625</v>
      </c>
      <c r="H24" s="25">
        <v>228.55</v>
      </c>
      <c r="I24" s="21">
        <v>0.7</v>
      </c>
      <c r="J24" s="94">
        <v>38494</v>
      </c>
      <c r="K24" s="25">
        <f>$Q$7+U24</f>
        <v>229.3</v>
      </c>
      <c r="L24" s="21">
        <v>0.8</v>
      </c>
      <c r="M24" s="94">
        <v>38483</v>
      </c>
      <c r="N24" s="29">
        <v>1307.8800000000001</v>
      </c>
      <c r="O24" s="23">
        <f>+N24*0.0317097</f>
        <v>41.472482436000007</v>
      </c>
      <c r="P24" s="24"/>
      <c r="Q24" s="14">
        <v>6.5499999999999829</v>
      </c>
      <c r="R24" s="13">
        <v>-0.75</v>
      </c>
      <c r="S24" s="24"/>
      <c r="T24" s="14"/>
      <c r="U24" s="13"/>
      <c r="AN24" s="24"/>
      <c r="AO24" s="24"/>
    </row>
    <row r="25" spans="1:41" ht="18" customHeight="1">
      <c r="A25" s="28">
        <v>2549</v>
      </c>
      <c r="B25" s="25">
        <v>233.34</v>
      </c>
      <c r="C25" s="21">
        <v>441</v>
      </c>
      <c r="D25" s="94">
        <v>38983</v>
      </c>
      <c r="E25" s="20">
        <f>$Q$7+R25</f>
        <v>228.4</v>
      </c>
      <c r="F25" s="21">
        <v>430.5</v>
      </c>
      <c r="G25" s="94">
        <v>38983</v>
      </c>
      <c r="H25" s="25">
        <v>228.4</v>
      </c>
      <c r="I25" s="21">
        <v>0.05</v>
      </c>
      <c r="J25" s="94">
        <v>38786</v>
      </c>
      <c r="K25" s="25">
        <f>$Q$7+U25</f>
        <v>229.3</v>
      </c>
      <c r="L25" s="27">
        <v>0.09</v>
      </c>
      <c r="M25" s="94">
        <v>38786</v>
      </c>
      <c r="N25" s="29">
        <v>1029.0899999999999</v>
      </c>
      <c r="O25" s="23">
        <f>+N25*0.0317097</f>
        <v>32.632135172999995</v>
      </c>
      <c r="P25" s="24"/>
      <c r="Q25" s="14">
        <v>4.039999999999992</v>
      </c>
      <c r="R25" s="13">
        <v>-0.90000000000000568</v>
      </c>
      <c r="S25" s="24"/>
      <c r="T25" s="33"/>
      <c r="U25" s="13"/>
      <c r="AN25" s="24"/>
      <c r="AO25" s="24"/>
    </row>
    <row r="26" spans="1:41" ht="18" customHeight="1">
      <c r="A26" s="28">
        <v>2550</v>
      </c>
      <c r="B26" s="25">
        <v>230.47</v>
      </c>
      <c r="C26" s="21">
        <v>100.95</v>
      </c>
      <c r="D26" s="94">
        <v>38959</v>
      </c>
      <c r="E26" s="29">
        <v>230.24</v>
      </c>
      <c r="F26" s="21">
        <v>83</v>
      </c>
      <c r="G26" s="94">
        <v>38959</v>
      </c>
      <c r="H26" s="34">
        <v>228.46</v>
      </c>
      <c r="I26" s="21">
        <v>1.6</v>
      </c>
      <c r="J26" s="94">
        <v>38832</v>
      </c>
      <c r="K26" s="34">
        <v>228.46</v>
      </c>
      <c r="L26" s="21">
        <v>1.6</v>
      </c>
      <c r="M26" s="94">
        <v>38832</v>
      </c>
      <c r="N26" s="29">
        <v>453.92</v>
      </c>
      <c r="O26" s="23">
        <f>+N26*0.0317097</f>
        <v>14.393667024000001</v>
      </c>
      <c r="P26" s="24"/>
      <c r="Q26" s="14">
        <v>1.1699999999999875</v>
      </c>
      <c r="R26" s="13">
        <v>-0.84000000000000341</v>
      </c>
      <c r="S26" s="24"/>
      <c r="T26" s="14"/>
      <c r="U26" s="24"/>
      <c r="AN26" s="24"/>
      <c r="AO26" s="24"/>
    </row>
    <row r="27" spans="1:41" ht="18" customHeight="1">
      <c r="A27" s="28">
        <v>2551</v>
      </c>
      <c r="B27" s="35">
        <v>230.93</v>
      </c>
      <c r="C27" s="36">
        <v>128.69999999999999</v>
      </c>
      <c r="D27" s="95">
        <v>38984</v>
      </c>
      <c r="E27" s="37">
        <v>230.76</v>
      </c>
      <c r="F27" s="36">
        <v>113.4</v>
      </c>
      <c r="G27" s="95">
        <v>38984</v>
      </c>
      <c r="H27" s="38">
        <v>228.53</v>
      </c>
      <c r="I27" s="36">
        <v>0.23</v>
      </c>
      <c r="J27" s="94">
        <v>38835</v>
      </c>
      <c r="K27" s="38">
        <v>228.53</v>
      </c>
      <c r="L27" s="39">
        <v>0.23</v>
      </c>
      <c r="M27" s="94">
        <v>38835</v>
      </c>
      <c r="N27" s="37">
        <v>349.17</v>
      </c>
      <c r="O27" s="23">
        <f>+N27*0.0317097</f>
        <v>11.072075949</v>
      </c>
      <c r="P27" s="24"/>
      <c r="Q27" s="14">
        <v>1.6299999999999955</v>
      </c>
      <c r="R27" s="13">
        <v>-0.77000000000001023</v>
      </c>
      <c r="S27" s="24"/>
      <c r="T27" s="14"/>
      <c r="U27" s="24"/>
      <c r="AN27" s="24"/>
      <c r="AO27" s="24"/>
    </row>
    <row r="28" spans="1:41" ht="18" customHeight="1">
      <c r="A28" s="28">
        <v>2552</v>
      </c>
      <c r="B28" s="35">
        <v>230.16</v>
      </c>
      <c r="C28" s="21" t="s">
        <v>21</v>
      </c>
      <c r="D28" s="95">
        <v>39055</v>
      </c>
      <c r="E28" s="37">
        <v>230.08</v>
      </c>
      <c r="F28" s="21" t="s">
        <v>21</v>
      </c>
      <c r="G28" s="95">
        <v>39055</v>
      </c>
      <c r="H28" s="37">
        <v>228.51</v>
      </c>
      <c r="I28" s="21" t="s">
        <v>21</v>
      </c>
      <c r="J28" s="95">
        <v>40176</v>
      </c>
      <c r="K28" s="38">
        <v>228.59</v>
      </c>
      <c r="L28" s="27" t="s">
        <v>21</v>
      </c>
      <c r="M28" s="94">
        <v>38857</v>
      </c>
      <c r="N28" s="29" t="s">
        <v>21</v>
      </c>
      <c r="O28" s="30" t="s">
        <v>21</v>
      </c>
      <c r="P28" s="24"/>
      <c r="Q28" s="14">
        <v>0.85999999999998522</v>
      </c>
      <c r="R28" s="13">
        <v>-0.79000000000002046</v>
      </c>
      <c r="S28" s="24"/>
      <c r="T28" s="14"/>
      <c r="U28" s="24"/>
      <c r="AN28" s="24"/>
      <c r="AO28" s="24"/>
    </row>
    <row r="29" spans="1:41" ht="18" customHeight="1">
      <c r="A29" s="28">
        <v>2553</v>
      </c>
      <c r="B29" s="35">
        <v>232.27</v>
      </c>
      <c r="C29" s="36">
        <v>293.60000000000002</v>
      </c>
      <c r="D29" s="95">
        <v>38944</v>
      </c>
      <c r="E29" s="37">
        <v>232.18</v>
      </c>
      <c r="F29" s="36">
        <v>277.60000000000002</v>
      </c>
      <c r="G29" s="95">
        <v>38944</v>
      </c>
      <c r="H29" s="38">
        <v>228.55</v>
      </c>
      <c r="I29" s="36">
        <v>0.23</v>
      </c>
      <c r="J29" s="95">
        <v>40339</v>
      </c>
      <c r="K29" s="38">
        <v>228.55799999999999</v>
      </c>
      <c r="L29" s="39">
        <v>0.24</v>
      </c>
      <c r="M29" s="94">
        <v>40339</v>
      </c>
      <c r="N29" s="37">
        <v>525.74</v>
      </c>
      <c r="O29" s="23">
        <f t="shared" ref="O29:O35" si="2">+N29*0.0317097</f>
        <v>16.671057678</v>
      </c>
      <c r="P29" s="24"/>
      <c r="Q29" s="14">
        <v>2.9699999999999989</v>
      </c>
      <c r="R29" s="13">
        <v>-0.75</v>
      </c>
      <c r="S29" s="24"/>
      <c r="T29" s="14"/>
      <c r="U29" s="24"/>
      <c r="AN29" s="24"/>
      <c r="AO29" s="24"/>
    </row>
    <row r="30" spans="1:41" ht="18" customHeight="1">
      <c r="A30" s="28">
        <v>2554</v>
      </c>
      <c r="B30" s="35">
        <v>234.04</v>
      </c>
      <c r="C30" s="36">
        <v>593.20000000000005</v>
      </c>
      <c r="D30" s="95">
        <v>40758</v>
      </c>
      <c r="E30" s="24">
        <v>233.56</v>
      </c>
      <c r="F30" s="36">
        <v>489</v>
      </c>
      <c r="G30" s="95">
        <v>40758</v>
      </c>
      <c r="H30" s="38">
        <v>228.53</v>
      </c>
      <c r="I30" s="36">
        <v>2.0499999999999998</v>
      </c>
      <c r="J30" s="95">
        <v>40571</v>
      </c>
      <c r="K30" s="38">
        <v>228.53</v>
      </c>
      <c r="L30" s="39">
        <v>2.0499999999999998</v>
      </c>
      <c r="M30" s="95">
        <v>40572</v>
      </c>
      <c r="N30" s="37">
        <v>1386.91</v>
      </c>
      <c r="O30" s="40">
        <f t="shared" si="2"/>
        <v>43.978500027000003</v>
      </c>
      <c r="P30" s="24"/>
      <c r="Q30" s="14">
        <v>4.7399999999999807</v>
      </c>
      <c r="R30" s="13">
        <v>-0.77100000000001501</v>
      </c>
      <c r="S30" s="24"/>
      <c r="T30" s="14"/>
      <c r="U30" s="24"/>
      <c r="AN30" s="24"/>
      <c r="AO30" s="24"/>
    </row>
    <row r="31" spans="1:41" ht="18" customHeight="1">
      <c r="A31" s="28">
        <v>2555</v>
      </c>
      <c r="B31" s="35">
        <v>231.88</v>
      </c>
      <c r="C31" s="36">
        <v>207.4</v>
      </c>
      <c r="D31" s="95">
        <v>41160</v>
      </c>
      <c r="E31" s="37">
        <v>231.47</v>
      </c>
      <c r="F31" s="36">
        <v>166.65</v>
      </c>
      <c r="G31" s="95">
        <v>41162</v>
      </c>
      <c r="H31" s="38">
        <v>228.44</v>
      </c>
      <c r="I31" s="36">
        <v>0.66</v>
      </c>
      <c r="J31" s="95">
        <v>40972</v>
      </c>
      <c r="K31" s="38">
        <v>228.51</v>
      </c>
      <c r="L31" s="39">
        <v>1.38</v>
      </c>
      <c r="M31" s="95">
        <v>40937</v>
      </c>
      <c r="N31" s="37">
        <v>533.33000000000004</v>
      </c>
      <c r="O31" s="40">
        <f t="shared" si="2"/>
        <v>16.911734301000003</v>
      </c>
      <c r="P31" s="24"/>
      <c r="Q31" s="14">
        <v>2.5799999999999841</v>
      </c>
      <c r="R31" s="13">
        <v>-0.86000000000001364</v>
      </c>
      <c r="S31" s="24"/>
      <c r="T31" s="14"/>
      <c r="U31" s="24"/>
      <c r="AN31" s="24"/>
      <c r="AO31" s="24"/>
    </row>
    <row r="32" spans="1:41" ht="18" customHeight="1">
      <c r="A32" s="28">
        <v>2556</v>
      </c>
      <c r="B32" s="35">
        <v>231.56</v>
      </c>
      <c r="C32" s="36">
        <v>172</v>
      </c>
      <c r="D32" s="95">
        <v>41569</v>
      </c>
      <c r="E32" s="37">
        <v>231.42</v>
      </c>
      <c r="F32" s="36">
        <v>158</v>
      </c>
      <c r="G32" s="95">
        <v>41573</v>
      </c>
      <c r="H32" s="38">
        <v>228.48</v>
      </c>
      <c r="I32" s="36">
        <v>0.76</v>
      </c>
      <c r="J32" s="95">
        <v>41443</v>
      </c>
      <c r="K32" s="38">
        <v>228.48</v>
      </c>
      <c r="L32" s="39">
        <v>0.76</v>
      </c>
      <c r="M32" s="95">
        <v>41443</v>
      </c>
      <c r="N32" s="37">
        <v>408.59</v>
      </c>
      <c r="O32" s="40">
        <f t="shared" si="2"/>
        <v>12.956266322999999</v>
      </c>
      <c r="P32" s="24"/>
      <c r="Q32" s="14">
        <v>2.2599999999999909</v>
      </c>
      <c r="R32" s="13">
        <v>-0.8200000000000216</v>
      </c>
      <c r="S32" s="24"/>
      <c r="T32" s="14"/>
      <c r="U32" s="24"/>
      <c r="AN32" s="24"/>
      <c r="AO32" s="24"/>
    </row>
    <row r="33" spans="1:41" ht="18" customHeight="1">
      <c r="A33" s="28">
        <v>2557</v>
      </c>
      <c r="B33" s="35">
        <v>231.41</v>
      </c>
      <c r="C33" s="36">
        <v>150</v>
      </c>
      <c r="D33" s="95">
        <v>41884</v>
      </c>
      <c r="E33" s="37">
        <v>230.97900000000001</v>
      </c>
      <c r="F33" s="36">
        <v>115.6</v>
      </c>
      <c r="G33" s="95">
        <v>41884</v>
      </c>
      <c r="H33" s="38">
        <v>228.52</v>
      </c>
      <c r="I33" s="36">
        <v>1.2</v>
      </c>
      <c r="J33" s="95">
        <v>41718</v>
      </c>
      <c r="K33" s="38">
        <v>228.518</v>
      </c>
      <c r="L33" s="36">
        <v>1.2</v>
      </c>
      <c r="M33" s="95">
        <v>41718</v>
      </c>
      <c r="N33" s="37">
        <v>370.93</v>
      </c>
      <c r="O33" s="41">
        <f t="shared" si="2"/>
        <v>11.762079021</v>
      </c>
      <c r="P33" s="24"/>
      <c r="Q33" s="14">
        <v>2.1099999999999852</v>
      </c>
      <c r="R33" s="13">
        <v>-0.78200000000001069</v>
      </c>
      <c r="S33" s="24"/>
      <c r="T33" s="14"/>
      <c r="U33" s="24"/>
      <c r="AN33" s="24"/>
      <c r="AO33" s="24"/>
    </row>
    <row r="34" spans="1:41" ht="18" customHeight="1">
      <c r="A34" s="28">
        <v>2558</v>
      </c>
      <c r="B34" s="35">
        <v>229.75</v>
      </c>
      <c r="C34" s="36">
        <v>33.869999999999997</v>
      </c>
      <c r="D34" s="95">
        <v>42269</v>
      </c>
      <c r="E34" s="37">
        <v>229.72800000000001</v>
      </c>
      <c r="F34" s="36">
        <v>33.020000000000003</v>
      </c>
      <c r="G34" s="95">
        <v>42269</v>
      </c>
      <c r="H34" s="35">
        <v>228.5</v>
      </c>
      <c r="I34" s="36">
        <v>0.3</v>
      </c>
      <c r="J34" s="95">
        <v>42354</v>
      </c>
      <c r="K34" s="38">
        <v>228.51</v>
      </c>
      <c r="L34" s="39">
        <v>0.32</v>
      </c>
      <c r="M34" s="95">
        <v>42354</v>
      </c>
      <c r="N34" s="37">
        <v>146.55000000000001</v>
      </c>
      <c r="O34" s="40">
        <f t="shared" si="2"/>
        <v>4.6470565350000008</v>
      </c>
      <c r="P34" s="24"/>
      <c r="Q34" s="14">
        <v>0.44999999999998863</v>
      </c>
      <c r="R34" s="13">
        <v>-0.80000000000001137</v>
      </c>
      <c r="S34" s="24"/>
      <c r="T34" s="14"/>
      <c r="U34" s="24"/>
      <c r="AN34" s="24"/>
      <c r="AO34" s="24"/>
    </row>
    <row r="35" spans="1:41" ht="18" customHeight="1">
      <c r="A35" s="28">
        <v>2559</v>
      </c>
      <c r="B35" s="35">
        <v>231.14</v>
      </c>
      <c r="C35" s="36">
        <v>159</v>
      </c>
      <c r="D35" s="95">
        <v>42649</v>
      </c>
      <c r="E35" s="37">
        <v>230.86</v>
      </c>
      <c r="F35" s="36">
        <v>128.16999999999999</v>
      </c>
      <c r="G35" s="95">
        <v>42688</v>
      </c>
      <c r="H35" s="38">
        <v>228.41</v>
      </c>
      <c r="I35" s="36">
        <v>0.01</v>
      </c>
      <c r="J35" s="95">
        <v>42504</v>
      </c>
      <c r="K35" s="38">
        <v>228.41</v>
      </c>
      <c r="L35" s="39">
        <v>0.01</v>
      </c>
      <c r="M35" s="95">
        <v>42504</v>
      </c>
      <c r="N35" s="37">
        <v>347.6</v>
      </c>
      <c r="O35" s="40">
        <f t="shared" si="2"/>
        <v>11.02229172</v>
      </c>
      <c r="P35" s="24"/>
      <c r="Q35" s="14">
        <v>1.839999999999975</v>
      </c>
      <c r="R35" s="13">
        <v>-0.89000000000001478</v>
      </c>
      <c r="S35" s="24"/>
      <c r="T35" s="14"/>
      <c r="U35" s="24"/>
      <c r="AN35" s="24"/>
      <c r="AO35" s="24"/>
    </row>
    <row r="36" spans="1:41" ht="18" customHeight="1">
      <c r="A36" s="28">
        <v>2560</v>
      </c>
      <c r="B36" s="35">
        <v>231.41</v>
      </c>
      <c r="C36" s="36">
        <v>170.91</v>
      </c>
      <c r="D36" s="96">
        <v>43389</v>
      </c>
      <c r="E36" s="37">
        <v>231.2</v>
      </c>
      <c r="F36" s="36">
        <v>152</v>
      </c>
      <c r="G36" s="98">
        <v>43389</v>
      </c>
      <c r="H36" s="38">
        <v>228.65</v>
      </c>
      <c r="I36" s="36">
        <v>0.2</v>
      </c>
      <c r="J36" s="94">
        <v>43224</v>
      </c>
      <c r="K36" s="38">
        <v>228.78</v>
      </c>
      <c r="L36" s="39">
        <v>0.88</v>
      </c>
      <c r="M36" s="94">
        <v>43325</v>
      </c>
      <c r="N36" s="37">
        <v>737.33</v>
      </c>
      <c r="O36" s="41">
        <v>23.380513100000002</v>
      </c>
      <c r="P36" s="24"/>
      <c r="Q36" s="14">
        <v>2.1099999999999852</v>
      </c>
      <c r="R36" s="13">
        <v>-0.65000000000000568</v>
      </c>
      <c r="S36" s="24"/>
      <c r="T36" s="14"/>
      <c r="U36" s="24"/>
      <c r="AN36" s="24"/>
      <c r="AO36" s="24"/>
    </row>
    <row r="37" spans="1:41" ht="18" customHeight="1">
      <c r="A37" s="28">
        <v>2561</v>
      </c>
      <c r="B37" s="35">
        <v>230.67</v>
      </c>
      <c r="C37" s="36">
        <v>97.77</v>
      </c>
      <c r="D37" s="96">
        <v>43591</v>
      </c>
      <c r="E37" s="37">
        <v>230.56</v>
      </c>
      <c r="F37" s="36">
        <v>86.5</v>
      </c>
      <c r="G37" s="98">
        <v>43591</v>
      </c>
      <c r="H37" s="38">
        <v>228.52</v>
      </c>
      <c r="I37" s="36">
        <v>1.2</v>
      </c>
      <c r="J37" s="94">
        <v>43823</v>
      </c>
      <c r="K37" s="38">
        <v>228.57</v>
      </c>
      <c r="L37" s="39">
        <v>1.7</v>
      </c>
      <c r="M37" s="94">
        <v>43822</v>
      </c>
      <c r="N37" s="37">
        <v>447.59</v>
      </c>
      <c r="O37" s="41">
        <v>14.19294462</v>
      </c>
      <c r="P37" s="24"/>
      <c r="Q37" s="14">
        <v>1.3699999999999761</v>
      </c>
      <c r="R37" s="13">
        <v>-0.78000000000000114</v>
      </c>
      <c r="S37" s="24"/>
      <c r="T37" s="24"/>
      <c r="U37" s="24"/>
      <c r="AN37" s="24"/>
      <c r="AO37" s="24"/>
    </row>
    <row r="38" spans="1:41" ht="18" customHeight="1">
      <c r="A38" s="28">
        <v>2562</v>
      </c>
      <c r="B38" s="35">
        <v>231.26</v>
      </c>
      <c r="C38" s="36">
        <v>138.80000000000001</v>
      </c>
      <c r="D38" s="96">
        <v>44076</v>
      </c>
      <c r="E38" s="37">
        <v>231.13</v>
      </c>
      <c r="F38" s="36">
        <v>128.4</v>
      </c>
      <c r="G38" s="98">
        <v>44076</v>
      </c>
      <c r="H38" s="38">
        <v>228.43</v>
      </c>
      <c r="I38" s="36">
        <v>0.11</v>
      </c>
      <c r="J38" s="94">
        <v>43903</v>
      </c>
      <c r="K38" s="38">
        <v>228.43</v>
      </c>
      <c r="L38" s="39">
        <v>0.11</v>
      </c>
      <c r="M38" s="94">
        <v>43904</v>
      </c>
      <c r="N38" s="37">
        <v>251.19</v>
      </c>
      <c r="O38" s="41">
        <v>7.9651595430000004</v>
      </c>
      <c r="P38" s="24"/>
      <c r="Q38" s="14">
        <v>1.9599999999999795</v>
      </c>
      <c r="R38" s="13">
        <v>-0.87000000000000455</v>
      </c>
      <c r="S38" s="24"/>
      <c r="T38" s="24"/>
      <c r="U38" s="24"/>
      <c r="AN38" s="24"/>
      <c r="AO38" s="24"/>
    </row>
    <row r="39" spans="1:41" ht="18" customHeight="1">
      <c r="A39" s="28">
        <v>2563</v>
      </c>
      <c r="B39" s="35">
        <v>230.64</v>
      </c>
      <c r="C39" s="36">
        <v>76.040000000000006</v>
      </c>
      <c r="D39" s="96">
        <v>44064</v>
      </c>
      <c r="E39" s="37">
        <v>230.32</v>
      </c>
      <c r="F39" s="36">
        <v>56.6</v>
      </c>
      <c r="G39" s="98">
        <v>44065</v>
      </c>
      <c r="H39" s="38">
        <v>228.45</v>
      </c>
      <c r="I39" s="36">
        <v>0.05</v>
      </c>
      <c r="J39" s="94">
        <v>43924</v>
      </c>
      <c r="K39" s="38">
        <v>228.45</v>
      </c>
      <c r="L39" s="39">
        <v>0.05</v>
      </c>
      <c r="M39" s="94">
        <v>43924</v>
      </c>
      <c r="N39" s="37">
        <v>124.06</v>
      </c>
      <c r="O39" s="41">
        <v>3.9339053819999998</v>
      </c>
      <c r="P39" s="24"/>
      <c r="Q39" s="14">
        <v>1.339999999999975</v>
      </c>
      <c r="R39" s="13">
        <v>-0.85000000000002274</v>
      </c>
      <c r="S39" s="24"/>
      <c r="T39" s="24"/>
      <c r="U39" s="24"/>
      <c r="AN39" s="24"/>
      <c r="AO39" s="24"/>
    </row>
    <row r="40" spans="1:41" ht="18" customHeight="1">
      <c r="A40" s="28">
        <v>2564</v>
      </c>
      <c r="B40" s="87">
        <v>230.55</v>
      </c>
      <c r="C40" s="88">
        <v>82.43</v>
      </c>
      <c r="D40" s="97">
        <v>44294</v>
      </c>
      <c r="E40" s="89">
        <v>230.33600000000001</v>
      </c>
      <c r="F40" s="88">
        <v>62</v>
      </c>
      <c r="G40" s="97">
        <v>44426</v>
      </c>
      <c r="H40" s="87">
        <v>228.56</v>
      </c>
      <c r="I40" s="88">
        <v>0.22</v>
      </c>
      <c r="J40" s="97">
        <v>242614</v>
      </c>
      <c r="K40" s="87">
        <v>228.57300000000001</v>
      </c>
      <c r="L40" s="90">
        <v>0.23</v>
      </c>
      <c r="M40" s="97">
        <v>242614</v>
      </c>
      <c r="N40" s="91">
        <v>202.43</v>
      </c>
      <c r="O40" s="92">
        <f t="shared" ref="O40" si="3">+N40*0.0317097</f>
        <v>6.4189945710000007</v>
      </c>
      <c r="P40" s="24"/>
      <c r="Q40" s="14">
        <v>1.25</v>
      </c>
      <c r="R40" s="13">
        <v>-0.74000000000000909</v>
      </c>
      <c r="S40" s="24"/>
      <c r="T40" s="24"/>
      <c r="U40" s="24"/>
      <c r="AN40" s="24"/>
      <c r="AO40" s="24"/>
    </row>
    <row r="41" spans="1:41" ht="18" customHeight="1">
      <c r="A41" s="28">
        <v>2565</v>
      </c>
      <c r="B41" s="87">
        <v>233.04</v>
      </c>
      <c r="C41" s="88">
        <v>344.4</v>
      </c>
      <c r="D41" s="93">
        <v>44819</v>
      </c>
      <c r="E41" s="89">
        <v>232.97</v>
      </c>
      <c r="F41" s="88">
        <v>336.7</v>
      </c>
      <c r="G41" s="93">
        <v>44819</v>
      </c>
      <c r="H41" s="87">
        <v>228.56</v>
      </c>
      <c r="I41" s="88">
        <v>0.16</v>
      </c>
      <c r="J41" s="93">
        <v>243252</v>
      </c>
      <c r="K41" s="87">
        <v>228.56</v>
      </c>
      <c r="L41" s="90">
        <v>0.16</v>
      </c>
      <c r="M41" s="97" t="s">
        <v>24</v>
      </c>
      <c r="N41" s="91">
        <v>1242.1199999999999</v>
      </c>
      <c r="O41" s="92">
        <v>39.39</v>
      </c>
      <c r="P41" s="24"/>
      <c r="Q41" s="14">
        <v>3.74</v>
      </c>
      <c r="R41" s="13">
        <v>-0.74</v>
      </c>
      <c r="S41" s="24"/>
      <c r="T41" s="24"/>
      <c r="U41" s="24"/>
      <c r="AN41" s="24"/>
      <c r="AO41" s="24"/>
    </row>
    <row r="42" spans="1:41" ht="18" customHeight="1">
      <c r="A42" s="28">
        <v>2566</v>
      </c>
      <c r="B42" s="35">
        <v>230.88</v>
      </c>
      <c r="C42" s="36">
        <v>133.80000000000001</v>
      </c>
      <c r="D42" s="93">
        <v>45215</v>
      </c>
      <c r="E42" s="37">
        <v>230.64</v>
      </c>
      <c r="F42" s="36">
        <v>109</v>
      </c>
      <c r="G42" s="93">
        <v>45216</v>
      </c>
      <c r="H42" s="38">
        <v>228.51</v>
      </c>
      <c r="I42" s="36">
        <v>0.11</v>
      </c>
      <c r="J42" s="94" t="s">
        <v>25</v>
      </c>
      <c r="K42" s="38">
        <v>228.56</v>
      </c>
      <c r="L42" s="39">
        <v>0.16</v>
      </c>
      <c r="M42" s="94" t="s">
        <v>26</v>
      </c>
      <c r="N42" s="37">
        <v>279.45999999999998</v>
      </c>
      <c r="O42" s="41">
        <v>8.8620000000000001</v>
      </c>
      <c r="P42" s="24"/>
      <c r="Q42" s="14">
        <v>1.58</v>
      </c>
      <c r="R42" s="13">
        <v>-0.79</v>
      </c>
      <c r="S42" s="24"/>
      <c r="T42" s="24"/>
      <c r="U42" s="24"/>
      <c r="AN42" s="24"/>
      <c r="AO42" s="24"/>
    </row>
    <row r="43" spans="1:41" ht="18" customHeight="1">
      <c r="A43" s="28"/>
      <c r="B43" s="35"/>
      <c r="C43" s="36"/>
      <c r="D43" s="42"/>
      <c r="E43" s="37"/>
      <c r="F43" s="36"/>
      <c r="G43" s="22"/>
      <c r="H43" s="38"/>
      <c r="I43" s="36"/>
      <c r="J43" s="26"/>
      <c r="K43" s="38"/>
      <c r="L43" s="39"/>
      <c r="M43" s="26"/>
      <c r="N43" s="37"/>
      <c r="O43" s="41"/>
      <c r="P43" s="24"/>
      <c r="Q43" s="14"/>
      <c r="R43" s="13"/>
      <c r="S43" s="24"/>
      <c r="T43" s="24"/>
      <c r="U43" s="24"/>
      <c r="AN43" s="24"/>
      <c r="AO43" s="24"/>
    </row>
    <row r="44" spans="1:41" ht="18" customHeight="1">
      <c r="A44" s="28"/>
      <c r="B44" s="35"/>
      <c r="C44" s="36"/>
      <c r="D44" s="42"/>
      <c r="E44" s="37"/>
      <c r="F44" s="36"/>
      <c r="G44" s="22"/>
      <c r="H44" s="38"/>
      <c r="I44" s="36"/>
      <c r="J44" s="26"/>
      <c r="K44" s="38"/>
      <c r="L44" s="39"/>
      <c r="M44" s="26"/>
      <c r="N44" s="37"/>
      <c r="O44" s="41"/>
      <c r="P44" s="24"/>
      <c r="Q44" s="14"/>
      <c r="R44" s="13"/>
      <c r="S44" s="24"/>
      <c r="T44" s="24"/>
      <c r="U44" s="24"/>
      <c r="AN44" s="24"/>
      <c r="AO44" s="24"/>
    </row>
    <row r="45" spans="1:41" ht="18" customHeight="1">
      <c r="A45" s="28"/>
      <c r="B45" s="35"/>
      <c r="C45" s="36"/>
      <c r="D45" s="42"/>
      <c r="E45" s="37"/>
      <c r="F45" s="36"/>
      <c r="G45" s="22"/>
      <c r="H45" s="38"/>
      <c r="I45" s="36"/>
      <c r="J45" s="26"/>
      <c r="K45" s="38"/>
      <c r="L45" s="39"/>
      <c r="M45" s="26"/>
      <c r="N45" s="37"/>
      <c r="O45" s="41"/>
      <c r="P45" s="24"/>
      <c r="Q45" s="24"/>
      <c r="R45" s="24"/>
      <c r="S45" s="24"/>
      <c r="T45" s="24"/>
      <c r="U45" s="24"/>
      <c r="AN45" s="24"/>
      <c r="AO45" s="24"/>
    </row>
    <row r="46" spans="1:41" ht="18" customHeight="1">
      <c r="A46" s="28"/>
      <c r="B46" s="35"/>
      <c r="C46" s="36"/>
      <c r="D46" s="42"/>
      <c r="E46" s="37"/>
      <c r="F46" s="36"/>
      <c r="G46" s="22"/>
      <c r="H46" s="38"/>
      <c r="I46" s="36"/>
      <c r="J46" s="26"/>
      <c r="K46" s="38"/>
      <c r="L46" s="39"/>
      <c r="M46" s="26"/>
      <c r="N46" s="37"/>
      <c r="O46" s="41"/>
      <c r="P46" s="24"/>
      <c r="Q46" s="24"/>
      <c r="R46" s="24"/>
      <c r="S46" s="24"/>
      <c r="T46" s="24"/>
      <c r="U46" s="24"/>
      <c r="AN46" s="24"/>
      <c r="AO46" s="24"/>
    </row>
    <row r="47" spans="1:41" ht="18" customHeight="1">
      <c r="A47" s="28"/>
      <c r="B47" s="35"/>
      <c r="C47" s="36"/>
      <c r="D47" s="42"/>
      <c r="E47" s="37"/>
      <c r="F47" s="36"/>
      <c r="G47" s="22"/>
      <c r="H47" s="38"/>
      <c r="I47" s="36"/>
      <c r="J47" s="26"/>
      <c r="K47" s="38"/>
      <c r="L47" s="39"/>
      <c r="M47" s="26"/>
      <c r="N47" s="37"/>
      <c r="O47" s="41"/>
      <c r="P47" s="24"/>
      <c r="Q47" s="24"/>
      <c r="R47" s="24"/>
      <c r="S47" s="24"/>
      <c r="T47" s="24"/>
      <c r="U47" s="24"/>
      <c r="AN47" s="24"/>
      <c r="AO47" s="24"/>
    </row>
    <row r="48" spans="1:41" ht="18" customHeight="1">
      <c r="A48" s="28"/>
      <c r="B48" s="35"/>
      <c r="C48" s="36"/>
      <c r="D48" s="42"/>
      <c r="E48" s="37"/>
      <c r="F48" s="36"/>
      <c r="G48" s="22"/>
      <c r="H48" s="38"/>
      <c r="I48" s="36"/>
      <c r="J48" s="26"/>
      <c r="K48" s="38"/>
      <c r="L48" s="39"/>
      <c r="M48" s="26"/>
      <c r="N48" s="37"/>
      <c r="O48" s="41"/>
      <c r="P48" s="24"/>
      <c r="Q48" s="24"/>
      <c r="R48" s="24"/>
      <c r="S48" s="24"/>
      <c r="T48" s="24"/>
      <c r="U48" s="24"/>
      <c r="AN48" s="24"/>
      <c r="AO48" s="24"/>
    </row>
    <row r="49" spans="1:41" ht="18" customHeight="1">
      <c r="A49" s="28"/>
      <c r="B49" s="35"/>
      <c r="C49" s="36"/>
      <c r="D49" s="42"/>
      <c r="E49" s="37"/>
      <c r="F49" s="36"/>
      <c r="G49" s="22"/>
      <c r="H49" s="38"/>
      <c r="I49" s="36"/>
      <c r="J49" s="26"/>
      <c r="K49" s="38"/>
      <c r="L49" s="39"/>
      <c r="M49" s="26"/>
      <c r="N49" s="37"/>
      <c r="O49" s="41"/>
      <c r="P49" s="24"/>
      <c r="Q49" s="24"/>
      <c r="R49" s="24"/>
      <c r="S49" s="24"/>
      <c r="T49" s="24"/>
      <c r="U49" s="24"/>
      <c r="AN49" s="24"/>
      <c r="AO49" s="24"/>
    </row>
    <row r="50" spans="1:41" ht="18" customHeight="1">
      <c r="A50" s="28"/>
      <c r="B50" s="35"/>
      <c r="C50" s="36"/>
      <c r="D50" s="42"/>
      <c r="E50" s="37"/>
      <c r="F50" s="36"/>
      <c r="G50" s="22"/>
      <c r="H50" s="38"/>
      <c r="I50" s="36"/>
      <c r="J50" s="26"/>
      <c r="K50" s="38"/>
      <c r="L50" s="39"/>
      <c r="M50" s="26"/>
      <c r="N50" s="37"/>
      <c r="O50" s="41"/>
      <c r="AN50" s="24"/>
      <c r="AO50" s="24"/>
    </row>
    <row r="51" spans="1:41" ht="23.1" customHeight="1">
      <c r="A51" s="100"/>
      <c r="B51" s="101"/>
      <c r="C51" s="102"/>
      <c r="D51" s="103"/>
      <c r="E51" s="104"/>
      <c r="F51" s="102"/>
      <c r="G51" s="105"/>
      <c r="H51" s="106"/>
      <c r="I51" s="102"/>
      <c r="J51" s="107"/>
      <c r="K51" s="106"/>
      <c r="L51" s="108"/>
      <c r="M51" s="107"/>
      <c r="N51" s="104"/>
      <c r="O51" s="109"/>
      <c r="AN51" s="24"/>
      <c r="AO51" s="24"/>
    </row>
    <row r="52" spans="1:41" ht="21.75">
      <c r="H52" s="1"/>
      <c r="K52" s="1"/>
      <c r="L52" s="1"/>
      <c r="AN52" s="24"/>
      <c r="AO52" s="24"/>
    </row>
    <row r="55" spans="1:41" ht="23.25">
      <c r="E55" s="14"/>
      <c r="F55" s="43" t="s">
        <v>23</v>
      </c>
      <c r="G55" s="44"/>
      <c r="H55" s="24"/>
      <c r="I55" s="14"/>
      <c r="J55" s="45"/>
      <c r="K55" s="24"/>
      <c r="L55" s="14"/>
    </row>
    <row r="56" spans="1:41" ht="21.75">
      <c r="E56" s="14"/>
      <c r="F56" s="14"/>
      <c r="G56" s="46" t="s">
        <v>22</v>
      </c>
      <c r="H56" s="24"/>
      <c r="I56" s="14"/>
      <c r="J56" s="45"/>
      <c r="K56" s="24"/>
      <c r="L56" s="14"/>
    </row>
  </sheetData>
  <phoneticPr fontId="0" type="noConversion"/>
  <pageMargins left="0.71" right="0.1" top="0.5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W.1C</vt:lpstr>
      <vt:lpstr>กราฟ-W.1C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2010-12-01T07:14:46Z</cp:lastPrinted>
  <dcterms:created xsi:type="dcterms:W3CDTF">1994-01-31T08:04:27Z</dcterms:created>
  <dcterms:modified xsi:type="dcterms:W3CDTF">2024-06-24T02:46:34Z</dcterms:modified>
</cp:coreProperties>
</file>