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<sst xmlns="http://schemas.openxmlformats.org/spreadsheetml/2006/main" count="50" uniqueCount="25">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</sst>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1" fontId="5" fillId="0" borderId="0" xfId="0" applyNumberFormat="1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6" xfId="0" applyNumberFormat="1" applyFont="1" applyFill="1" applyBorder="1" applyAlignment="1">
      <alignment horizontal="right" vertical="center"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29478148"/>
        <c:axId val="63976741"/>
      </c:scatterChart>
      <c:valAx>
        <c:axId val="294781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976741"/>
        <c:crossesAt val="10"/>
        <c:crossBetween val="midCat"/>
        <c:dispUnits/>
        <c:majorUnit val="10"/>
      </c:valAx>
      <c:valAx>
        <c:axId val="6397674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4781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143.06444444444443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9809.849164102567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16">
        <v>36.5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99.04468266445487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16">
        <v>155.4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16">
        <v>192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16">
        <v>117.92</v>
      </c>
      <c r="C9" s="17"/>
      <c r="D9" s="18"/>
      <c r="E9" s="20"/>
      <c r="F9" s="20"/>
      <c r="U9" s="2" t="s">
        <v>17</v>
      </c>
      <c r="V9" s="21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16">
        <v>146.4</v>
      </c>
      <c r="C10" s="17"/>
      <c r="D10" s="18"/>
      <c r="E10" s="22"/>
      <c r="F10" s="23"/>
      <c r="U10" s="2" t="s">
        <v>18</v>
      </c>
      <c r="V10" s="21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16">
        <v>52.3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16">
        <v>122.6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16">
        <v>191.76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16">
        <v>64.4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16">
        <v>102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16">
        <v>43.38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16">
        <v>111.14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16">
        <v>302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16">
        <v>533.5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92.75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68.3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16">
        <v>146.25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16">
        <v>152.95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16">
        <v>199.62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16">
        <v>114.84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16">
        <v>183.64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122.58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27.6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145.05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16">
        <v>140.16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97.62</v>
      </c>
      <c r="C31" s="17"/>
      <c r="D31" s="34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2562</v>
      </c>
      <c r="B32" s="16">
        <v>200.08</v>
      </c>
      <c r="C32" s="17"/>
      <c r="D32" s="37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0"/>
      <c r="B34" s="41"/>
      <c r="C34" s="42"/>
      <c r="D34" s="4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4"/>
      <c r="C35" s="44"/>
      <c r="D35" s="44"/>
      <c r="E35" s="1"/>
      <c r="F35" s="2"/>
      <c r="S35" s="26"/>
      <c r="T35" s="45"/>
      <c r="U35" s="4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6"/>
      <c r="C36" s="47" t="s">
        <v>10</v>
      </c>
      <c r="D36" s="48">
        <v>2</v>
      </c>
      <c r="E36" s="49">
        <v>3</v>
      </c>
      <c r="F36" s="49">
        <v>4</v>
      </c>
      <c r="G36" s="49">
        <v>5</v>
      </c>
      <c r="H36" s="49">
        <v>6</v>
      </c>
      <c r="I36" s="49">
        <v>10</v>
      </c>
      <c r="J36" s="49">
        <v>20</v>
      </c>
      <c r="K36" s="49">
        <v>25</v>
      </c>
      <c r="L36" s="49">
        <v>50</v>
      </c>
      <c r="M36" s="49">
        <v>100</v>
      </c>
      <c r="N36" s="49">
        <v>200</v>
      </c>
      <c r="O36" s="4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6"/>
      <c r="C37" s="50" t="s">
        <v>2</v>
      </c>
      <c r="D37" s="51">
        <f aca="true" t="shared" si="1" ref="D37:O37">ROUND((((-LN(-LN(1-1/D36)))+$B$83*$B$84)/$B$83),2)</f>
        <v>128.06</v>
      </c>
      <c r="E37" s="50">
        <f t="shared" si="1"/>
        <v>176.32</v>
      </c>
      <c r="F37" s="52">
        <f t="shared" si="1"/>
        <v>207.21</v>
      </c>
      <c r="G37" s="52">
        <f t="shared" si="1"/>
        <v>230.07</v>
      </c>
      <c r="H37" s="52">
        <f t="shared" si="1"/>
        <v>248.25</v>
      </c>
      <c r="I37" s="52">
        <f t="shared" si="1"/>
        <v>297.6</v>
      </c>
      <c r="J37" s="52">
        <f t="shared" si="1"/>
        <v>362.39</v>
      </c>
      <c r="K37" s="52">
        <f t="shared" si="1"/>
        <v>382.94</v>
      </c>
      <c r="L37" s="52">
        <f t="shared" si="1"/>
        <v>446.24</v>
      </c>
      <c r="M37" s="52">
        <f t="shared" si="1"/>
        <v>509.08</v>
      </c>
      <c r="N37" s="52">
        <f t="shared" si="1"/>
        <v>571.68</v>
      </c>
      <c r="O37" s="52">
        <f t="shared" si="1"/>
        <v>654.28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6"/>
      <c r="C38" s="53"/>
      <c r="D38" s="54" t="s">
        <v>11</v>
      </c>
      <c r="E38" s="55"/>
      <c r="F38" s="56" t="s">
        <v>19</v>
      </c>
      <c r="G38" s="56"/>
      <c r="H38" s="56"/>
      <c r="I38" s="56"/>
      <c r="J38" s="56"/>
      <c r="K38" s="56"/>
      <c r="L38" s="56"/>
      <c r="M38" s="57"/>
      <c r="N38" s="57"/>
      <c r="O38" s="5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9"/>
      <c r="AC38" s="59"/>
    </row>
    <row r="39" spans="1:27" ht="21">
      <c r="A39" s="26"/>
      <c r="B39" s="46"/>
      <c r="C39" s="46"/>
      <c r="D39" s="4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6"/>
      <c r="C41" s="46"/>
      <c r="D41" s="46"/>
      <c r="E41" s="23"/>
      <c r="G41" s="60" t="s">
        <v>21</v>
      </c>
      <c r="I41" s="26">
        <v>2536</v>
      </c>
      <c r="J41" s="25">
        <v>36.5</v>
      </c>
      <c r="K41" s="26"/>
      <c r="S41" s="26"/>
      <c r="Y41" s="6"/>
      <c r="Z41" s="6"/>
      <c r="AA41" s="6"/>
      <c r="AB41" s="6"/>
    </row>
    <row r="42" spans="1:28" ht="21">
      <c r="A42" s="24"/>
      <c r="B42" s="44"/>
      <c r="C42" s="44"/>
      <c r="D42" s="44"/>
      <c r="E42" s="1"/>
      <c r="I42" s="26">
        <v>2537</v>
      </c>
      <c r="J42" s="25">
        <v>155.4</v>
      </c>
      <c r="K42" s="26"/>
      <c r="S42" s="26"/>
      <c r="Y42" s="6"/>
      <c r="Z42" s="6"/>
      <c r="AA42" s="6"/>
      <c r="AB42" s="6"/>
    </row>
    <row r="43" spans="1:28" ht="21">
      <c r="A43" s="24"/>
      <c r="B43" s="61"/>
      <c r="C43" s="61"/>
      <c r="D43" s="61"/>
      <c r="E43" s="1"/>
      <c r="I43" s="26">
        <v>2538</v>
      </c>
      <c r="J43" s="25">
        <v>192</v>
      </c>
      <c r="K43" s="26"/>
      <c r="S43" s="26"/>
      <c r="Y43" s="6"/>
      <c r="Z43" s="6"/>
      <c r="AA43" s="6"/>
      <c r="AB43" s="6"/>
    </row>
    <row r="44" spans="1:28" ht="21">
      <c r="A44" s="24"/>
      <c r="B44" s="44"/>
      <c r="C44" s="44"/>
      <c r="D44" s="44"/>
      <c r="E44" s="1"/>
      <c r="I44" s="26">
        <v>2539</v>
      </c>
      <c r="J44" s="25">
        <v>117.92</v>
      </c>
      <c r="K44" s="26"/>
      <c r="S44" s="26"/>
      <c r="Y44" s="6"/>
      <c r="Z44" s="6"/>
      <c r="AA44" s="6"/>
      <c r="AB44" s="6"/>
    </row>
    <row r="45" spans="1:28" ht="21">
      <c r="A45" s="24"/>
      <c r="B45" s="44"/>
      <c r="C45" s="44"/>
      <c r="D45" s="44"/>
      <c r="E45" s="62"/>
      <c r="I45" s="26">
        <v>2540</v>
      </c>
      <c r="J45" s="25">
        <v>146.4</v>
      </c>
      <c r="K45" s="26"/>
      <c r="S45" s="26"/>
      <c r="Y45" s="6"/>
      <c r="Z45" s="6"/>
      <c r="AA45" s="6"/>
      <c r="AB45" s="6"/>
    </row>
    <row r="46" spans="1:28" ht="21">
      <c r="A46" s="63"/>
      <c r="B46" s="64"/>
      <c r="C46" s="64"/>
      <c r="D46" s="64"/>
      <c r="E46" s="62"/>
      <c r="I46" s="26">
        <v>2541</v>
      </c>
      <c r="J46" s="25">
        <v>52.3</v>
      </c>
      <c r="K46" s="26"/>
      <c r="S46" s="26"/>
      <c r="Y46" s="6"/>
      <c r="Z46" s="6"/>
      <c r="AA46" s="6"/>
      <c r="AB46" s="6"/>
    </row>
    <row r="47" spans="1:28" ht="21">
      <c r="A47" s="63"/>
      <c r="B47" s="64"/>
      <c r="C47" s="64"/>
      <c r="D47" s="64"/>
      <c r="E47" s="62"/>
      <c r="I47" s="26">
        <v>2542</v>
      </c>
      <c r="J47" s="25">
        <v>122.6</v>
      </c>
      <c r="K47" s="26"/>
      <c r="S47" s="26"/>
      <c r="Y47" s="6"/>
      <c r="Z47" s="6"/>
      <c r="AA47" s="6"/>
      <c r="AB47" s="6"/>
    </row>
    <row r="48" spans="1:28" ht="21">
      <c r="A48" s="63"/>
      <c r="B48" s="64"/>
      <c r="C48" s="64"/>
      <c r="D48" s="64"/>
      <c r="E48" s="62"/>
      <c r="I48" s="26">
        <v>2543</v>
      </c>
      <c r="J48" s="25">
        <v>191.76</v>
      </c>
      <c r="K48" s="26"/>
      <c r="S48" s="26"/>
      <c r="Y48" s="6"/>
      <c r="Z48" s="6"/>
      <c r="AA48" s="6"/>
      <c r="AB48" s="6"/>
    </row>
    <row r="49" spans="1:28" ht="21">
      <c r="A49" s="63"/>
      <c r="B49" s="64"/>
      <c r="C49" s="64"/>
      <c r="D49" s="64"/>
      <c r="E49" s="62"/>
      <c r="I49" s="26">
        <v>2544</v>
      </c>
      <c r="J49" s="25">
        <v>64.4</v>
      </c>
      <c r="K49" s="26"/>
      <c r="S49" s="26"/>
      <c r="Y49" s="6"/>
      <c r="Z49" s="6"/>
      <c r="AA49" s="6"/>
      <c r="AB49" s="6"/>
    </row>
    <row r="50" spans="1:28" ht="21">
      <c r="A50" s="63"/>
      <c r="B50" s="64"/>
      <c r="C50" s="64"/>
      <c r="D50" s="64"/>
      <c r="E50" s="62"/>
      <c r="I50" s="26">
        <v>2545</v>
      </c>
      <c r="J50" s="25">
        <v>102</v>
      </c>
      <c r="K50" s="26"/>
      <c r="S50" s="26"/>
      <c r="Y50" s="6"/>
      <c r="Z50" s="6"/>
      <c r="AA50" s="6"/>
      <c r="AB50" s="6"/>
    </row>
    <row r="51" spans="1:28" ht="21">
      <c r="A51" s="63"/>
      <c r="B51" s="64"/>
      <c r="C51" s="64"/>
      <c r="D51" s="64"/>
      <c r="E51" s="62"/>
      <c r="I51" s="26">
        <v>2546</v>
      </c>
      <c r="J51" s="25">
        <v>43.38</v>
      </c>
      <c r="K51" s="26"/>
      <c r="S51" s="26"/>
      <c r="Y51" s="6"/>
      <c r="Z51" s="6"/>
      <c r="AA51" s="6"/>
      <c r="AB51" s="6"/>
    </row>
    <row r="52" spans="1:28" ht="21">
      <c r="A52" s="63"/>
      <c r="B52" s="64"/>
      <c r="C52" s="64"/>
      <c r="D52" s="64"/>
      <c r="E52" s="62"/>
      <c r="I52" s="26">
        <v>2547</v>
      </c>
      <c r="J52" s="25">
        <v>111.14</v>
      </c>
      <c r="K52" s="26"/>
      <c r="S52" s="26"/>
      <c r="Y52" s="6"/>
      <c r="Z52" s="6"/>
      <c r="AA52" s="6"/>
      <c r="AB52" s="6"/>
    </row>
    <row r="53" spans="1:28" ht="21">
      <c r="A53" s="63"/>
      <c r="B53" s="64"/>
      <c r="C53" s="64"/>
      <c r="D53" s="64"/>
      <c r="E53" s="62"/>
      <c r="I53" s="26">
        <v>2548</v>
      </c>
      <c r="J53" s="25">
        <v>302</v>
      </c>
      <c r="K53" s="26"/>
      <c r="S53" s="26"/>
      <c r="Y53" s="6"/>
      <c r="Z53" s="6"/>
      <c r="AA53" s="6"/>
      <c r="AB53" s="6"/>
    </row>
    <row r="54" spans="1:28" ht="21">
      <c r="A54" s="63"/>
      <c r="B54" s="62"/>
      <c r="C54" s="62"/>
      <c r="D54" s="62"/>
      <c r="E54" s="62"/>
      <c r="I54" s="26">
        <v>2549</v>
      </c>
      <c r="J54" s="25">
        <v>533.5</v>
      </c>
      <c r="K54" s="26"/>
      <c r="S54" s="26"/>
      <c r="Y54" s="6"/>
      <c r="Z54" s="6"/>
      <c r="AA54" s="6"/>
      <c r="AB54" s="6"/>
    </row>
    <row r="55" spans="1:28" ht="21">
      <c r="A55" s="63"/>
      <c r="B55" s="62"/>
      <c r="C55" s="62"/>
      <c r="D55" s="62"/>
      <c r="E55" s="62"/>
      <c r="I55" s="26">
        <v>2550</v>
      </c>
      <c r="J55" s="25">
        <v>92.75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2551</v>
      </c>
      <c r="J56" s="25">
        <v>68.3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2552</v>
      </c>
      <c r="J57" s="65">
        <v>146.25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2553</v>
      </c>
      <c r="J58" s="65">
        <v>152.95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2554</v>
      </c>
      <c r="J59" s="25">
        <v>199.62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7">
        <v>2555</v>
      </c>
      <c r="J60" s="25">
        <v>114.84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2556</v>
      </c>
      <c r="J61" s="25">
        <v>183.64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2557</v>
      </c>
      <c r="J62" s="25">
        <v>122.58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8"/>
      <c r="C63" s="68"/>
      <c r="D63" s="68"/>
      <c r="E63" s="68"/>
      <c r="F63" s="68"/>
      <c r="G63" s="7"/>
      <c r="H63" s="7"/>
      <c r="I63" s="67">
        <v>2558</v>
      </c>
      <c r="J63" s="76">
        <v>27.6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0"/>
      <c r="C64" s="70"/>
      <c r="D64" s="70"/>
      <c r="E64" s="70"/>
      <c r="F64" s="70"/>
      <c r="G64" s="45"/>
      <c r="H64" s="45"/>
      <c r="I64" s="26">
        <v>2559</v>
      </c>
      <c r="J64" s="77">
        <v>145.05</v>
      </c>
      <c r="K64" s="71"/>
      <c r="L64" s="45"/>
      <c r="M64" s="45"/>
      <c r="N64" s="45"/>
      <c r="O64" s="45"/>
      <c r="P64" s="45"/>
      <c r="Q64" s="45"/>
      <c r="R64" s="4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2560</v>
      </c>
      <c r="J65" s="25">
        <v>140.16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7">
        <v>2561</v>
      </c>
      <c r="J66" s="25">
        <v>97.62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2562</v>
      </c>
      <c r="J67" s="25">
        <v>200.08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2">
        <f>IF($A$79&gt;=6,VLOOKUP($F$78,$X$3:$AC$38,$A$79-4),VLOOKUP($A$78,$X$3:$AC$38,$A$79+1))</f>
        <v>0.533191</v>
      </c>
      <c r="C80" s="72"/>
      <c r="D80" s="72"/>
      <c r="E80" s="7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2">
        <f>IF($A$79&gt;=6,VLOOKUP($F$78,$Y$58:$AD$97,$A$79-4),VLOOKUP($A$78,$Y$58:$AD$97,$A$79+1))</f>
        <v>1.100539</v>
      </c>
      <c r="C81" s="72"/>
      <c r="D81" s="72"/>
      <c r="E81" s="7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3">
        <f>B81/V6</f>
        <v>0.011111540472378747</v>
      </c>
      <c r="C83" s="73"/>
      <c r="D83" s="73"/>
      <c r="E83" s="7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4">
        <f>V4-(B80/B83)</f>
        <v>95.07910871845621</v>
      </c>
      <c r="C84" s="73"/>
      <c r="D84" s="73"/>
      <c r="E84" s="7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2020-06-09T07:05:16Z</dcterms:modified>
  <cp:category/>
  <cp:version/>
  <cp:contentType/>
  <cp:contentStatus/>
</cp:coreProperties>
</file>