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0"/>
  </bookViews>
  <sheets>
    <sheet name="data Y.20" sheetId="1" r:id="rId1"/>
    <sheet name="Runoff coefficient-Y.20" sheetId="2" r:id="rId2"/>
  </sheets>
  <definedNames>
    <definedName name="_xlnm.Print_Area" localSheetId="0">'data Y.20'!$A:$IV</definedName>
  </definedNames>
  <calcPr fullCalcOnLoad="1"/>
</workbook>
</file>

<file path=xl/sharedStrings.xml><?xml version="1.0" encoding="utf-8"?>
<sst xmlns="http://schemas.openxmlformats.org/spreadsheetml/2006/main" count="35" uniqueCount="27">
  <si>
    <t>ปี</t>
  </si>
  <si>
    <t>-</t>
  </si>
  <si>
    <t>ปริมาณน้ำท่า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</si>
  <si>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</si>
  <si>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</si>
  <si>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</si>
  <si>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</si>
  <si>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</si>
  <si>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</si>
  <si>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%เกิดฝน</t>
  </si>
  <si>
    <t xml:space="preserve"> Runoff  coefficient ลุ่มน้ำยม</t>
  </si>
  <si>
    <t>งาว</t>
  </si>
  <si>
    <t>เชียงม่วน</t>
  </si>
  <si>
    <t>สอง</t>
  </si>
  <si>
    <t>Y20</t>
  </si>
  <si>
    <t>ปง</t>
  </si>
  <si>
    <t>Y.20</t>
  </si>
  <si>
    <t>พื้นที่รับน้ำที่สถานี  Y.1C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</si>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</sst>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8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3.75"/>
      <color indexed="12"/>
      <name val="TH SarabunPSK"/>
      <family val="2"/>
    </font>
    <font>
      <b/>
      <sz val="12.25"/>
      <color indexed="12"/>
      <name val="TH SarabunPSK"/>
      <family val="2"/>
    </font>
    <font>
      <b/>
      <sz val="12"/>
      <color indexed="12"/>
      <name val="TH SarabunPSK"/>
      <family val="2"/>
    </font>
    <font>
      <sz val="9.75"/>
      <name val="Arial"/>
      <family val="0"/>
    </font>
    <font>
      <sz val="12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0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87" fontId="3" fillId="4" borderId="13" xfId="0" applyNumberFormat="1" applyFont="1" applyFill="1" applyBorder="1" applyAlignment="1" applyProtection="1">
      <alignment horizontal="center" vertical="center"/>
      <protection/>
    </xf>
    <xf numFmtId="187" fontId="3" fillId="4" borderId="14" xfId="0" applyNumberFormat="1" applyFont="1" applyFill="1" applyBorder="1" applyAlignment="1">
      <alignment horizontal="center" vertical="center"/>
    </xf>
    <xf numFmtId="187" fontId="3" fillId="4" borderId="15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6" xfId="0" applyNumberFormat="1" applyFont="1" applyBorder="1" applyAlignment="1" applyProtection="1">
      <alignment horizontal="center" vertical="center"/>
      <protection/>
    </xf>
    <xf numFmtId="2" fontId="0" fillId="3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17" xfId="0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17" xfId="0" applyNumberFormat="1" applyFont="1" applyFill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FF"/>
                </a:solidFill>
              </a:rPr>
              <a:t>ความสัมพันธ์ระหว่างปริมาณน้ำท่ากับปริมาณน้ำฝนเฉลี่ย
สถานี แม่น้ำยม (Y.20) บ้านห้วยสัก อ.สอง จ.แพร่
พื้นที่รับน้ำ 5410 ตารางกิโลเมตร</a:t>
            </a:r>
          </a:p>
        </c:rich>
      </c:tx>
      <c:layout>
        <c:manualLayout>
          <c:xMode val="factor"/>
          <c:yMode val="factor"/>
          <c:x val="-0.00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2925"/>
          <c:w val="0.867"/>
          <c:h val="0.7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'data Y.20'!$J$5:$J$43</c:f>
              <c:numCache/>
            </c:numRef>
          </c:xVal>
          <c:yVal>
            <c:numRef>
              <c:f>'data Y.20'!$D$5:$D$43</c:f>
              <c:numCache/>
            </c:numRef>
          </c:yVal>
          <c:smooth val="0"/>
        </c:ser>
        <c:axId val="51288418"/>
        <c:axId val="58942579"/>
      </c:scatterChart>
      <c:valAx>
        <c:axId val="51288418"/>
        <c:scaling>
          <c:orientation val="minMax"/>
          <c:max val="19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FF"/>
                    </a:solidFill>
                  </a:rPr>
                  <a:t>ปริมาณฝนเฉลี่ย - มม.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8942579"/>
        <c:crosses val="autoZero"/>
        <c:crossBetween val="midCat"/>
        <c:dispUnits/>
        <c:majorUnit val="200"/>
      </c:valAx>
      <c:valAx>
        <c:axId val="5894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1288418"/>
        <c:crossesAt val="50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Y.20 แม่น้ำยม บ้านห้วยสัก อ.สอง จ.แพร่
พื้นที่รับน้ำ 5,410 ตารางกิโลเมตร</a:t>
            </a:r>
          </a:p>
        </c:rich>
      </c:tx>
      <c:layout>
        <c:manualLayout>
          <c:xMode val="factor"/>
          <c:yMode val="factor"/>
          <c:x val="0.02275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Y.20'!$J$5:$J$48</c:f>
              <c:numCache>
                <c:ptCount val="44"/>
                <c:pt idx="0">
                  <c:v>1298.8666666666666</c:v>
                </c:pt>
                <c:pt idx="1">
                  <c:v>1219.175</c:v>
                </c:pt>
                <c:pt idx="2">
                  <c:v>1336.1499999999999</c:v>
                </c:pt>
                <c:pt idx="3">
                  <c:v>1365.525</c:v>
                </c:pt>
                <c:pt idx="4">
                  <c:v>1239.725</c:v>
                </c:pt>
                <c:pt idx="5">
                  <c:v>1284.18</c:v>
                </c:pt>
                <c:pt idx="6">
                  <c:v>986.5599999999998</c:v>
                </c:pt>
                <c:pt idx="7">
                  <c:v>1196.56</c:v>
                </c:pt>
                <c:pt idx="8">
                  <c:v>1350.6399999999999</c:v>
                </c:pt>
                <c:pt idx="9">
                  <c:v>862.7800000000001</c:v>
                </c:pt>
                <c:pt idx="10">
                  <c:v>1132.92</c:v>
                </c:pt>
                <c:pt idx="11">
                  <c:v>1098.3</c:v>
                </c:pt>
                <c:pt idx="12">
                  <c:v>1079.86</c:v>
                </c:pt>
                <c:pt idx="13">
                  <c:v>1075.0600000000002</c:v>
                </c:pt>
                <c:pt idx="14">
                  <c:v>1173.9599999999998</c:v>
                </c:pt>
                <c:pt idx="15">
                  <c:v>1222.8000000000002</c:v>
                </c:pt>
                <c:pt idx="16">
                  <c:v>1147.96</c:v>
                </c:pt>
                <c:pt idx="17">
                  <c:v>984.8</c:v>
                </c:pt>
                <c:pt idx="18">
                  <c:v>1024.7599999999998</c:v>
                </c:pt>
                <c:pt idx="19">
                  <c:v>912.7599999999999</c:v>
                </c:pt>
                <c:pt idx="20">
                  <c:v>1102.75</c:v>
                </c:pt>
                <c:pt idx="21">
                  <c:v>1272.1599999999999</c:v>
                </c:pt>
                <c:pt idx="22">
                  <c:v>1391.6525</c:v>
                </c:pt>
                <c:pt idx="23">
                  <c:v>910.3799999999999</c:v>
                </c:pt>
                <c:pt idx="24">
                  <c:v>1083.1</c:v>
                </c:pt>
                <c:pt idx="25">
                  <c:v>1103.1399999999999</c:v>
                </c:pt>
                <c:pt idx="26">
                  <c:v>1393.52</c:v>
                </c:pt>
                <c:pt idx="27">
                  <c:v>1344.78</c:v>
                </c:pt>
                <c:pt idx="28">
                  <c:v>1315.102</c:v>
                </c:pt>
                <c:pt idx="29">
                  <c:v>1404.5000000000002</c:v>
                </c:pt>
                <c:pt idx="30">
                  <c:v>1017.6200000000001</c:v>
                </c:pt>
                <c:pt idx="31">
                  <c:v>1192.42</c:v>
                </c:pt>
                <c:pt idx="32">
                  <c:v>1254.2999999999997</c:v>
                </c:pt>
                <c:pt idx="33">
                  <c:v>1247.02</c:v>
                </c:pt>
                <c:pt idx="34">
                  <c:v>937.9250000000001</c:v>
                </c:pt>
                <c:pt idx="35">
                  <c:v>1242.8200000000002</c:v>
                </c:pt>
                <c:pt idx="36">
                  <c:v>949.025</c:v>
                </c:pt>
                <c:pt idx="37">
                  <c:v>1188.06</c:v>
                </c:pt>
                <c:pt idx="38">
                  <c:v>1518.68</c:v>
                </c:pt>
                <c:pt idx="39">
                  <c:v>1176.34</c:v>
                </c:pt>
                <c:pt idx="40">
                  <c:v>958.4333333333334</c:v>
                </c:pt>
                <c:pt idx="41">
                  <c:v>1199.2599999999998</c:v>
                </c:pt>
                <c:pt idx="42">
                  <c:v>1075.1000000000001</c:v>
                </c:pt>
                <c:pt idx="43">
                  <c:v>1110.02</c:v>
                </c:pt>
              </c:numCache>
            </c:numRef>
          </c:xVal>
          <c:yVal>
            <c:numRef>
              <c:f>'data Y.20'!$D$5:$D$48</c:f>
              <c:numCache>
                <c:ptCount val="44"/>
                <c:pt idx="0">
                  <c:v>428.637707948244</c:v>
                </c:pt>
                <c:pt idx="1">
                  <c:v>247.44916820702403</c:v>
                </c:pt>
                <c:pt idx="2">
                  <c:v>358.50462107208875</c:v>
                </c:pt>
                <c:pt idx="3">
                  <c:v>243.91866913123846</c:v>
                </c:pt>
                <c:pt idx="4">
                  <c:v>223.62292051756006</c:v>
                </c:pt>
                <c:pt idx="5">
                  <c:v>361.6783733826248</c:v>
                </c:pt>
                <c:pt idx="6">
                  <c:v>112.92606284658041</c:v>
                </c:pt>
                <c:pt idx="7">
                  <c:v>284.0332717190388</c:v>
                </c:pt>
                <c:pt idx="8">
                  <c:v>360.41035120147876</c:v>
                </c:pt>
                <c:pt idx="9">
                  <c:v>142.72162661737522</c:v>
                </c:pt>
                <c:pt idx="10">
                  <c:v>242.83179297597042</c:v>
                </c:pt>
                <c:pt idx="11">
                  <c:v>231.71903881700555</c:v>
                </c:pt>
                <c:pt idx="12">
                  <c:v>186.8761552680222</c:v>
                </c:pt>
                <c:pt idx="13">
                  <c:v>169.4731977818854</c:v>
                </c:pt>
                <c:pt idx="14">
                  <c:v>232.49537892791128</c:v>
                </c:pt>
                <c:pt idx="15">
                  <c:v>231.6543438077634</c:v>
                </c:pt>
                <c:pt idx="16">
                  <c:v>247.64140480591496</c:v>
                </c:pt>
                <c:pt idx="17">
                  <c:v>124.43992606284658</c:v>
                </c:pt>
                <c:pt idx="18">
                  <c:v>195.15711645101663</c:v>
                </c:pt>
                <c:pt idx="19">
                  <c:v>109.00739371534196</c:v>
                </c:pt>
                <c:pt idx="20">
                  <c:v>114.86506469500924</c:v>
                </c:pt>
                <c:pt idx="21">
                  <c:v>521.6635859519408</c:v>
                </c:pt>
                <c:pt idx="22">
                  <c:v>514.9334565619224</c:v>
                </c:pt>
                <c:pt idx="23">
                  <c:v>237.44916820702403</c:v>
                </c:pt>
                <c:pt idx="24">
                  <c:v>191.14639556377077</c:v>
                </c:pt>
                <c:pt idx="25">
                  <c:v>109.28724584103516</c:v>
                </c:pt>
                <c:pt idx="26">
                  <c:v>306.4678373382625</c:v>
                </c:pt>
                <c:pt idx="27">
                  <c:v>284.3750462107209</c:v>
                </c:pt>
                <c:pt idx="28">
                  <c:v>348.26950092421447</c:v>
                </c:pt>
                <c:pt idx="29">
                  <c:v>398.41146025878004</c:v>
                </c:pt>
                <c:pt idx="30">
                  <c:v>274.1055452865065</c:v>
                </c:pt>
                <c:pt idx="31">
                  <c:v>235.15896487985214</c:v>
                </c:pt>
                <c:pt idx="32">
                  <c:v>322.74791866913125</c:v>
                </c:pt>
                <c:pt idx="33">
                  <c:v>315.8961271719039</c:v>
                </c:pt>
                <c:pt idx="34">
                  <c:v>193.4563075785582</c:v>
                </c:pt>
                <c:pt idx="35">
                  <c:v>331.8438743068391</c:v>
                </c:pt>
                <c:pt idx="36">
                  <c:v>139.629426987061</c:v>
                </c:pt>
                <c:pt idx="37">
                  <c:v>249.9106425138632</c:v>
                </c:pt>
                <c:pt idx="38">
                  <c:v>616.3993996303143</c:v>
                </c:pt>
                <c:pt idx="39">
                  <c:v>294.3992606284658</c:v>
                </c:pt>
                <c:pt idx="40">
                  <c:v>168.13308687615526</c:v>
                </c:pt>
                <c:pt idx="41">
                  <c:v>274.0369685767098</c:v>
                </c:pt>
                <c:pt idx="42">
                  <c:v>113.83096192236599</c:v>
                </c:pt>
                <c:pt idx="43">
                  <c:v>264.3992606284658</c:v>
                </c:pt>
              </c:numCache>
            </c:numRef>
          </c:yVal>
          <c:smooth val="0"/>
        </c:ser>
        <c:axId val="60721164"/>
        <c:axId val="9619565"/>
      </c:scatterChart>
      <c:valAx>
        <c:axId val="60721164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9619565"/>
        <c:crosses val="autoZero"/>
        <c:crossBetween val="midCat"/>
        <c:dispUnits/>
        <c:majorUnit val="200"/>
        <c:minorUnit val="100"/>
      </c:valAx>
      <c:valAx>
        <c:axId val="961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721164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25</xdr:col>
      <xdr:colOff>600075</xdr:colOff>
      <xdr:row>19</xdr:row>
      <xdr:rowOff>219075</xdr:rowOff>
    </xdr:to>
    <xdr:graphicFrame>
      <xdr:nvGraphicFramePr>
        <xdr:cNvPr id="1" name="Chart 3"/>
        <xdr:cNvGraphicFramePr/>
      </xdr:nvGraphicFramePr>
      <xdr:xfrm>
        <a:off x="7162800" y="5619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4"/>
  <sheetViews>
    <sheetView tabSelected="1" workbookViewId="0" topLeftCell="A1">
      <pane ySplit="4" topLeftCell="BM46" activePane="bottomLeft" state="frozen"/>
      <selection pane="topLeft" activeCell="A1" sqref="A1"/>
      <selection pane="bottomLeft" activeCell="N52" sqref="N5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7.7109375" style="1" customWidth="1"/>
    <col min="4" max="4" width="8.00390625" style="3" customWidth="1"/>
    <col min="5" max="11" width="9.71093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52" t="s">
        <v>2</v>
      </c>
      <c r="D2" s="53"/>
      <c r="E2" s="59" t="s">
        <v>3</v>
      </c>
      <c r="F2" s="60"/>
      <c r="G2" s="60"/>
      <c r="H2" s="60"/>
      <c r="I2" s="60"/>
      <c r="J2" s="60"/>
      <c r="K2" s="56" t="s">
        <v>9</v>
      </c>
      <c r="L2" s="4"/>
      <c r="M2" s="4"/>
      <c r="N2" s="4"/>
      <c r="O2" s="4"/>
      <c r="P2" s="4"/>
      <c r="Q2" s="4"/>
      <c r="R2" s="4"/>
      <c r="S2" s="4"/>
      <c r="AR2" s="31"/>
      <c r="AS2" s="11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2:56" ht="19.5" customHeight="1">
      <c r="B3" s="50"/>
      <c r="C3" s="54" t="s">
        <v>16</v>
      </c>
      <c r="D3" s="55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42" t="s">
        <v>4</v>
      </c>
      <c r="K3" s="57"/>
      <c r="L3" s="4"/>
      <c r="M3" s="4"/>
      <c r="N3" s="4"/>
      <c r="O3" s="4"/>
      <c r="P3" s="4"/>
      <c r="Q3" s="4"/>
      <c r="R3" s="4"/>
      <c r="S3" s="4"/>
      <c r="AR3" s="31"/>
      <c r="AS3" s="11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51"/>
      <c r="C4" s="7" t="s">
        <v>7</v>
      </c>
      <c r="D4" s="8" t="s">
        <v>5</v>
      </c>
      <c r="E4" s="6">
        <v>16092</v>
      </c>
      <c r="F4" s="6">
        <v>73082</v>
      </c>
      <c r="G4" s="6">
        <v>40043</v>
      </c>
      <c r="H4" s="6">
        <v>40111</v>
      </c>
      <c r="I4" s="6">
        <v>73032</v>
      </c>
      <c r="J4" s="43" t="s">
        <v>5</v>
      </c>
      <c r="K4" s="58"/>
      <c r="L4" s="4"/>
      <c r="M4" s="4"/>
      <c r="N4" s="4"/>
      <c r="O4" s="4"/>
      <c r="P4" s="4"/>
      <c r="Q4" s="4"/>
      <c r="R4" s="4"/>
      <c r="S4" s="4"/>
      <c r="AR4" s="31"/>
      <c r="AS4" s="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20">
        <v>2516</v>
      </c>
      <c r="C5" s="9">
        <v>2318.93</v>
      </c>
      <c r="D5" s="10">
        <f>C5*1000/5410</f>
        <v>428.637707948244</v>
      </c>
      <c r="E5" s="39">
        <v>1185.9</v>
      </c>
      <c r="F5" s="39"/>
      <c r="G5" s="39">
        <v>1089.8</v>
      </c>
      <c r="H5" s="39"/>
      <c r="I5" s="39">
        <v>1620.9</v>
      </c>
      <c r="J5" s="44">
        <f>AVERAGE(E5:I5)</f>
        <v>1298.8666666666666</v>
      </c>
      <c r="K5" s="22">
        <f>D5*100/J5</f>
        <v>33.00090139723687</v>
      </c>
      <c r="L5" s="11"/>
      <c r="M5" s="11"/>
      <c r="N5" s="11"/>
      <c r="O5" s="11"/>
      <c r="P5" s="11"/>
      <c r="Q5" s="11"/>
      <c r="R5" s="11"/>
      <c r="S5" s="11"/>
      <c r="AR5" s="4"/>
      <c r="AS5" s="11"/>
      <c r="AT5" s="4"/>
      <c r="AU5" s="4"/>
      <c r="AV5" s="4"/>
      <c r="AW5" s="4"/>
      <c r="AX5" s="4"/>
      <c r="AY5" s="4"/>
      <c r="AZ5" s="4"/>
      <c r="BA5" s="4"/>
      <c r="BB5" s="4"/>
      <c r="BC5" s="11"/>
      <c r="BD5" s="11"/>
    </row>
    <row r="6" spans="2:56" ht="19.5" customHeight="1">
      <c r="B6" s="21">
        <v>2517</v>
      </c>
      <c r="C6" s="12">
        <v>1338.7</v>
      </c>
      <c r="D6" s="13">
        <f aca="true" t="shared" si="0" ref="D6:D51">C6*1000/5410</f>
        <v>247.44916820702403</v>
      </c>
      <c r="E6" s="40">
        <v>1213.7</v>
      </c>
      <c r="F6" s="40"/>
      <c r="G6" s="40">
        <v>824.8</v>
      </c>
      <c r="H6" s="40">
        <v>1430.4</v>
      </c>
      <c r="I6" s="40">
        <v>1407.8</v>
      </c>
      <c r="J6" s="45">
        <f aca="true" t="shared" si="1" ref="J6:J42">AVERAGE(E6:I6)</f>
        <v>1219.175</v>
      </c>
      <c r="K6" s="23">
        <f aca="true" t="shared" si="2" ref="K6:K50">D6*100/J6</f>
        <v>20.29644375967552</v>
      </c>
      <c r="L6" s="11"/>
      <c r="M6" s="11"/>
      <c r="N6" s="30"/>
      <c r="O6" s="11"/>
      <c r="P6" s="11"/>
      <c r="Q6" s="11"/>
      <c r="R6" s="11"/>
      <c r="S6" s="11"/>
      <c r="AR6" s="4"/>
      <c r="AS6" s="11"/>
      <c r="AT6" s="4"/>
      <c r="AU6" s="4"/>
      <c r="AV6" s="4"/>
      <c r="AW6" s="4"/>
      <c r="AX6" s="4"/>
      <c r="AY6" s="4"/>
      <c r="AZ6" s="4"/>
      <c r="BA6" s="4"/>
      <c r="BB6" s="4"/>
      <c r="BC6" s="11"/>
      <c r="BD6" s="11"/>
    </row>
    <row r="7" spans="2:56" ht="19.5" customHeight="1">
      <c r="B7" s="21">
        <v>2518</v>
      </c>
      <c r="C7" s="12">
        <v>1939.51</v>
      </c>
      <c r="D7" s="13">
        <f t="shared" si="0"/>
        <v>358.50462107208875</v>
      </c>
      <c r="E7" s="40">
        <v>1336.1</v>
      </c>
      <c r="F7" s="40"/>
      <c r="G7" s="40">
        <v>1466.7</v>
      </c>
      <c r="H7" s="40">
        <v>1296.6</v>
      </c>
      <c r="I7" s="40">
        <v>1245.2</v>
      </c>
      <c r="J7" s="45">
        <f t="shared" si="1"/>
        <v>1336.1499999999999</v>
      </c>
      <c r="K7" s="23">
        <f t="shared" si="2"/>
        <v>26.83116574277505</v>
      </c>
      <c r="L7" s="11"/>
      <c r="M7" s="11"/>
      <c r="N7" s="11"/>
      <c r="O7" s="11"/>
      <c r="P7" s="11"/>
      <c r="Q7" s="11"/>
      <c r="R7" s="11"/>
      <c r="S7" s="11"/>
      <c r="AR7" s="4"/>
      <c r="AS7" s="11"/>
      <c r="AT7" s="4"/>
      <c r="AU7" s="4"/>
      <c r="AV7" s="4"/>
      <c r="AW7" s="4"/>
      <c r="AX7" s="4"/>
      <c r="AY7" s="4"/>
      <c r="AZ7" s="4"/>
      <c r="BA7" s="4"/>
      <c r="BB7" s="4"/>
      <c r="BC7" s="11"/>
      <c r="BD7" s="11"/>
    </row>
    <row r="8" spans="2:56" ht="19.5" customHeight="1">
      <c r="B8" s="21">
        <v>2519</v>
      </c>
      <c r="C8" s="12">
        <v>1319.6</v>
      </c>
      <c r="D8" s="13">
        <f t="shared" si="0"/>
        <v>243.91866913123846</v>
      </c>
      <c r="E8" s="40">
        <v>1533.1</v>
      </c>
      <c r="F8" s="40"/>
      <c r="G8" s="40">
        <v>1311.5</v>
      </c>
      <c r="H8" s="40">
        <v>1307.6</v>
      </c>
      <c r="I8" s="40">
        <v>1309.9</v>
      </c>
      <c r="J8" s="45">
        <f t="shared" si="1"/>
        <v>1365.525</v>
      </c>
      <c r="K8" s="23">
        <f t="shared" si="2"/>
        <v>17.862629328004864</v>
      </c>
      <c r="L8" s="11"/>
      <c r="M8" s="11"/>
      <c r="N8" s="11"/>
      <c r="O8" s="11"/>
      <c r="P8" s="11"/>
      <c r="Q8" s="11"/>
      <c r="R8" s="11"/>
      <c r="S8" s="11"/>
      <c r="AR8" s="4"/>
      <c r="AS8" s="11"/>
      <c r="AT8" s="4"/>
      <c r="AU8" s="4"/>
      <c r="AV8" s="4"/>
      <c r="AW8" s="4"/>
      <c r="AX8" s="4"/>
      <c r="AY8" s="4"/>
      <c r="AZ8" s="4"/>
      <c r="BA8" s="4"/>
      <c r="BB8" s="4"/>
      <c r="BC8" s="11"/>
      <c r="BD8" s="11"/>
    </row>
    <row r="9" spans="2:56" ht="19.5" customHeight="1">
      <c r="B9" s="21">
        <v>2520</v>
      </c>
      <c r="C9" s="12">
        <v>1209.8</v>
      </c>
      <c r="D9" s="13">
        <f t="shared" si="0"/>
        <v>223.62292051756006</v>
      </c>
      <c r="E9" s="40">
        <v>1295.1</v>
      </c>
      <c r="F9" s="40"/>
      <c r="G9" s="40">
        <v>991.9</v>
      </c>
      <c r="H9" s="40">
        <v>1232.9</v>
      </c>
      <c r="I9" s="40">
        <v>1439</v>
      </c>
      <c r="J9" s="45">
        <f t="shared" si="1"/>
        <v>1239.725</v>
      </c>
      <c r="K9" s="23">
        <f t="shared" si="2"/>
        <v>18.03810687995806</v>
      </c>
      <c r="L9" s="11"/>
      <c r="M9" s="11"/>
      <c r="N9" s="11"/>
      <c r="O9" s="11"/>
      <c r="P9" s="11"/>
      <c r="Q9" s="11"/>
      <c r="R9" s="11"/>
      <c r="S9" s="11"/>
      <c r="AR9" s="4"/>
      <c r="AS9" s="11"/>
      <c r="AT9" s="4"/>
      <c r="AU9" s="4"/>
      <c r="AV9" s="4"/>
      <c r="AW9" s="4"/>
      <c r="AX9" s="4"/>
      <c r="AY9" s="4"/>
      <c r="AZ9" s="4"/>
      <c r="BA9" s="4"/>
      <c r="BB9" s="4"/>
      <c r="BC9" s="11"/>
      <c r="BD9" s="11"/>
    </row>
    <row r="10" spans="2:56" ht="19.5" customHeight="1">
      <c r="B10" s="21">
        <v>2521</v>
      </c>
      <c r="C10" s="12">
        <v>1956.68</v>
      </c>
      <c r="D10" s="13">
        <f t="shared" si="0"/>
        <v>361.6783733826248</v>
      </c>
      <c r="E10" s="40">
        <v>1269.1</v>
      </c>
      <c r="F10" s="40">
        <v>1149.5</v>
      </c>
      <c r="G10" s="40">
        <v>1195.7</v>
      </c>
      <c r="H10" s="40">
        <v>1294.8</v>
      </c>
      <c r="I10" s="40">
        <v>1511.8</v>
      </c>
      <c r="J10" s="45">
        <f t="shared" si="1"/>
        <v>1284.18</v>
      </c>
      <c r="K10" s="23">
        <f t="shared" si="2"/>
        <v>28.1641493702304</v>
      </c>
      <c r="L10" s="11"/>
      <c r="M10" s="11"/>
      <c r="N10" s="11"/>
      <c r="O10" s="11"/>
      <c r="P10" s="11"/>
      <c r="Q10" s="11"/>
      <c r="R10" s="11"/>
      <c r="S10" s="11"/>
      <c r="AR10" s="4"/>
      <c r="AS10" s="11"/>
      <c r="AT10" s="4"/>
      <c r="AU10" s="4"/>
      <c r="AV10" s="4"/>
      <c r="AW10" s="4"/>
      <c r="AX10" s="4"/>
      <c r="AY10" s="4"/>
      <c r="AZ10" s="4"/>
      <c r="BA10" s="4"/>
      <c r="BB10" s="4"/>
      <c r="BC10" s="11"/>
      <c r="BD10" s="11"/>
    </row>
    <row r="11" spans="2:56" ht="19.5" customHeight="1">
      <c r="B11" s="21">
        <v>2522</v>
      </c>
      <c r="C11" s="12">
        <v>610.93</v>
      </c>
      <c r="D11" s="13">
        <f t="shared" si="0"/>
        <v>112.92606284658041</v>
      </c>
      <c r="E11" s="40">
        <v>1134.9</v>
      </c>
      <c r="F11" s="40">
        <v>1002.3</v>
      </c>
      <c r="G11" s="40">
        <v>985.3</v>
      </c>
      <c r="H11" s="40">
        <v>1039.4</v>
      </c>
      <c r="I11" s="40">
        <v>770.9</v>
      </c>
      <c r="J11" s="45">
        <f t="shared" si="1"/>
        <v>986.5599999999998</v>
      </c>
      <c r="K11" s="23">
        <f t="shared" si="2"/>
        <v>11.44644652596704</v>
      </c>
      <c r="L11" s="11"/>
      <c r="M11" s="11"/>
      <c r="N11" s="11"/>
      <c r="O11" s="11"/>
      <c r="P11" s="11"/>
      <c r="Q11" s="11"/>
      <c r="R11" s="11"/>
      <c r="S11" s="11"/>
      <c r="AR11" s="4"/>
      <c r="AS11" s="11"/>
      <c r="AT11" s="4"/>
      <c r="AU11" s="4"/>
      <c r="AV11" s="4"/>
      <c r="AW11" s="4"/>
      <c r="AX11" s="4"/>
      <c r="AY11" s="4"/>
      <c r="AZ11" s="4"/>
      <c r="BA11" s="4"/>
      <c r="BB11" s="4"/>
      <c r="BC11" s="11"/>
      <c r="BD11" s="11"/>
    </row>
    <row r="12" spans="2:56" ht="19.5" customHeight="1">
      <c r="B12" s="21">
        <v>2523</v>
      </c>
      <c r="C12" s="12">
        <v>1536.62</v>
      </c>
      <c r="D12" s="13">
        <f t="shared" si="0"/>
        <v>284.0332717190388</v>
      </c>
      <c r="E12" s="40">
        <v>1238.1</v>
      </c>
      <c r="F12" s="40">
        <v>1200</v>
      </c>
      <c r="G12" s="40">
        <v>1073.4</v>
      </c>
      <c r="H12" s="40">
        <v>1151.1</v>
      </c>
      <c r="I12" s="40">
        <v>1320.2</v>
      </c>
      <c r="J12" s="45">
        <f t="shared" si="1"/>
        <v>1196.56</v>
      </c>
      <c r="K12" s="23">
        <f t="shared" si="2"/>
        <v>23.73748677199963</v>
      </c>
      <c r="L12" s="11"/>
      <c r="M12" s="11"/>
      <c r="N12" s="11"/>
      <c r="O12" s="11"/>
      <c r="P12" s="11"/>
      <c r="Q12" s="11"/>
      <c r="R12" s="11"/>
      <c r="S12" s="11"/>
      <c r="AR12" s="4"/>
      <c r="AS12" s="11"/>
      <c r="AT12" s="4"/>
      <c r="AU12" s="4"/>
      <c r="AV12" s="4"/>
      <c r="AW12" s="4"/>
      <c r="AX12" s="4"/>
      <c r="AY12" s="4"/>
      <c r="AZ12" s="4"/>
      <c r="BA12" s="4"/>
      <c r="BB12" s="4"/>
      <c r="BC12" s="11"/>
      <c r="BD12" s="11"/>
    </row>
    <row r="13" spans="2:56" ht="19.5" customHeight="1">
      <c r="B13" s="21">
        <v>2524</v>
      </c>
      <c r="C13" s="12">
        <v>1949.82</v>
      </c>
      <c r="D13" s="13">
        <f t="shared" si="0"/>
        <v>360.41035120147876</v>
      </c>
      <c r="E13" s="40">
        <v>1354.9</v>
      </c>
      <c r="F13" s="40">
        <v>1278.4</v>
      </c>
      <c r="G13" s="40">
        <v>1254.7</v>
      </c>
      <c r="H13" s="40">
        <v>1545.5</v>
      </c>
      <c r="I13" s="40">
        <v>1319.7</v>
      </c>
      <c r="J13" s="45">
        <f t="shared" si="1"/>
        <v>1350.6399999999999</v>
      </c>
      <c r="K13" s="23">
        <f t="shared" si="2"/>
        <v>26.68441266373562</v>
      </c>
      <c r="L13" s="11"/>
      <c r="M13" s="11"/>
      <c r="N13" s="11"/>
      <c r="O13" s="11"/>
      <c r="P13" s="11"/>
      <c r="Q13" s="11"/>
      <c r="R13" s="11"/>
      <c r="S13" s="11"/>
      <c r="AR13" s="4"/>
      <c r="AS13" s="11"/>
      <c r="AT13" s="4"/>
      <c r="AU13" s="4"/>
      <c r="AV13" s="4"/>
      <c r="AW13" s="4"/>
      <c r="AX13" s="4"/>
      <c r="AY13" s="4"/>
      <c r="AZ13" s="4"/>
      <c r="BA13" s="4"/>
      <c r="BB13" s="4"/>
      <c r="BC13" s="11"/>
      <c r="BD13" s="11"/>
    </row>
    <row r="14" spans="2:56" ht="19.5" customHeight="1">
      <c r="B14" s="21">
        <v>2525</v>
      </c>
      <c r="C14" s="12">
        <v>772.124</v>
      </c>
      <c r="D14" s="13">
        <f t="shared" si="0"/>
        <v>142.72162661737522</v>
      </c>
      <c r="E14" s="40">
        <v>844.5</v>
      </c>
      <c r="F14" s="40">
        <v>849.6</v>
      </c>
      <c r="G14" s="40">
        <v>719.2</v>
      </c>
      <c r="H14" s="40">
        <v>943.5</v>
      </c>
      <c r="I14" s="40">
        <v>957.1</v>
      </c>
      <c r="J14" s="45">
        <f t="shared" si="1"/>
        <v>862.7800000000001</v>
      </c>
      <c r="K14" s="23">
        <f t="shared" si="2"/>
        <v>16.54206479257461</v>
      </c>
      <c r="L14" s="11"/>
      <c r="M14" s="11"/>
      <c r="N14" s="11"/>
      <c r="O14" s="11"/>
      <c r="P14" s="11"/>
      <c r="Q14" s="11"/>
      <c r="R14" s="11"/>
      <c r="S14" s="11"/>
      <c r="AR14" s="4"/>
      <c r="AS14" s="11"/>
      <c r="AT14" s="4"/>
      <c r="AU14" s="4"/>
      <c r="AV14" s="4"/>
      <c r="AW14" s="4"/>
      <c r="AX14" s="4"/>
      <c r="AY14" s="4"/>
      <c r="AZ14" s="4"/>
      <c r="BA14" s="4"/>
      <c r="BB14" s="4"/>
      <c r="BC14" s="11"/>
      <c r="BD14" s="11"/>
    </row>
    <row r="15" spans="2:56" ht="19.5" customHeight="1">
      <c r="B15" s="21">
        <v>2526</v>
      </c>
      <c r="C15" s="12">
        <v>1313.72</v>
      </c>
      <c r="D15" s="13">
        <f t="shared" si="0"/>
        <v>242.83179297597042</v>
      </c>
      <c r="E15" s="40">
        <v>921.2</v>
      </c>
      <c r="F15" s="40">
        <v>1277.8</v>
      </c>
      <c r="G15" s="40">
        <v>1260.3</v>
      </c>
      <c r="H15" s="40">
        <v>1150.3</v>
      </c>
      <c r="I15" s="40">
        <v>1055</v>
      </c>
      <c r="J15" s="45">
        <f t="shared" si="1"/>
        <v>1132.92</v>
      </c>
      <c r="K15" s="23">
        <f t="shared" si="2"/>
        <v>21.434151835608024</v>
      </c>
      <c r="L15" s="11"/>
      <c r="M15" s="11"/>
      <c r="N15" s="11"/>
      <c r="O15" s="11"/>
      <c r="P15" s="11"/>
      <c r="Q15" s="11"/>
      <c r="R15" s="11"/>
      <c r="S15" s="11"/>
      <c r="AR15" s="4"/>
      <c r="AS15" s="11"/>
      <c r="AT15" s="4"/>
      <c r="AU15" s="4"/>
      <c r="AV15" s="4"/>
      <c r="AW15" s="4"/>
      <c r="AX15" s="4"/>
      <c r="AY15" s="4"/>
      <c r="AZ15" s="4"/>
      <c r="BA15" s="4"/>
      <c r="BB15" s="4"/>
      <c r="BC15" s="11"/>
      <c r="BD15" s="11"/>
    </row>
    <row r="16" spans="2:56" ht="19.5" customHeight="1">
      <c r="B16" s="21">
        <v>2527</v>
      </c>
      <c r="C16" s="12">
        <v>1253.6</v>
      </c>
      <c r="D16" s="13">
        <f t="shared" si="0"/>
        <v>231.71903881700555</v>
      </c>
      <c r="E16" s="40">
        <v>1078.1</v>
      </c>
      <c r="F16" s="40">
        <v>947.4</v>
      </c>
      <c r="G16" s="40">
        <v>1264.3</v>
      </c>
      <c r="H16" s="40">
        <v>1129.2</v>
      </c>
      <c r="I16" s="40">
        <v>1072.5</v>
      </c>
      <c r="J16" s="45">
        <f t="shared" si="1"/>
        <v>1098.3</v>
      </c>
      <c r="K16" s="23">
        <f t="shared" si="2"/>
        <v>21.097973123646142</v>
      </c>
      <c r="L16" s="11"/>
      <c r="M16" s="11"/>
      <c r="N16" s="11"/>
      <c r="O16" s="11"/>
      <c r="P16" s="11"/>
      <c r="Q16" s="11"/>
      <c r="R16" s="11"/>
      <c r="S16" s="11"/>
      <c r="AR16" s="4"/>
      <c r="AS16" s="11"/>
      <c r="AT16" s="4"/>
      <c r="AU16" s="4"/>
      <c r="AV16" s="4"/>
      <c r="AW16" s="4"/>
      <c r="AX16" s="4"/>
      <c r="AY16" s="4"/>
      <c r="AZ16" s="4"/>
      <c r="BA16" s="4"/>
      <c r="BB16" s="4"/>
      <c r="BC16" s="11"/>
      <c r="BD16" s="11"/>
    </row>
    <row r="17" spans="2:56" ht="19.5" customHeight="1">
      <c r="B17" s="21">
        <v>2528</v>
      </c>
      <c r="C17" s="12">
        <v>1011</v>
      </c>
      <c r="D17" s="13">
        <f t="shared" si="0"/>
        <v>186.8761552680222</v>
      </c>
      <c r="E17" s="40">
        <v>1146.1</v>
      </c>
      <c r="F17" s="40">
        <v>954.6</v>
      </c>
      <c r="G17" s="40">
        <v>1203.2</v>
      </c>
      <c r="H17" s="40">
        <v>960.5</v>
      </c>
      <c r="I17" s="40">
        <v>1134.9</v>
      </c>
      <c r="J17" s="45">
        <f t="shared" si="1"/>
        <v>1079.86</v>
      </c>
      <c r="K17" s="23">
        <f t="shared" si="2"/>
        <v>17.305591027357455</v>
      </c>
      <c r="L17" s="11"/>
      <c r="M17" s="11"/>
      <c r="N17" s="11"/>
      <c r="O17" s="11"/>
      <c r="P17" s="11"/>
      <c r="Q17" s="11"/>
      <c r="R17" s="11"/>
      <c r="S17" s="11"/>
      <c r="AR17" s="4"/>
      <c r="AS17" s="11"/>
      <c r="AT17" s="4"/>
      <c r="AU17" s="4"/>
      <c r="AV17" s="4"/>
      <c r="AW17" s="4"/>
      <c r="AX17" s="4"/>
      <c r="AY17" s="4"/>
      <c r="AZ17" s="4"/>
      <c r="BA17" s="4"/>
      <c r="BB17" s="4"/>
      <c r="BC17" s="11"/>
      <c r="BD17" s="11"/>
    </row>
    <row r="18" spans="2:56" ht="19.5" customHeight="1">
      <c r="B18" s="21">
        <v>2529</v>
      </c>
      <c r="C18" s="12">
        <v>916.85</v>
      </c>
      <c r="D18" s="13">
        <f t="shared" si="0"/>
        <v>169.4731977818854</v>
      </c>
      <c r="E18" s="40">
        <v>1037.2</v>
      </c>
      <c r="F18" s="40">
        <v>1073.6</v>
      </c>
      <c r="G18" s="40">
        <v>1017.8</v>
      </c>
      <c r="H18" s="40">
        <v>1200.8</v>
      </c>
      <c r="I18" s="40">
        <v>1045.9</v>
      </c>
      <c r="J18" s="45">
        <f t="shared" si="1"/>
        <v>1075.0600000000002</v>
      </c>
      <c r="K18" s="23">
        <f t="shared" si="2"/>
        <v>15.764068775871614</v>
      </c>
      <c r="L18" s="11"/>
      <c r="M18" s="11"/>
      <c r="N18" s="11"/>
      <c r="O18" s="11"/>
      <c r="P18" s="11"/>
      <c r="Q18" s="11"/>
      <c r="R18" s="11"/>
      <c r="S18" s="11"/>
      <c r="AR18" s="4"/>
      <c r="AS18" s="11"/>
      <c r="AT18" s="4"/>
      <c r="AU18" s="4"/>
      <c r="AV18" s="4"/>
      <c r="AW18" s="4"/>
      <c r="AX18" s="4"/>
      <c r="AY18" s="4"/>
      <c r="AZ18" s="4"/>
      <c r="BA18" s="4"/>
      <c r="BB18" s="4"/>
      <c r="BC18" s="11"/>
      <c r="BD18" s="11"/>
    </row>
    <row r="19" spans="2:56" ht="19.5" customHeight="1">
      <c r="B19" s="21">
        <v>2530</v>
      </c>
      <c r="C19" s="12">
        <v>1257.8</v>
      </c>
      <c r="D19" s="13">
        <f t="shared" si="0"/>
        <v>232.49537892791128</v>
      </c>
      <c r="E19" s="40">
        <v>1142.6</v>
      </c>
      <c r="F19" s="40">
        <v>1075.3</v>
      </c>
      <c r="G19" s="40">
        <v>1073.6</v>
      </c>
      <c r="H19" s="40">
        <v>1327.1</v>
      </c>
      <c r="I19" s="40">
        <v>1251.2</v>
      </c>
      <c r="J19" s="45">
        <f t="shared" si="1"/>
        <v>1173.9599999999998</v>
      </c>
      <c r="K19" s="23">
        <f t="shared" si="2"/>
        <v>19.80436973388457</v>
      </c>
      <c r="L19" s="11"/>
      <c r="M19" s="11"/>
      <c r="N19" s="11"/>
      <c r="O19" s="11"/>
      <c r="P19" s="11"/>
      <c r="Q19" s="11"/>
      <c r="R19" s="11"/>
      <c r="S19" s="11"/>
      <c r="AR19" s="4"/>
      <c r="AS19" s="11"/>
      <c r="AT19" s="4"/>
      <c r="AU19" s="4"/>
      <c r="AV19" s="4"/>
      <c r="AW19" s="4"/>
      <c r="AX19" s="4"/>
      <c r="AY19" s="4"/>
      <c r="AZ19" s="4"/>
      <c r="BA19" s="4"/>
      <c r="BB19" s="4"/>
      <c r="BC19" s="11"/>
      <c r="BD19" s="11"/>
    </row>
    <row r="20" spans="2:56" ht="19.5" customHeight="1">
      <c r="B20" s="21">
        <v>2531</v>
      </c>
      <c r="C20" s="12">
        <v>1253.25</v>
      </c>
      <c r="D20" s="13">
        <f t="shared" si="0"/>
        <v>231.6543438077634</v>
      </c>
      <c r="E20" s="40">
        <v>880.7</v>
      </c>
      <c r="F20" s="40">
        <v>1398.7</v>
      </c>
      <c r="G20" s="40">
        <v>1157.2</v>
      </c>
      <c r="H20" s="40">
        <v>1336.6</v>
      </c>
      <c r="I20" s="40">
        <v>1340.8</v>
      </c>
      <c r="J20" s="45">
        <f t="shared" si="1"/>
        <v>1222.8000000000002</v>
      </c>
      <c r="K20" s="23">
        <f t="shared" si="2"/>
        <v>18.944581600242344</v>
      </c>
      <c r="L20" s="11"/>
      <c r="M20" s="11"/>
      <c r="N20" s="11"/>
      <c r="O20" s="11"/>
      <c r="P20" s="11"/>
      <c r="Q20" s="11"/>
      <c r="R20" s="11"/>
      <c r="S20" s="11"/>
      <c r="AR20" s="4"/>
      <c r="AS20" s="11"/>
      <c r="AT20" s="4"/>
      <c r="AU20" s="4"/>
      <c r="AV20" s="4"/>
      <c r="AW20" s="4"/>
      <c r="AX20" s="4"/>
      <c r="AY20" s="4"/>
      <c r="AZ20" s="4"/>
      <c r="BA20" s="4"/>
      <c r="BB20" s="4"/>
      <c r="BC20" s="11"/>
      <c r="BD20" s="11"/>
    </row>
    <row r="21" spans="2:56" ht="19.5" customHeight="1">
      <c r="B21" s="21">
        <v>2532</v>
      </c>
      <c r="C21" s="12">
        <v>1339.74</v>
      </c>
      <c r="D21" s="13">
        <f t="shared" si="0"/>
        <v>247.64140480591496</v>
      </c>
      <c r="E21" s="40">
        <v>959.3</v>
      </c>
      <c r="F21" s="40">
        <v>1010.5</v>
      </c>
      <c r="G21" s="40">
        <v>1296.4</v>
      </c>
      <c r="H21" s="40">
        <v>1220.4</v>
      </c>
      <c r="I21" s="40">
        <v>1253.2</v>
      </c>
      <c r="J21" s="45">
        <f t="shared" si="1"/>
        <v>1147.96</v>
      </c>
      <c r="K21" s="23">
        <f t="shared" si="2"/>
        <v>21.57230258945564</v>
      </c>
      <c r="L21" s="11"/>
      <c r="M21" s="11"/>
      <c r="N21" s="11"/>
      <c r="O21" s="11"/>
      <c r="P21" s="11"/>
      <c r="Q21" s="11"/>
      <c r="R21" s="11"/>
      <c r="S21" s="11"/>
      <c r="AR21" s="4"/>
      <c r="AS21" s="11"/>
      <c r="AT21" s="4"/>
      <c r="AU21" s="4"/>
      <c r="AV21" s="4"/>
      <c r="AW21" s="4"/>
      <c r="AX21" s="4"/>
      <c r="AY21" s="4"/>
      <c r="AZ21" s="4"/>
      <c r="BA21" s="4"/>
      <c r="BB21" s="4"/>
      <c r="BC21" s="11"/>
      <c r="BD21" s="11"/>
    </row>
    <row r="22" spans="2:56" ht="19.5" customHeight="1">
      <c r="B22" s="21">
        <v>2533</v>
      </c>
      <c r="C22" s="12">
        <v>673.22</v>
      </c>
      <c r="D22" s="13">
        <f t="shared" si="0"/>
        <v>124.43992606284658</v>
      </c>
      <c r="E22" s="40">
        <v>764</v>
      </c>
      <c r="F22" s="40">
        <v>1039.4</v>
      </c>
      <c r="G22" s="40">
        <v>1090.3</v>
      </c>
      <c r="H22" s="40">
        <v>1060</v>
      </c>
      <c r="I22" s="40">
        <v>970.3</v>
      </c>
      <c r="J22" s="45">
        <f t="shared" si="1"/>
        <v>984.8</v>
      </c>
      <c r="K22" s="23">
        <f t="shared" si="2"/>
        <v>12.636060729371101</v>
      </c>
      <c r="L22" s="11"/>
      <c r="M22" s="11"/>
      <c r="N22" s="11"/>
      <c r="O22" s="11"/>
      <c r="P22" s="11"/>
      <c r="Q22" s="11"/>
      <c r="R22" s="11"/>
      <c r="S22" s="11"/>
      <c r="AR22" s="4"/>
      <c r="AS22" s="11"/>
      <c r="AT22" s="4"/>
      <c r="AU22" s="4"/>
      <c r="AV22" s="4"/>
      <c r="AW22" s="4"/>
      <c r="AX22" s="4"/>
      <c r="AY22" s="4"/>
      <c r="AZ22" s="4"/>
      <c r="BA22" s="4"/>
      <c r="BB22" s="4"/>
      <c r="BC22" s="11"/>
      <c r="BD22" s="11"/>
    </row>
    <row r="23" spans="2:56" ht="19.5" customHeight="1">
      <c r="B23" s="21">
        <v>2534</v>
      </c>
      <c r="C23" s="12">
        <v>1055.8</v>
      </c>
      <c r="D23" s="13">
        <f t="shared" si="0"/>
        <v>195.15711645101663</v>
      </c>
      <c r="E23" s="40">
        <v>949.7</v>
      </c>
      <c r="F23" s="40">
        <v>944.3</v>
      </c>
      <c r="G23" s="40">
        <v>1192.1</v>
      </c>
      <c r="H23" s="40">
        <v>1222.8</v>
      </c>
      <c r="I23" s="40">
        <v>814.9</v>
      </c>
      <c r="J23" s="45">
        <f t="shared" si="1"/>
        <v>1024.7599999999998</v>
      </c>
      <c r="K23" s="23">
        <f t="shared" si="2"/>
        <v>19.04417780270665</v>
      </c>
      <c r="L23" s="11"/>
      <c r="M23" s="11"/>
      <c r="N23" s="11"/>
      <c r="O23" s="11"/>
      <c r="P23" s="11"/>
      <c r="Q23" s="11"/>
      <c r="R23" s="11"/>
      <c r="S23" s="11"/>
      <c r="AR23" s="4"/>
      <c r="AS23" s="11"/>
      <c r="AT23" s="4"/>
      <c r="AU23" s="4"/>
      <c r="AV23" s="4"/>
      <c r="AW23" s="4"/>
      <c r="AX23" s="4"/>
      <c r="AY23" s="4"/>
      <c r="AZ23" s="4"/>
      <c r="BA23" s="4"/>
      <c r="BB23" s="4"/>
      <c r="BC23" s="11"/>
      <c r="BD23" s="11"/>
    </row>
    <row r="24" spans="2:56" ht="19.5" customHeight="1">
      <c r="B24" s="21">
        <v>2535</v>
      </c>
      <c r="C24" s="12">
        <v>589.73</v>
      </c>
      <c r="D24" s="13">
        <f t="shared" si="0"/>
        <v>109.00739371534196</v>
      </c>
      <c r="E24" s="40">
        <v>803.9</v>
      </c>
      <c r="F24" s="40">
        <v>916.6</v>
      </c>
      <c r="G24" s="40">
        <v>748.7</v>
      </c>
      <c r="H24" s="40">
        <v>1134.6</v>
      </c>
      <c r="I24" s="40">
        <v>960</v>
      </c>
      <c r="J24" s="45">
        <f t="shared" si="1"/>
        <v>912.7599999999999</v>
      </c>
      <c r="K24" s="23">
        <f t="shared" si="2"/>
        <v>11.94261292293067</v>
      </c>
      <c r="L24" s="11"/>
      <c r="M24" s="11"/>
      <c r="N24" s="11"/>
      <c r="O24" s="11"/>
      <c r="P24" s="11"/>
      <c r="Q24" s="11"/>
      <c r="R24" s="11"/>
      <c r="S24" s="11"/>
      <c r="AR24" s="4"/>
      <c r="AS24" s="11"/>
      <c r="AT24" s="4"/>
      <c r="AU24" s="4"/>
      <c r="AV24" s="4"/>
      <c r="AW24" s="4"/>
      <c r="AX24" s="4"/>
      <c r="AY24" s="4"/>
      <c r="AZ24" s="4"/>
      <c r="BA24" s="4"/>
      <c r="BB24" s="4"/>
      <c r="BC24" s="11"/>
      <c r="BD24" s="11"/>
    </row>
    <row r="25" spans="2:19" ht="19.5" customHeight="1">
      <c r="B25" s="21">
        <v>2536</v>
      </c>
      <c r="C25" s="12">
        <v>621.42</v>
      </c>
      <c r="D25" s="13">
        <f t="shared" si="0"/>
        <v>114.86506469500924</v>
      </c>
      <c r="E25" s="40">
        <v>1063.5</v>
      </c>
      <c r="F25" s="40">
        <v>1124.6</v>
      </c>
      <c r="G25" s="40" t="s">
        <v>1</v>
      </c>
      <c r="H25" s="40">
        <v>1079.1</v>
      </c>
      <c r="I25" s="40">
        <v>1143.8</v>
      </c>
      <c r="J25" s="45">
        <f t="shared" si="1"/>
        <v>1102.75</v>
      </c>
      <c r="K25" s="23">
        <f t="shared" si="2"/>
        <v>10.416238013603195</v>
      </c>
      <c r="L25" s="11"/>
      <c r="M25" s="11"/>
      <c r="N25" s="11"/>
      <c r="O25" s="11"/>
      <c r="P25" s="11"/>
      <c r="Q25" s="11"/>
      <c r="R25" s="11"/>
      <c r="S25" s="11"/>
    </row>
    <row r="26" spans="2:19" ht="19.5" customHeight="1">
      <c r="B26" s="21">
        <v>2537</v>
      </c>
      <c r="C26" s="12">
        <v>2822.2</v>
      </c>
      <c r="D26" s="13">
        <f t="shared" si="0"/>
        <v>521.6635859519408</v>
      </c>
      <c r="E26" s="40">
        <v>1195.4</v>
      </c>
      <c r="F26" s="40">
        <v>1309.8</v>
      </c>
      <c r="G26" s="40">
        <v>883.5</v>
      </c>
      <c r="H26" s="40">
        <v>1561.2</v>
      </c>
      <c r="I26" s="40">
        <v>1410.9</v>
      </c>
      <c r="J26" s="45">
        <f t="shared" si="1"/>
        <v>1272.1599999999999</v>
      </c>
      <c r="K26" s="23">
        <f t="shared" si="2"/>
        <v>41.0061301999702</v>
      </c>
      <c r="L26" s="11"/>
      <c r="M26" s="11"/>
      <c r="N26" s="11"/>
      <c r="O26" s="11"/>
      <c r="P26" s="11"/>
      <c r="Q26" s="11"/>
      <c r="R26" s="11"/>
      <c r="S26" s="11"/>
    </row>
    <row r="27" spans="2:19" ht="19.5" customHeight="1">
      <c r="B27" s="21">
        <v>2538</v>
      </c>
      <c r="C27" s="12">
        <v>2785.79</v>
      </c>
      <c r="D27" s="13">
        <f t="shared" si="0"/>
        <v>514.9334565619224</v>
      </c>
      <c r="E27" s="40">
        <v>1098.8</v>
      </c>
      <c r="F27" s="40">
        <v>1455.3</v>
      </c>
      <c r="G27" s="40" t="s">
        <v>1</v>
      </c>
      <c r="H27" s="40">
        <v>1528.9</v>
      </c>
      <c r="I27" s="40">
        <v>1483.61</v>
      </c>
      <c r="J27" s="45">
        <f t="shared" si="1"/>
        <v>1391.6525</v>
      </c>
      <c r="K27" s="23">
        <f t="shared" si="2"/>
        <v>37.001583122361545</v>
      </c>
      <c r="L27" s="11"/>
      <c r="M27" s="11"/>
      <c r="N27" s="11"/>
      <c r="O27" s="11"/>
      <c r="P27" s="11"/>
      <c r="Q27" s="11"/>
      <c r="R27" s="11"/>
      <c r="S27" s="11"/>
    </row>
    <row r="28" spans="2:19" ht="19.5" customHeight="1">
      <c r="B28" s="21">
        <v>2539</v>
      </c>
      <c r="C28" s="12">
        <v>1284.6</v>
      </c>
      <c r="D28" s="13">
        <f t="shared" si="0"/>
        <v>237.44916820702403</v>
      </c>
      <c r="E28" s="40">
        <v>853.9</v>
      </c>
      <c r="F28" s="40">
        <v>966.3</v>
      </c>
      <c r="G28" s="40">
        <v>656.8</v>
      </c>
      <c r="H28" s="40">
        <v>1069.6</v>
      </c>
      <c r="I28" s="40">
        <v>1005.3</v>
      </c>
      <c r="J28" s="45">
        <f t="shared" si="1"/>
        <v>910.3799999999999</v>
      </c>
      <c r="K28" s="23">
        <f t="shared" si="2"/>
        <v>26.082423626070877</v>
      </c>
      <c r="L28" s="11"/>
      <c r="M28" s="11"/>
      <c r="N28" s="11"/>
      <c r="O28" s="11"/>
      <c r="P28" s="11"/>
      <c r="Q28" s="11"/>
      <c r="R28" s="11"/>
      <c r="S28" s="11"/>
    </row>
    <row r="29" spans="2:19" ht="19.5" customHeight="1">
      <c r="B29" s="21">
        <v>2540</v>
      </c>
      <c r="C29" s="12">
        <v>1034.1019999999999</v>
      </c>
      <c r="D29" s="13">
        <f t="shared" si="0"/>
        <v>191.14639556377077</v>
      </c>
      <c r="E29" s="40">
        <v>1136.8</v>
      </c>
      <c r="F29" s="40">
        <v>1102.7</v>
      </c>
      <c r="G29" s="40" t="s">
        <v>1</v>
      </c>
      <c r="H29" s="40">
        <v>1190</v>
      </c>
      <c r="I29" s="40">
        <v>902.9</v>
      </c>
      <c r="J29" s="45">
        <f t="shared" si="1"/>
        <v>1083.1</v>
      </c>
      <c r="K29" s="23">
        <f t="shared" si="2"/>
        <v>17.648083793165064</v>
      </c>
      <c r="L29" s="11"/>
      <c r="M29" s="11"/>
      <c r="N29" s="11"/>
      <c r="O29" s="11"/>
      <c r="P29" s="11"/>
      <c r="Q29" s="11"/>
      <c r="R29" s="11"/>
      <c r="S29" s="11"/>
    </row>
    <row r="30" spans="2:19" ht="19.5" customHeight="1">
      <c r="B30" s="21">
        <v>2541</v>
      </c>
      <c r="C30" s="12">
        <v>591.2440000000003</v>
      </c>
      <c r="D30" s="13">
        <f t="shared" si="0"/>
        <v>109.28724584103516</v>
      </c>
      <c r="E30" s="40">
        <v>1091.7</v>
      </c>
      <c r="F30" s="40">
        <v>1022.1</v>
      </c>
      <c r="G30" s="40">
        <v>859.6</v>
      </c>
      <c r="H30" s="40">
        <v>1054.1</v>
      </c>
      <c r="I30" s="40">
        <v>1488.2</v>
      </c>
      <c r="J30" s="45">
        <f t="shared" si="1"/>
        <v>1103.1399999999999</v>
      </c>
      <c r="K30" s="23">
        <f t="shared" si="2"/>
        <v>9.906924401348439</v>
      </c>
      <c r="L30" s="11"/>
      <c r="M30" s="11"/>
      <c r="N30" s="11"/>
      <c r="O30" s="11"/>
      <c r="P30" s="11"/>
      <c r="Q30" s="11"/>
      <c r="R30" s="11"/>
      <c r="S30" s="11"/>
    </row>
    <row r="31" spans="2:19" ht="19.5" customHeight="1">
      <c r="B31" s="21">
        <v>2542</v>
      </c>
      <c r="C31" s="12">
        <v>1657.991</v>
      </c>
      <c r="D31" s="13">
        <f t="shared" si="0"/>
        <v>306.4678373382625</v>
      </c>
      <c r="E31" s="40">
        <v>1905.3</v>
      </c>
      <c r="F31" s="40">
        <v>1253.5</v>
      </c>
      <c r="G31" s="40">
        <v>1332.2</v>
      </c>
      <c r="H31" s="40">
        <v>1245.4</v>
      </c>
      <c r="I31" s="40">
        <v>1231.2</v>
      </c>
      <c r="J31" s="45">
        <f t="shared" si="1"/>
        <v>1393.52</v>
      </c>
      <c r="K31" s="23">
        <f t="shared" si="2"/>
        <v>21.992352986556526</v>
      </c>
      <c r="L31" s="11"/>
      <c r="M31" s="11"/>
      <c r="N31" s="11"/>
      <c r="O31" s="11"/>
      <c r="P31" s="11"/>
      <c r="Q31" s="11"/>
      <c r="R31" s="11"/>
      <c r="S31" s="11"/>
    </row>
    <row r="32" spans="2:19" ht="19.5" customHeight="1">
      <c r="B32" s="21">
        <v>2543</v>
      </c>
      <c r="C32" s="12">
        <v>1538.469</v>
      </c>
      <c r="D32" s="13">
        <f t="shared" si="0"/>
        <v>284.3750462107209</v>
      </c>
      <c r="E32" s="40">
        <v>1152.1</v>
      </c>
      <c r="F32" s="40">
        <v>1170.3</v>
      </c>
      <c r="G32" s="40">
        <v>1301.7</v>
      </c>
      <c r="H32" s="40">
        <v>1588.3</v>
      </c>
      <c r="I32" s="40">
        <v>1511.5</v>
      </c>
      <c r="J32" s="45">
        <f t="shared" si="1"/>
        <v>1344.78</v>
      </c>
      <c r="K32" s="23">
        <f t="shared" si="2"/>
        <v>21.146585033293242</v>
      </c>
      <c r="L32" s="11"/>
      <c r="M32" s="11"/>
      <c r="N32" s="11"/>
      <c r="O32" s="11"/>
      <c r="P32" s="11"/>
      <c r="Q32" s="11"/>
      <c r="R32" s="11"/>
      <c r="S32" s="11"/>
    </row>
    <row r="33" spans="2:19" ht="19.5" customHeight="1">
      <c r="B33" s="21">
        <v>2544</v>
      </c>
      <c r="C33" s="12">
        <v>1884.1380000000001</v>
      </c>
      <c r="D33" s="13">
        <f t="shared" si="0"/>
        <v>348.26950092421447</v>
      </c>
      <c r="E33" s="40">
        <v>1845.71</v>
      </c>
      <c r="F33" s="40">
        <v>1022.1</v>
      </c>
      <c r="G33" s="40">
        <v>1437.9</v>
      </c>
      <c r="H33" s="40">
        <v>1301.2</v>
      </c>
      <c r="I33" s="40">
        <v>968.6</v>
      </c>
      <c r="J33" s="45">
        <f t="shared" si="1"/>
        <v>1315.102</v>
      </c>
      <c r="K33" s="23">
        <f t="shared" si="2"/>
        <v>26.482318552037363</v>
      </c>
      <c r="L33" s="11"/>
      <c r="M33" s="11"/>
      <c r="N33" s="11"/>
      <c r="O33" s="11"/>
      <c r="P33" s="11"/>
      <c r="Q33" s="11"/>
      <c r="R33" s="11"/>
      <c r="S33" s="11"/>
    </row>
    <row r="34" spans="2:19" ht="19.5" customHeight="1">
      <c r="B34" s="21">
        <v>2545</v>
      </c>
      <c r="C34" s="12">
        <v>2155.406</v>
      </c>
      <c r="D34" s="13">
        <f t="shared" si="0"/>
        <v>398.41146025878004</v>
      </c>
      <c r="E34" s="40">
        <v>1082.2</v>
      </c>
      <c r="F34" s="40">
        <v>1273.3</v>
      </c>
      <c r="G34" s="40">
        <v>1575.8</v>
      </c>
      <c r="H34" s="40">
        <v>1633.4</v>
      </c>
      <c r="I34" s="40">
        <v>1457.8</v>
      </c>
      <c r="J34" s="45">
        <f t="shared" si="1"/>
        <v>1404.5000000000002</v>
      </c>
      <c r="K34" s="23">
        <f t="shared" si="2"/>
        <v>28.366782503295124</v>
      </c>
      <c r="L34" s="11"/>
      <c r="M34" s="11"/>
      <c r="N34" s="11"/>
      <c r="O34" s="11"/>
      <c r="P34" s="11"/>
      <c r="Q34" s="11"/>
      <c r="R34" s="11"/>
      <c r="S34" s="11"/>
    </row>
    <row r="35" spans="2:19" ht="19.5" customHeight="1">
      <c r="B35" s="21">
        <v>2546</v>
      </c>
      <c r="C35" s="14">
        <v>1482.9110000000003</v>
      </c>
      <c r="D35" s="13">
        <f t="shared" si="0"/>
        <v>274.1055452865065</v>
      </c>
      <c r="E35" s="40">
        <v>1006.7</v>
      </c>
      <c r="F35" s="40">
        <v>961.3</v>
      </c>
      <c r="G35" s="40">
        <v>966.8</v>
      </c>
      <c r="H35" s="40">
        <v>1166</v>
      </c>
      <c r="I35" s="40">
        <v>987.3</v>
      </c>
      <c r="J35" s="45">
        <f t="shared" si="1"/>
        <v>1017.6200000000001</v>
      </c>
      <c r="K35" s="23">
        <f t="shared" si="2"/>
        <v>26.935943209302735</v>
      </c>
      <c r="L35" s="11"/>
      <c r="M35" s="11"/>
      <c r="N35" s="11"/>
      <c r="O35" s="11"/>
      <c r="P35" s="11"/>
      <c r="Q35" s="11"/>
      <c r="R35" s="11"/>
      <c r="S35" s="11"/>
    </row>
    <row r="36" spans="2:19" ht="19.5" customHeight="1">
      <c r="B36" s="21">
        <v>2547</v>
      </c>
      <c r="C36" s="12">
        <v>1272.21</v>
      </c>
      <c r="D36" s="13">
        <f t="shared" si="0"/>
        <v>235.15896487985214</v>
      </c>
      <c r="E36" s="40">
        <v>979.5</v>
      </c>
      <c r="F36" s="40">
        <v>1523</v>
      </c>
      <c r="G36" s="40">
        <v>1122.4</v>
      </c>
      <c r="H36" s="40">
        <v>1063.7</v>
      </c>
      <c r="I36" s="40">
        <v>1273.5</v>
      </c>
      <c r="J36" s="45">
        <f t="shared" si="1"/>
        <v>1192.42</v>
      </c>
      <c r="K36" s="23">
        <f t="shared" si="2"/>
        <v>19.721152352346667</v>
      </c>
      <c r="L36" s="11"/>
      <c r="M36" s="11"/>
      <c r="N36" s="11"/>
      <c r="O36" s="11"/>
      <c r="P36" s="11"/>
      <c r="Q36" s="11"/>
      <c r="R36" s="11"/>
      <c r="S36" s="11"/>
    </row>
    <row r="37" spans="2:19" ht="19.5" customHeight="1">
      <c r="B37" s="21">
        <v>2548</v>
      </c>
      <c r="C37" s="33">
        <v>1746.0662400000003</v>
      </c>
      <c r="D37" s="13">
        <f t="shared" si="0"/>
        <v>322.74791866913125</v>
      </c>
      <c r="E37" s="41">
        <v>1476.7</v>
      </c>
      <c r="F37" s="41">
        <v>1216</v>
      </c>
      <c r="G37" s="41">
        <v>1182.1</v>
      </c>
      <c r="H37" s="41">
        <v>1209.5</v>
      </c>
      <c r="I37" s="41">
        <v>1187.2</v>
      </c>
      <c r="J37" s="45">
        <f t="shared" si="1"/>
        <v>1254.2999999999997</v>
      </c>
      <c r="K37" s="23">
        <f t="shared" si="2"/>
        <v>25.73131776043461</v>
      </c>
      <c r="L37" s="11"/>
      <c r="M37" s="11"/>
      <c r="N37" s="11"/>
      <c r="O37" s="11"/>
      <c r="P37" s="11"/>
      <c r="Q37" s="11"/>
      <c r="R37" s="11"/>
      <c r="S37" s="11"/>
    </row>
    <row r="38" spans="2:19" ht="19.5" customHeight="1">
      <c r="B38" s="21">
        <v>2549</v>
      </c>
      <c r="C38" s="33">
        <v>1708.9980480000002</v>
      </c>
      <c r="D38" s="13">
        <f t="shared" si="0"/>
        <v>315.8961271719039</v>
      </c>
      <c r="E38" s="41">
        <v>1260.7</v>
      </c>
      <c r="F38" s="41">
        <v>1088.1</v>
      </c>
      <c r="G38" s="41">
        <v>1461.4</v>
      </c>
      <c r="H38" s="41">
        <v>1349.2</v>
      </c>
      <c r="I38" s="41">
        <v>1075.7</v>
      </c>
      <c r="J38" s="45">
        <f t="shared" si="1"/>
        <v>1247.02</v>
      </c>
      <c r="K38" s="23">
        <f t="shared" si="2"/>
        <v>25.33208185689916</v>
      </c>
      <c r="L38" s="11"/>
      <c r="M38" s="11"/>
      <c r="N38" s="11"/>
      <c r="O38" s="11"/>
      <c r="P38" s="11"/>
      <c r="Q38" s="11"/>
      <c r="R38" s="11"/>
      <c r="S38" s="11"/>
    </row>
    <row r="39" spans="2:19" ht="19.5" customHeight="1">
      <c r="B39" s="21">
        <v>2550</v>
      </c>
      <c r="C39" s="33">
        <v>1046.598624</v>
      </c>
      <c r="D39" s="13">
        <f t="shared" si="0"/>
        <v>193.4563075785582</v>
      </c>
      <c r="E39" s="41">
        <v>827</v>
      </c>
      <c r="F39" s="41">
        <v>665.4</v>
      </c>
      <c r="G39" s="41" t="s">
        <v>1</v>
      </c>
      <c r="H39" s="41">
        <v>1179.2</v>
      </c>
      <c r="I39" s="41">
        <v>1080.1</v>
      </c>
      <c r="J39" s="45">
        <f t="shared" si="1"/>
        <v>937.9250000000001</v>
      </c>
      <c r="K39" s="23">
        <f t="shared" si="2"/>
        <v>20.625989026687446</v>
      </c>
      <c r="L39" s="11"/>
      <c r="M39" s="11"/>
      <c r="N39" s="11"/>
      <c r="O39" s="11"/>
      <c r="P39" s="11"/>
      <c r="Q39" s="11"/>
      <c r="R39" s="11"/>
      <c r="S39" s="11"/>
    </row>
    <row r="40" spans="2:19" ht="19.5" customHeight="1">
      <c r="B40" s="21">
        <v>2551</v>
      </c>
      <c r="C40" s="33">
        <v>1795.2753599999996</v>
      </c>
      <c r="D40" s="13">
        <f t="shared" si="0"/>
        <v>331.8438743068391</v>
      </c>
      <c r="E40" s="41">
        <v>1624.7</v>
      </c>
      <c r="F40" s="41">
        <v>1208.3</v>
      </c>
      <c r="G40" s="41">
        <v>1248.9</v>
      </c>
      <c r="H40" s="41">
        <v>1220.7</v>
      </c>
      <c r="I40" s="41">
        <v>911.5</v>
      </c>
      <c r="J40" s="45">
        <f t="shared" si="1"/>
        <v>1242.8200000000002</v>
      </c>
      <c r="K40" s="23">
        <f t="shared" si="2"/>
        <v>26.700879798107458</v>
      </c>
      <c r="L40" s="11"/>
      <c r="M40" s="11"/>
      <c r="N40" s="11"/>
      <c r="O40" s="11"/>
      <c r="P40" s="11"/>
      <c r="Q40" s="11"/>
      <c r="R40" s="11"/>
      <c r="S40" s="11"/>
    </row>
    <row r="41" spans="2:19" ht="19.5" customHeight="1">
      <c r="B41" s="21">
        <v>2552</v>
      </c>
      <c r="C41" s="33">
        <v>755.3952</v>
      </c>
      <c r="D41" s="13">
        <f t="shared" si="0"/>
        <v>139.629426987061</v>
      </c>
      <c r="E41" s="41" t="s">
        <v>1</v>
      </c>
      <c r="F41" s="41">
        <v>677.6</v>
      </c>
      <c r="G41" s="41">
        <v>1407.4</v>
      </c>
      <c r="H41" s="41">
        <v>1061.5</v>
      </c>
      <c r="I41" s="41">
        <v>649.6</v>
      </c>
      <c r="J41" s="45">
        <f t="shared" si="1"/>
        <v>949.025</v>
      </c>
      <c r="K41" s="23">
        <f t="shared" si="2"/>
        <v>14.712934536715156</v>
      </c>
      <c r="L41" s="11"/>
      <c r="M41" s="11"/>
      <c r="N41" s="11"/>
      <c r="O41" s="11"/>
      <c r="P41" s="11"/>
      <c r="Q41" s="11"/>
      <c r="R41" s="11"/>
      <c r="S41" s="11"/>
    </row>
    <row r="42" spans="2:19" ht="19.5" customHeight="1">
      <c r="B42" s="21">
        <v>2553</v>
      </c>
      <c r="C42" s="33">
        <v>1352.016576</v>
      </c>
      <c r="D42" s="13">
        <f t="shared" si="0"/>
        <v>249.9106425138632</v>
      </c>
      <c r="E42" s="41">
        <v>1377.3</v>
      </c>
      <c r="F42" s="41">
        <v>1115.6</v>
      </c>
      <c r="G42" s="41">
        <v>1254.1999999999998</v>
      </c>
      <c r="H42" s="41">
        <v>1357.7</v>
      </c>
      <c r="I42" s="41">
        <v>835.5</v>
      </c>
      <c r="J42" s="45">
        <f t="shared" si="1"/>
        <v>1188.06</v>
      </c>
      <c r="K42" s="23">
        <f t="shared" si="2"/>
        <v>21.03518698667266</v>
      </c>
      <c r="L42" s="11"/>
      <c r="M42" s="11"/>
      <c r="N42" s="11"/>
      <c r="O42" s="11"/>
      <c r="P42" s="11"/>
      <c r="Q42" s="11"/>
      <c r="R42" s="11"/>
      <c r="S42" s="11"/>
    </row>
    <row r="43" spans="2:19" ht="19.5" customHeight="1">
      <c r="B43" s="21">
        <v>2554</v>
      </c>
      <c r="C43" s="33">
        <v>3334.720752</v>
      </c>
      <c r="D43" s="13">
        <f t="shared" si="0"/>
        <v>616.3993996303143</v>
      </c>
      <c r="E43" s="41">
        <v>1658</v>
      </c>
      <c r="F43" s="41">
        <v>1391.8</v>
      </c>
      <c r="G43" s="41">
        <v>1553.3</v>
      </c>
      <c r="H43" s="41">
        <v>1833.3000000000002</v>
      </c>
      <c r="I43" s="41">
        <v>1157</v>
      </c>
      <c r="J43" s="45">
        <f aca="true" t="shared" si="3" ref="J43:J50">AVERAGE(E43:I43)</f>
        <v>1518.68</v>
      </c>
      <c r="K43" s="23">
        <f t="shared" si="2"/>
        <v>40.58783941517069</v>
      </c>
      <c r="L43" s="11"/>
      <c r="M43" s="11"/>
      <c r="N43" s="11"/>
      <c r="O43" s="11"/>
      <c r="P43" s="11"/>
      <c r="Q43" s="11"/>
      <c r="R43" s="11"/>
      <c r="S43" s="11"/>
    </row>
    <row r="44" spans="2:19" ht="19.5" customHeight="1">
      <c r="B44" s="21">
        <v>2555</v>
      </c>
      <c r="C44" s="33">
        <v>1592.7</v>
      </c>
      <c r="D44" s="13">
        <f t="shared" si="0"/>
        <v>294.3992606284658</v>
      </c>
      <c r="E44" s="41">
        <v>1052.4</v>
      </c>
      <c r="F44" s="41">
        <v>911.8999999999999</v>
      </c>
      <c r="G44" s="41">
        <v>1241.6999999999998</v>
      </c>
      <c r="H44" s="41">
        <v>1611.4999999999998</v>
      </c>
      <c r="I44" s="41">
        <v>1064.2</v>
      </c>
      <c r="J44" s="45">
        <f t="shared" si="3"/>
        <v>1176.34</v>
      </c>
      <c r="K44" s="23">
        <f t="shared" si="2"/>
        <v>25.02671511879778</v>
      </c>
      <c r="L44" s="11"/>
      <c r="M44" s="11"/>
      <c r="N44" s="11"/>
      <c r="O44" s="11"/>
      <c r="P44" s="11"/>
      <c r="Q44" s="11"/>
      <c r="R44" s="11"/>
      <c r="S44" s="11"/>
    </row>
    <row r="45" spans="2:19" ht="19.5" customHeight="1">
      <c r="B45" s="21">
        <v>2556</v>
      </c>
      <c r="C45" s="33">
        <v>909.6</v>
      </c>
      <c r="D45" s="13">
        <f t="shared" si="0"/>
        <v>168.13308687615526</v>
      </c>
      <c r="E45" s="41"/>
      <c r="F45" s="41">
        <v>921.5</v>
      </c>
      <c r="G45" s="41">
        <v>765.5</v>
      </c>
      <c r="H45" s="41">
        <v>1188.3</v>
      </c>
      <c r="I45" s="41"/>
      <c r="J45" s="45">
        <f t="shared" si="3"/>
        <v>958.4333333333334</v>
      </c>
      <c r="K45" s="23">
        <f t="shared" si="2"/>
        <v>17.542491587954846</v>
      </c>
      <c r="L45" s="11"/>
      <c r="M45" s="11"/>
      <c r="N45" s="11"/>
      <c r="O45" s="11"/>
      <c r="P45" s="11"/>
      <c r="Q45" s="11"/>
      <c r="R45" s="11"/>
      <c r="S45" s="11"/>
    </row>
    <row r="46" spans="2:19" ht="19.5" customHeight="1">
      <c r="B46" s="21">
        <v>2557</v>
      </c>
      <c r="C46" s="33">
        <v>1482.54</v>
      </c>
      <c r="D46" s="35">
        <f t="shared" si="0"/>
        <v>274.0369685767098</v>
      </c>
      <c r="E46" s="41">
        <v>1124</v>
      </c>
      <c r="F46" s="41">
        <v>1386</v>
      </c>
      <c r="G46" s="41">
        <v>807.4</v>
      </c>
      <c r="H46" s="41">
        <v>1418.9999999999998</v>
      </c>
      <c r="I46" s="41">
        <v>1259.9</v>
      </c>
      <c r="J46" s="45">
        <f t="shared" si="3"/>
        <v>1199.2599999999998</v>
      </c>
      <c r="K46" s="23">
        <f t="shared" si="2"/>
        <v>22.85050519292813</v>
      </c>
      <c r="L46" s="11"/>
      <c r="M46" s="11"/>
      <c r="N46" s="11"/>
      <c r="O46" s="11"/>
      <c r="P46" s="11"/>
      <c r="Q46" s="11"/>
      <c r="R46" s="11"/>
      <c r="S46" s="11"/>
    </row>
    <row r="47" spans="2:19" ht="19.5" customHeight="1">
      <c r="B47" s="21">
        <v>2558</v>
      </c>
      <c r="C47" s="33">
        <v>615.8255039999999</v>
      </c>
      <c r="D47" s="35">
        <f t="shared" si="0"/>
        <v>113.83096192236599</v>
      </c>
      <c r="E47" s="41"/>
      <c r="F47" s="41">
        <v>940.5</v>
      </c>
      <c r="G47" s="41">
        <v>1082.9</v>
      </c>
      <c r="H47" s="41">
        <v>1346.7</v>
      </c>
      <c r="I47" s="41">
        <v>930.3</v>
      </c>
      <c r="J47" s="45">
        <f t="shared" si="3"/>
        <v>1075.1000000000001</v>
      </c>
      <c r="K47" s="23">
        <f t="shared" si="2"/>
        <v>10.58794176563724</v>
      </c>
      <c r="L47" s="11"/>
      <c r="M47" s="11"/>
      <c r="N47" s="11"/>
      <c r="O47" s="11"/>
      <c r="P47" s="11"/>
      <c r="Q47" s="11"/>
      <c r="R47" s="11"/>
      <c r="S47" s="11"/>
    </row>
    <row r="48" spans="2:19" ht="19.5" customHeight="1">
      <c r="B48" s="21">
        <v>2559</v>
      </c>
      <c r="C48" s="33">
        <v>1430.4</v>
      </c>
      <c r="D48" s="35">
        <f t="shared" si="0"/>
        <v>264.3992606284658</v>
      </c>
      <c r="E48" s="41">
        <v>613.1</v>
      </c>
      <c r="F48" s="41">
        <v>1170.4</v>
      </c>
      <c r="G48" s="41">
        <v>1235.8</v>
      </c>
      <c r="H48" s="41">
        <v>1240.2</v>
      </c>
      <c r="I48" s="41">
        <v>1290.6</v>
      </c>
      <c r="J48" s="45">
        <f t="shared" si="3"/>
        <v>1110.02</v>
      </c>
      <c r="K48" s="34">
        <f t="shared" si="2"/>
        <v>23.819324032762097</v>
      </c>
      <c r="L48" s="11"/>
      <c r="M48" s="11"/>
      <c r="N48" s="11"/>
      <c r="O48" s="11"/>
      <c r="P48" s="11"/>
      <c r="Q48" s="11"/>
      <c r="R48" s="11"/>
      <c r="S48" s="11"/>
    </row>
    <row r="49" spans="2:19" ht="19.5" customHeight="1">
      <c r="B49" s="21">
        <v>2560</v>
      </c>
      <c r="C49" s="33">
        <v>1911.8</v>
      </c>
      <c r="D49" s="35">
        <f t="shared" si="0"/>
        <v>353.3826247689464</v>
      </c>
      <c r="E49" s="41">
        <v>770</v>
      </c>
      <c r="F49" s="41">
        <v>1431.5</v>
      </c>
      <c r="G49" s="41">
        <v>1640.6</v>
      </c>
      <c r="H49" s="41">
        <v>1643.1</v>
      </c>
      <c r="I49" s="41">
        <v>1330.4</v>
      </c>
      <c r="J49" s="46">
        <f t="shared" si="3"/>
        <v>1363.1200000000001</v>
      </c>
      <c r="K49" s="34">
        <f t="shared" si="2"/>
        <v>25.92454257651171</v>
      </c>
      <c r="L49" s="11"/>
      <c r="M49" s="11"/>
      <c r="N49" s="11"/>
      <c r="O49" s="11"/>
      <c r="P49" s="11"/>
      <c r="Q49" s="11"/>
      <c r="R49" s="11"/>
      <c r="S49" s="11"/>
    </row>
    <row r="50" spans="2:19" ht="19.5" customHeight="1">
      <c r="B50" s="21">
        <v>2561</v>
      </c>
      <c r="C50" s="33">
        <v>1570</v>
      </c>
      <c r="D50" s="35">
        <f t="shared" si="0"/>
        <v>290.2033271719039</v>
      </c>
      <c r="E50" s="41">
        <v>1008.6</v>
      </c>
      <c r="F50" s="41">
        <v>1321.3</v>
      </c>
      <c r="G50" s="41">
        <v>805</v>
      </c>
      <c r="H50" s="41">
        <v>1261.6</v>
      </c>
      <c r="I50" s="41">
        <v>1255.7</v>
      </c>
      <c r="J50" s="46">
        <f t="shared" si="3"/>
        <v>1130.44</v>
      </c>
      <c r="K50" s="34">
        <f t="shared" si="2"/>
        <v>25.671714303448557</v>
      </c>
      <c r="L50" s="11"/>
      <c r="M50" s="11"/>
      <c r="N50" s="11"/>
      <c r="O50" s="11"/>
      <c r="P50" s="11"/>
      <c r="Q50" s="11"/>
      <c r="R50" s="11"/>
      <c r="S50" s="11"/>
    </row>
    <row r="51" spans="2:19" ht="19.5" customHeight="1">
      <c r="B51" s="21">
        <v>2562</v>
      </c>
      <c r="C51" s="33">
        <v>1013.5</v>
      </c>
      <c r="D51" s="35">
        <f t="shared" si="0"/>
        <v>187.33826247689464</v>
      </c>
      <c r="E51" s="41">
        <v>775.1</v>
      </c>
      <c r="F51" s="41">
        <v>1151.4</v>
      </c>
      <c r="G51" s="41"/>
      <c r="H51" s="41">
        <v>810.7</v>
      </c>
      <c r="I51" s="41">
        <v>821.7</v>
      </c>
      <c r="J51" s="46">
        <f>AVERAGE(E51:I51)</f>
        <v>889.7249999999999</v>
      </c>
      <c r="K51" s="34">
        <f>D51*100/J51</f>
        <v>21.05574896478065</v>
      </c>
      <c r="L51" s="11"/>
      <c r="M51" s="11"/>
      <c r="N51" s="11"/>
      <c r="O51" s="11"/>
      <c r="P51" s="11"/>
      <c r="Q51" s="11"/>
      <c r="R51" s="11"/>
      <c r="S51" s="11"/>
    </row>
    <row r="52" spans="2:19" ht="19.5" customHeight="1">
      <c r="B52" s="38"/>
      <c r="C52" s="33"/>
      <c r="D52" s="35"/>
      <c r="E52" s="41"/>
      <c r="F52" s="41"/>
      <c r="G52" s="41"/>
      <c r="H52" s="41"/>
      <c r="I52" s="41"/>
      <c r="J52" s="46"/>
      <c r="K52" s="34"/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38"/>
      <c r="C53" s="33"/>
      <c r="D53" s="35"/>
      <c r="E53" s="40"/>
      <c r="F53" s="40"/>
      <c r="G53" s="40"/>
      <c r="H53" s="40"/>
      <c r="I53" s="40"/>
      <c r="J53" s="45"/>
      <c r="K53" s="34"/>
      <c r="L53" s="11"/>
      <c r="M53" s="11"/>
      <c r="N53" s="11"/>
      <c r="O53" s="11"/>
      <c r="P53" s="11"/>
      <c r="Q53" s="11"/>
      <c r="R53" s="11"/>
      <c r="S53" s="11"/>
    </row>
    <row r="54" spans="2:19" ht="19.5" customHeight="1">
      <c r="B54" s="24" t="s">
        <v>6</v>
      </c>
      <c r="C54" s="25">
        <f>SUM(C5:C53)/43</f>
        <v>1558.4497977674419</v>
      </c>
      <c r="D54" s="29">
        <f>AVERAGE(D5:D53)</f>
        <v>263.5518987847564</v>
      </c>
      <c r="E54" s="26"/>
      <c r="F54" s="27"/>
      <c r="G54" s="27"/>
      <c r="H54" s="27"/>
      <c r="I54" s="27"/>
      <c r="J54" s="47">
        <f>AVERAGE(J5:J53)</f>
        <v>1165.2071170212764</v>
      </c>
      <c r="K54" s="28">
        <f>D54*100/J54</f>
        <v>22.6184594081864</v>
      </c>
      <c r="L54" s="11"/>
      <c r="M54" s="11"/>
      <c r="N54" s="11"/>
      <c r="O54" s="11"/>
      <c r="P54" s="11"/>
      <c r="Q54" s="11"/>
      <c r="R54" s="11"/>
      <c r="S54" s="11"/>
    </row>
    <row r="55" spans="2:19" ht="19.5" customHeight="1">
      <c r="B55" s="15"/>
      <c r="C55" s="16"/>
      <c r="D55" s="1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9.5" customHeight="1">
      <c r="B56" s="15"/>
      <c r="C56" s="16"/>
      <c r="D56" s="1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ht="19.5" customHeight="1">
      <c r="B57" s="15"/>
      <c r="C57" s="4"/>
      <c r="D57" s="1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2:19" ht="19.5" customHeight="1">
      <c r="B58" s="15"/>
      <c r="C58" s="15"/>
      <c r="D58" s="1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2:19" ht="19.5" customHeight="1">
      <c r="B59" s="17" t="s">
        <v>8</v>
      </c>
      <c r="C59" s="18"/>
      <c r="D59" s="18"/>
      <c r="E59" s="18"/>
      <c r="F59" s="18"/>
      <c r="G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ht="19.5" customHeight="1">
      <c r="B60" s="17" t="s">
        <v>17</v>
      </c>
      <c r="C60" s="18"/>
      <c r="D60" s="18"/>
      <c r="E60" s="18"/>
      <c r="F60" s="36">
        <v>5410</v>
      </c>
      <c r="G60" s="18" t="s">
        <v>18</v>
      </c>
      <c r="H60" s="19" t="s">
        <v>19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2:19" ht="19.5" customHeight="1">
      <c r="B61" s="17" t="s">
        <v>20</v>
      </c>
      <c r="C61" s="18"/>
      <c r="D61" s="18"/>
      <c r="E61" s="18"/>
      <c r="F61" s="37">
        <f>C54</f>
        <v>1558.4497977674419</v>
      </c>
      <c r="G61" s="19" t="s">
        <v>7</v>
      </c>
      <c r="H61" s="19" t="s">
        <v>21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19.5" customHeight="1">
      <c r="B62" s="17" t="s">
        <v>22</v>
      </c>
      <c r="C62" s="18"/>
      <c r="D62" s="18"/>
      <c r="E62" s="18"/>
      <c r="F62" s="37">
        <f>D54</f>
        <v>263.5518987847564</v>
      </c>
      <c r="G62" s="19" t="s">
        <v>5</v>
      </c>
      <c r="H62" s="19" t="s">
        <v>23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2:19" ht="19.5" customHeight="1">
      <c r="B63" s="17" t="s">
        <v>24</v>
      </c>
      <c r="C63" s="18"/>
      <c r="D63" s="18"/>
      <c r="E63" s="18"/>
      <c r="F63" s="37">
        <f>M54</f>
        <v>0</v>
      </c>
      <c r="G63" s="19" t="s">
        <v>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2:19" ht="19.5" customHeight="1">
      <c r="B64" s="17" t="s">
        <v>25</v>
      </c>
      <c r="C64" s="18"/>
      <c r="D64" s="18"/>
      <c r="E64" s="18"/>
      <c r="F64" s="19">
        <f>D54*100/J54</f>
        <v>22.6184594081864</v>
      </c>
      <c r="G64" s="19" t="s">
        <v>26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6">
    <mergeCell ref="B1:K1"/>
    <mergeCell ref="B2:B4"/>
    <mergeCell ref="C2:D2"/>
    <mergeCell ref="C3:D3"/>
    <mergeCell ref="K2:K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2020-06-23T06:52:42Z</dcterms:modified>
  <cp:category/>
  <cp:version/>
  <cp:contentType/>
  <cp:contentStatus/>
</cp:coreProperties>
</file>