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Y.20" sheetId="1" r:id="rId1"/>
    <sheet name="Y.20-H.05" sheetId="2" r:id="rId2"/>
  </sheets>
  <definedNames>
    <definedName name="_Regression_Int" localSheetId="1" hidden="1">1</definedName>
    <definedName name="Print_Area_MI">'Y.20-H.05'!$A$1:$N$47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<sst xmlns="http://schemas.openxmlformats.org/spreadsheetml/2006/main" count="31" uniqueCount="25">
  <si>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</si>
  <si>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</si>
  <si>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</si>
  <si>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</si>
  <si>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</si>
  <si>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</si>
  <si>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</si>
  <si>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</si>
  <si>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</si>
  <si>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</si>
  <si>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</si>
  <si>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</si>
  <si>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</si>
  <si>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</si>
  <si>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</si>
  <si>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</si>
  <si>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</si>
  <si>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</si>
  <si>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</si>
  <si>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</si>
  <si>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</si>
  <si>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(Y.20 )</t>
  </si>
  <si>
    <t>-</t>
  </si>
  <si>
    <t>สถานี Y.20  :  แม่น้ำยม บ้านห้วยสัก  อ.สอง  จ.แพร่</t>
  </si>
  <si>
    <t xml:space="preserve"> พี้นที่รับน้ำ    5,394   ตร.กม. 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</si>
</sst>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  <numFmt numFmtId="249" formatCode="#,##0.0;[Red]\-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4"/>
      <name val="CordiaUPC"/>
      <family val="2"/>
    </font>
    <font>
      <sz val="10"/>
      <name val="Arial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2.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0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37" fillId="7" borderId="0" applyNumberFormat="0" applyBorder="0" applyAlignment="0" applyProtection="0"/>
    <xf numFmtId="0" fontId="21" fillId="2" borderId="0" applyNumberFormat="0" applyBorder="0" applyAlignment="0" applyProtection="0"/>
    <xf numFmtId="0" fontId="37" fillId="8" borderId="0" applyNumberFormat="0" applyBorder="0" applyAlignment="0" applyProtection="0"/>
    <xf numFmtId="0" fontId="21" fillId="3" borderId="0" applyNumberFormat="0" applyBorder="0" applyAlignment="0" applyProtection="0"/>
    <xf numFmtId="0" fontId="37" fillId="9" borderId="0" applyNumberFormat="0" applyBorder="0" applyAlignment="0" applyProtection="0"/>
    <xf numFmtId="0" fontId="21" fillId="4" borderId="0" applyNumberFormat="0" applyBorder="0" applyAlignment="0" applyProtection="0"/>
    <xf numFmtId="0" fontId="37" fillId="10" borderId="0" applyNumberFormat="0" applyBorder="0" applyAlignment="0" applyProtection="0"/>
    <xf numFmtId="0" fontId="21" fillId="5" borderId="0" applyNumberFormat="0" applyBorder="0" applyAlignment="0" applyProtection="0"/>
    <xf numFmtId="0" fontId="37" fillId="11" borderId="0" applyNumberFormat="0" applyBorder="0" applyAlignment="0" applyProtection="0"/>
    <xf numFmtId="0" fontId="21" fillId="6" borderId="0" applyNumberFormat="0" applyBorder="0" applyAlignment="0" applyProtection="0"/>
    <xf numFmtId="0" fontId="37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37" fillId="15" borderId="0" applyNumberFormat="0" applyBorder="0" applyAlignment="0" applyProtection="0"/>
    <xf numFmtId="0" fontId="21" fillId="6" borderId="0" applyNumberFormat="0" applyBorder="0" applyAlignment="0" applyProtection="0"/>
    <xf numFmtId="0" fontId="37" fillId="16" borderId="0" applyNumberFormat="0" applyBorder="0" applyAlignment="0" applyProtection="0"/>
    <xf numFmtId="0" fontId="21" fillId="3" borderId="0" applyNumberFormat="0" applyBorder="0" applyAlignment="0" applyProtection="0"/>
    <xf numFmtId="0" fontId="37" fillId="17" borderId="0" applyNumberFormat="0" applyBorder="0" applyAlignment="0" applyProtection="0"/>
    <xf numFmtId="0" fontId="21" fillId="13" borderId="0" applyNumberFormat="0" applyBorder="0" applyAlignment="0" applyProtection="0"/>
    <xf numFmtId="0" fontId="37" fillId="18" borderId="0" applyNumberFormat="0" applyBorder="0" applyAlignment="0" applyProtection="0"/>
    <xf numFmtId="0" fontId="21" fillId="14" borderId="0" applyNumberFormat="0" applyBorder="0" applyAlignment="0" applyProtection="0"/>
    <xf numFmtId="0" fontId="37" fillId="19" borderId="0" applyNumberFormat="0" applyBorder="0" applyAlignment="0" applyProtection="0"/>
    <xf numFmtId="0" fontId="21" fillId="6" borderId="0" applyNumberFormat="0" applyBorder="0" applyAlignment="0" applyProtection="0"/>
    <xf numFmtId="0" fontId="37" fillId="20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38" fillId="23" borderId="0" applyNumberFormat="0" applyBorder="0" applyAlignment="0" applyProtection="0"/>
    <xf numFmtId="0" fontId="20" fillId="6" borderId="0" applyNumberFormat="0" applyBorder="0" applyAlignment="0" applyProtection="0"/>
    <xf numFmtId="0" fontId="38" fillId="24" borderId="0" applyNumberFormat="0" applyBorder="0" applyAlignment="0" applyProtection="0"/>
    <xf numFmtId="0" fontId="20" fillId="21" borderId="0" applyNumberFormat="0" applyBorder="0" applyAlignment="0" applyProtection="0"/>
    <xf numFmtId="0" fontId="38" fillId="25" borderId="0" applyNumberFormat="0" applyBorder="0" applyAlignment="0" applyProtection="0"/>
    <xf numFmtId="0" fontId="20" fillId="22" borderId="0" applyNumberFormat="0" applyBorder="0" applyAlignment="0" applyProtection="0"/>
    <xf numFmtId="0" fontId="38" fillId="26" borderId="0" applyNumberFormat="0" applyBorder="0" applyAlignment="0" applyProtection="0"/>
    <xf numFmtId="0" fontId="20" fillId="14" borderId="0" applyNumberFormat="0" applyBorder="0" applyAlignment="0" applyProtection="0"/>
    <xf numFmtId="0" fontId="38" fillId="27" borderId="0" applyNumberFormat="0" applyBorder="0" applyAlignment="0" applyProtection="0"/>
    <xf numFmtId="0" fontId="20" fillId="6" borderId="0" applyNumberFormat="0" applyBorder="0" applyAlignment="0" applyProtection="0"/>
    <xf numFmtId="0" fontId="38" fillId="28" borderId="0" applyNumberFormat="0" applyBorder="0" applyAlignment="0" applyProtection="0"/>
    <xf numFmtId="0" fontId="20" fillId="3" borderId="0" applyNumberFormat="0" applyBorder="0" applyAlignment="0" applyProtection="0"/>
    <xf numFmtId="0" fontId="20" fillId="2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34" borderId="1" applyNumberFormat="0" applyAlignment="0" applyProtection="0"/>
    <xf numFmtId="0" fontId="17" fillId="35" borderId="2" applyNumberFormat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13" borderId="1" applyNumberFormat="0" applyAlignment="0" applyProtection="0"/>
    <xf numFmtId="0" fontId="16" fillId="0" borderId="6" applyNumberFormat="0" applyFill="0" applyAlignment="0" applyProtection="0"/>
    <xf numFmtId="0" fontId="12" fillId="13" borderId="0" applyNumberFormat="0" applyBorder="0" applyAlignment="0" applyProtection="0"/>
    <xf numFmtId="0" fontId="21" fillId="0" borderId="0">
      <alignment/>
      <protection/>
    </xf>
    <xf numFmtId="0" fontId="29" fillId="0" borderId="0">
      <alignment/>
      <protection/>
    </xf>
    <xf numFmtId="0" fontId="30" fillId="4" borderId="7" applyNumberFormat="0" applyFont="0" applyAlignment="0" applyProtection="0"/>
    <xf numFmtId="0" fontId="14" fillId="34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9" fillId="36" borderId="10" applyNumberFormat="0" applyAlignment="0" applyProtection="0"/>
    <xf numFmtId="0" fontId="15" fillId="34" borderId="1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7" borderId="11" applyNumberFormat="0" applyAlignment="0" applyProtection="0"/>
    <xf numFmtId="0" fontId="17" fillId="35" borderId="2" applyNumberFormat="0" applyAlignment="0" applyProtection="0"/>
    <xf numFmtId="0" fontId="16" fillId="0" borderId="6" applyNumberFormat="0" applyFill="0" applyAlignment="0" applyProtection="0"/>
    <xf numFmtId="0" fontId="44" fillId="0" borderId="12" applyNumberFormat="0" applyFill="0" applyAlignment="0" applyProtection="0"/>
    <xf numFmtId="0" fontId="16" fillId="0" borderId="6" applyNumberFormat="0" applyFill="0" applyAlignment="0" applyProtection="0"/>
    <xf numFmtId="0" fontId="45" fillId="38" borderId="0" applyNumberFormat="0" applyBorder="0" applyAlignment="0" applyProtection="0"/>
    <xf numFmtId="0" fontId="10" fillId="6" borderId="0" applyNumberFormat="0" applyBorder="0" applyAlignment="0" applyProtection="0"/>
    <xf numFmtId="0" fontId="30" fillId="0" borderId="0">
      <alignment/>
      <protection/>
    </xf>
    <xf numFmtId="0" fontId="46" fillId="39" borderId="10" applyNumberFormat="0" applyAlignment="0" applyProtection="0"/>
    <xf numFmtId="0" fontId="13" fillId="13" borderId="1" applyNumberFormat="0" applyAlignment="0" applyProtection="0"/>
    <xf numFmtId="0" fontId="47" fillId="40" borderId="0" applyNumberFormat="0" applyBorder="0" applyAlignment="0" applyProtection="0"/>
    <xf numFmtId="0" fontId="12" fillId="13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13" applyNumberFormat="0" applyFill="0" applyAlignment="0" applyProtection="0"/>
    <xf numFmtId="0" fontId="19" fillId="0" borderId="9" applyNumberFormat="0" applyFill="0" applyAlignment="0" applyProtection="0"/>
    <xf numFmtId="0" fontId="49" fillId="41" borderId="0" applyNumberFormat="0" applyBorder="0" applyAlignment="0" applyProtection="0"/>
    <xf numFmtId="0" fontId="11" fillId="33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42" borderId="0" applyNumberFormat="0" applyBorder="0" applyAlignment="0" applyProtection="0"/>
    <xf numFmtId="0" fontId="20" fillId="29" borderId="0" applyNumberFormat="0" applyBorder="0" applyAlignment="0" applyProtection="0"/>
    <xf numFmtId="0" fontId="38" fillId="43" borderId="0" applyNumberFormat="0" applyBorder="0" applyAlignment="0" applyProtection="0"/>
    <xf numFmtId="0" fontId="20" fillId="21" borderId="0" applyNumberFormat="0" applyBorder="0" applyAlignment="0" applyProtection="0"/>
    <xf numFmtId="0" fontId="38" fillId="44" borderId="0" applyNumberFormat="0" applyBorder="0" applyAlignment="0" applyProtection="0"/>
    <xf numFmtId="0" fontId="20" fillId="22" borderId="0" applyNumberFormat="0" applyBorder="0" applyAlignment="0" applyProtection="0"/>
    <xf numFmtId="0" fontId="38" fillId="45" borderId="0" applyNumberFormat="0" applyBorder="0" applyAlignment="0" applyProtection="0"/>
    <xf numFmtId="0" fontId="20" fillId="30" borderId="0" applyNumberFormat="0" applyBorder="0" applyAlignment="0" applyProtection="0"/>
    <xf numFmtId="0" fontId="38" fillId="46" borderId="0" applyNumberFormat="0" applyBorder="0" applyAlignment="0" applyProtection="0"/>
    <xf numFmtId="0" fontId="20" fillId="31" borderId="0" applyNumberFormat="0" applyBorder="0" applyAlignment="0" applyProtection="0"/>
    <xf numFmtId="0" fontId="38" fillId="47" borderId="0" applyNumberFormat="0" applyBorder="0" applyAlignment="0" applyProtection="0"/>
    <xf numFmtId="0" fontId="20" fillId="32" borderId="0" applyNumberFormat="0" applyBorder="0" applyAlignment="0" applyProtection="0"/>
    <xf numFmtId="0" fontId="50" fillId="36" borderId="14" applyNumberFormat="0" applyAlignment="0" applyProtection="0"/>
    <xf numFmtId="0" fontId="14" fillId="34" borderId="8" applyNumberFormat="0" applyAlignment="0" applyProtection="0"/>
    <xf numFmtId="0" fontId="0" fillId="48" borderId="15" applyNumberFormat="0" applyFont="0" applyAlignment="0" applyProtection="0"/>
    <xf numFmtId="0" fontId="0" fillId="4" borderId="7" applyNumberFormat="0" applyFont="0" applyAlignment="0" applyProtection="0"/>
    <xf numFmtId="0" fontId="51" fillId="0" borderId="16" applyNumberFormat="0" applyFill="0" applyAlignment="0" applyProtection="0"/>
    <xf numFmtId="0" fontId="7" fillId="0" borderId="3" applyNumberFormat="0" applyFill="0" applyAlignment="0" applyProtection="0"/>
    <xf numFmtId="0" fontId="52" fillId="0" borderId="17" applyNumberFormat="0" applyFill="0" applyAlignment="0" applyProtection="0"/>
    <xf numFmtId="0" fontId="8" fillId="0" borderId="4" applyNumberFormat="0" applyFill="0" applyAlignment="0" applyProtection="0"/>
    <xf numFmtId="0" fontId="53" fillId="0" borderId="18" applyNumberFormat="0" applyFill="0" applyAlignment="0" applyProtection="0"/>
    <xf numFmtId="0" fontId="9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22" fillId="0" borderId="0" xfId="0" applyNumberFormat="1" applyFont="1" applyFill="1" applyAlignment="1">
      <alignment horizontal="centerContinuous"/>
    </xf>
    <xf numFmtId="2" fontId="22" fillId="0" borderId="0" xfId="0" applyNumberFormat="1" applyFont="1" applyFill="1" applyAlignment="1">
      <alignment horizontal="centerContinuous"/>
    </xf>
    <xf numFmtId="233" fontId="23" fillId="0" borderId="0" xfId="0" applyFont="1" applyFill="1" applyAlignment="1">
      <alignment horizontal="centerContinuous"/>
    </xf>
    <xf numFmtId="233" fontId="24" fillId="0" borderId="0" xfId="0" applyFont="1" applyAlignment="1">
      <alignment/>
    </xf>
    <xf numFmtId="2" fontId="22" fillId="0" borderId="0" xfId="0" applyNumberFormat="1" applyFont="1" applyFill="1" applyAlignment="1">
      <alignment/>
    </xf>
    <xf numFmtId="1" fontId="25" fillId="5" borderId="19" xfId="0" applyNumberFormat="1" applyFont="1" applyFill="1" applyBorder="1" applyAlignment="1">
      <alignment horizontal="center"/>
    </xf>
    <xf numFmtId="2" fontId="25" fillId="5" borderId="19" xfId="0" applyNumberFormat="1" applyFont="1" applyFill="1" applyBorder="1" applyAlignment="1">
      <alignment horizontal="center"/>
    </xf>
    <xf numFmtId="233" fontId="25" fillId="49" borderId="19" xfId="0" applyFont="1" applyFill="1" applyBorder="1" applyAlignment="1">
      <alignment/>
    </xf>
    <xf numFmtId="233" fontId="25" fillId="0" borderId="20" xfId="0" applyFont="1" applyFill="1" applyBorder="1" applyAlignment="1">
      <alignment horizontal="center"/>
    </xf>
    <xf numFmtId="1" fontId="25" fillId="5" borderId="21" xfId="0" applyNumberFormat="1" applyFont="1" applyFill="1" applyBorder="1" applyAlignment="1">
      <alignment horizontal="center"/>
    </xf>
    <xf numFmtId="2" fontId="25" fillId="5" borderId="21" xfId="0" applyNumberFormat="1" applyFont="1" applyFill="1" applyBorder="1" applyAlignment="1">
      <alignment horizontal="center"/>
    </xf>
    <xf numFmtId="233" fontId="25" fillId="49" borderId="21" xfId="0" applyFont="1" applyFill="1" applyBorder="1" applyAlignment="1">
      <alignment horizontal="centerContinuous"/>
    </xf>
    <xf numFmtId="233" fontId="25" fillId="0" borderId="20" xfId="0" applyFont="1" applyFill="1" applyBorder="1" applyAlignment="1">
      <alignment horizontal="centerContinuous"/>
    </xf>
    <xf numFmtId="1" fontId="25" fillId="5" borderId="22" xfId="0" applyNumberFormat="1" applyFont="1" applyFill="1" applyBorder="1" applyAlignment="1">
      <alignment horizontal="center"/>
    </xf>
    <xf numFmtId="2" fontId="25" fillId="5" borderId="22" xfId="0" applyNumberFormat="1" applyFont="1" applyFill="1" applyBorder="1" applyAlignment="1">
      <alignment horizontal="center"/>
    </xf>
    <xf numFmtId="233" fontId="25" fillId="49" borderId="22" xfId="0" applyFont="1" applyFill="1" applyBorder="1" applyAlignment="1">
      <alignment horizontal="centerContinuous"/>
    </xf>
    <xf numFmtId="2" fontId="25" fillId="0" borderId="20" xfId="0" applyNumberFormat="1" applyFont="1" applyFill="1" applyBorder="1" applyAlignment="1">
      <alignment horizontal="center"/>
    </xf>
    <xf numFmtId="1" fontId="24" fillId="0" borderId="23" xfId="0" applyNumberFormat="1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/>
      <protection/>
    </xf>
    <xf numFmtId="233" fontId="24" fillId="0" borderId="23" xfId="0" applyFont="1" applyBorder="1" applyAlignment="1">
      <alignment/>
    </xf>
    <xf numFmtId="1" fontId="24" fillId="0" borderId="0" xfId="0" applyNumberFormat="1" applyFont="1" applyBorder="1" applyAlignment="1" applyProtection="1">
      <alignment horizontal="center"/>
      <protection/>
    </xf>
    <xf numFmtId="2" fontId="24" fillId="0" borderId="0" xfId="0" applyNumberFormat="1" applyFont="1" applyBorder="1" applyAlignment="1" applyProtection="1">
      <alignment/>
      <protection/>
    </xf>
    <xf numFmtId="233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/>
    </xf>
    <xf numFmtId="236" fontId="26" fillId="0" borderId="0" xfId="0" applyNumberFormat="1" applyFont="1" applyBorder="1" applyAlignment="1">
      <alignment/>
    </xf>
    <xf numFmtId="1" fontId="24" fillId="0" borderId="0" xfId="0" applyNumberFormat="1" applyFont="1" applyAlignment="1">
      <alignment/>
    </xf>
    <xf numFmtId="1" fontId="24" fillId="5" borderId="24" xfId="0" applyNumberFormat="1" applyFont="1" applyFill="1" applyBorder="1" applyAlignment="1" applyProtection="1">
      <alignment horizontal="center" vertical="center"/>
      <protection/>
    </xf>
    <xf numFmtId="233" fontId="24" fillId="0" borderId="0" xfId="0" applyFont="1" applyAlignment="1">
      <alignment horizontal="center" vertical="center"/>
    </xf>
    <xf numFmtId="236" fontId="24" fillId="50" borderId="25" xfId="0" applyNumberFormat="1" applyFont="1" applyFill="1" applyBorder="1" applyAlignment="1" applyProtection="1">
      <alignment horizontal="center" vertical="center"/>
      <protection/>
    </xf>
    <xf numFmtId="1" fontId="24" fillId="13" borderId="24" xfId="0" applyNumberFormat="1" applyFont="1" applyFill="1" applyBorder="1" applyAlignment="1" applyProtection="1">
      <alignment horizontal="center" vertical="center"/>
      <protection/>
    </xf>
    <xf numFmtId="236" fontId="24" fillId="13" borderId="25" xfId="0" applyNumberFormat="1" applyFont="1" applyFill="1" applyBorder="1" applyAlignment="1" applyProtection="1">
      <alignment horizontal="center" vertical="center"/>
      <protection/>
    </xf>
    <xf numFmtId="236" fontId="24" fillId="13" borderId="26" xfId="0" applyNumberFormat="1" applyFont="1" applyFill="1" applyBorder="1" applyAlignment="1">
      <alignment horizontal="center" vertical="center"/>
    </xf>
    <xf numFmtId="236" fontId="24" fillId="0" borderId="27" xfId="0" applyNumberFormat="1" applyFont="1" applyFill="1" applyBorder="1" applyAlignment="1" applyProtection="1">
      <alignment horizontal="center" vertical="center"/>
      <protection/>
    </xf>
    <xf numFmtId="236" fontId="24" fillId="50" borderId="25" xfId="0" applyNumberFormat="1" applyFont="1" applyFill="1" applyBorder="1" applyAlignment="1">
      <alignment horizontal="center" vertical="center"/>
    </xf>
    <xf numFmtId="236" fontId="24" fillId="13" borderId="28" xfId="0" applyNumberFormat="1" applyFont="1" applyFill="1" applyBorder="1" applyAlignment="1">
      <alignment horizontal="center" vertical="center"/>
    </xf>
    <xf numFmtId="236" fontId="24" fillId="0" borderId="0" xfId="0" applyNumberFormat="1" applyFont="1" applyFill="1" applyBorder="1" applyAlignment="1" applyProtection="1">
      <alignment horizontal="center" vertical="center"/>
      <protection/>
    </xf>
    <xf numFmtId="236" fontId="24" fillId="0" borderId="0" xfId="0" applyNumberFormat="1" applyFont="1" applyAlignment="1">
      <alignment horizontal="center" vertical="center"/>
    </xf>
    <xf numFmtId="1" fontId="54" fillId="5" borderId="24" xfId="0" applyNumberFormat="1" applyFont="1" applyFill="1" applyBorder="1" applyAlignment="1" applyProtection="1">
      <alignment horizontal="center" vertical="center"/>
      <protection/>
    </xf>
    <xf numFmtId="236" fontId="54" fillId="50" borderId="25" xfId="0" applyNumberFormat="1" applyFont="1" applyFill="1" applyBorder="1" applyAlignment="1" applyProtection="1">
      <alignment horizontal="center" vertical="center"/>
      <protection/>
    </xf>
    <xf numFmtId="236" fontId="54" fillId="13" borderId="26" xfId="0" applyNumberFormat="1" applyFont="1" applyFill="1" applyBorder="1" applyAlignment="1">
      <alignment horizontal="center" vertical="center"/>
    </xf>
    <xf numFmtId="249" fontId="22" fillId="0" borderId="0" xfId="102" applyNumberFormat="1" applyFont="1" applyFill="1" applyAlignment="1">
      <alignment horizontal="centerContinuous"/>
    </xf>
    <xf numFmtId="249" fontId="25" fillId="5" borderId="19" xfId="102" applyNumberFormat="1" applyFont="1" applyFill="1" applyBorder="1" applyAlignment="1">
      <alignment horizontal="center"/>
    </xf>
    <xf numFmtId="249" fontId="25" fillId="5" borderId="21" xfId="102" applyNumberFormat="1" applyFont="1" applyFill="1" applyBorder="1" applyAlignment="1">
      <alignment horizontal="center"/>
    </xf>
    <xf numFmtId="249" fontId="25" fillId="5" borderId="22" xfId="102" applyNumberFormat="1" applyFont="1" applyFill="1" applyBorder="1" applyAlignment="1">
      <alignment horizontal="center"/>
    </xf>
    <xf numFmtId="249" fontId="24" fillId="5" borderId="25" xfId="102" applyNumberFormat="1" applyFont="1" applyFill="1" applyBorder="1" applyAlignment="1" applyProtection="1">
      <alignment horizontal="center" vertical="center"/>
      <protection/>
    </xf>
    <xf numFmtId="249" fontId="54" fillId="5" borderId="25" xfId="102" applyNumberFormat="1" applyFont="1" applyFill="1" applyBorder="1" applyAlignment="1" applyProtection="1">
      <alignment horizontal="center" vertical="center"/>
      <protection/>
    </xf>
    <xf numFmtId="249" fontId="24" fillId="13" borderId="25" xfId="102" applyNumberFormat="1" applyFont="1" applyFill="1" applyBorder="1" applyAlignment="1" applyProtection="1">
      <alignment horizontal="center" vertical="center"/>
      <protection/>
    </xf>
    <xf numFmtId="249" fontId="24" fillId="0" borderId="23" xfId="102" applyNumberFormat="1" applyFont="1" applyBorder="1" applyAlignment="1" applyProtection="1">
      <alignment horizontal="right"/>
      <protection/>
    </xf>
    <xf numFmtId="249" fontId="24" fillId="0" borderId="0" xfId="102" applyNumberFormat="1" applyFont="1" applyBorder="1" applyAlignment="1" applyProtection="1">
      <alignment horizontal="right"/>
      <protection/>
    </xf>
    <xf numFmtId="249" fontId="24" fillId="0" borderId="0" xfId="102" applyNumberFormat="1" applyFont="1" applyBorder="1" applyAlignment="1" applyProtection="1">
      <alignment/>
      <protection/>
    </xf>
    <xf numFmtId="249" fontId="24" fillId="0" borderId="0" xfId="102" applyNumberFormat="1" applyFont="1" applyBorder="1" applyAlignment="1">
      <alignment horizontal="right"/>
    </xf>
    <xf numFmtId="249" fontId="24" fillId="0" borderId="0" xfId="102" applyNumberFormat="1" applyFont="1" applyAlignment="1">
      <alignment horizontal="center"/>
    </xf>
    <xf numFmtId="1" fontId="22" fillId="0" borderId="0" xfId="0" applyNumberFormat="1" applyFont="1" applyFill="1" applyAlignment="1" applyProtection="1">
      <alignment horizontal="center"/>
      <protection/>
    </xf>
    <xf numFmtId="2" fontId="22" fillId="0" borderId="29" xfId="0" applyNumberFormat="1" applyFont="1" applyFill="1" applyBorder="1" applyAlignment="1" applyProtection="1">
      <alignment horizontal="center"/>
      <protection/>
    </xf>
    <xf numFmtId="1" fontId="22" fillId="0" borderId="29" xfId="0" applyNumberFormat="1" applyFont="1" applyFill="1" applyBorder="1" applyAlignment="1" applyProtection="1">
      <alignment horizontal="center"/>
      <protection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rmal 2" xfId="89"/>
    <cellStyle name="Normal_ปริมาณน้ำรายวัน ยม60" xfId="90"/>
    <cellStyle name="Note" xfId="91"/>
    <cellStyle name="Output" xfId="92"/>
    <cellStyle name="Title" xfId="93"/>
    <cellStyle name="Total" xfId="94"/>
    <cellStyle name="Warning Text" xfId="95"/>
    <cellStyle name="การคำนวณ" xfId="96"/>
    <cellStyle name="การคำนวณ 2" xfId="97"/>
    <cellStyle name="ข้อความเตือน" xfId="98"/>
    <cellStyle name="ข้อความเตือน 2" xfId="99"/>
    <cellStyle name="ข้อความอธิบาย" xfId="100"/>
    <cellStyle name="ข้อความอธิบาย 2" xfId="101"/>
    <cellStyle name="Comma" xfId="102"/>
    <cellStyle name="Comma [0]" xfId="103"/>
    <cellStyle name="จุลภาค 2" xfId="104"/>
    <cellStyle name="ชื่อเรื่อง" xfId="105"/>
    <cellStyle name="ชื่อเรื่อง 2" xfId="106"/>
    <cellStyle name="เซลล์ตรวจสอบ" xfId="107"/>
    <cellStyle name="เซลล์ตรวจสอบ 2" xfId="108"/>
    <cellStyle name="เซลล์ที่มีการเชื่อมโยง" xfId="109"/>
    <cellStyle name="เซลล์ที่มีลิงก์" xfId="110"/>
    <cellStyle name="เซลล์ที่มีลิงก์ 2" xfId="111"/>
    <cellStyle name="ดี" xfId="112"/>
    <cellStyle name="ดี 2" xfId="113"/>
    <cellStyle name="ปกติ 2" xfId="114"/>
    <cellStyle name="ป้อนค่า" xfId="115"/>
    <cellStyle name="ป้อนค่า 2" xfId="116"/>
    <cellStyle name="ปานกลาง" xfId="117"/>
    <cellStyle name="ปานกลาง 2" xfId="118"/>
    <cellStyle name="Percent" xfId="119"/>
    <cellStyle name="ผลรวม" xfId="120"/>
    <cellStyle name="ผลรวม 2" xfId="121"/>
    <cellStyle name="แย่" xfId="122"/>
    <cellStyle name="แย่ 2" xfId="123"/>
    <cellStyle name="Currency" xfId="124"/>
    <cellStyle name="Currency [0]" xfId="125"/>
    <cellStyle name="ส่วนที่ถูกเน้น1" xfId="126"/>
    <cellStyle name="ส่วนที่ถูกเน้น1 2" xfId="127"/>
    <cellStyle name="ส่วนที่ถูกเน้น2" xfId="128"/>
    <cellStyle name="ส่วนที่ถูกเน้น2 2" xfId="129"/>
    <cellStyle name="ส่วนที่ถูกเน้น3" xfId="130"/>
    <cellStyle name="ส่วนที่ถูกเน้น3 2" xfId="131"/>
    <cellStyle name="ส่วนที่ถูกเน้น4" xfId="132"/>
    <cellStyle name="ส่วนที่ถูกเน้น4 2" xfId="133"/>
    <cellStyle name="ส่วนที่ถูกเน้น5" xfId="134"/>
    <cellStyle name="ส่วนที่ถูกเน้น5 2" xfId="135"/>
    <cellStyle name="ส่วนที่ถูกเน้น6" xfId="136"/>
    <cellStyle name="ส่วนที่ถูกเน้น6 2" xfId="137"/>
    <cellStyle name="แสดงผล" xfId="138"/>
    <cellStyle name="แสดงผล 2" xfId="139"/>
    <cellStyle name="หมายเหตุ" xfId="140"/>
    <cellStyle name="หมายเหตุ 2" xfId="141"/>
    <cellStyle name="หัวเรื่อง 1" xfId="142"/>
    <cellStyle name="หัวเรื่อง 1 2" xfId="143"/>
    <cellStyle name="หัวเรื่อง 2" xfId="144"/>
    <cellStyle name="หัวเรื่อง 2 2" xfId="145"/>
    <cellStyle name="หัวเรื่อง 3" xfId="146"/>
    <cellStyle name="หัวเรื่อง 3 2" xfId="147"/>
    <cellStyle name="หัวเรื่อง 4" xfId="148"/>
    <cellStyle name="หัวเรื่อง 4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1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625"/>
          <c:w val="0.860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'Y.20-H.05'!$A$8:$A$57</c:f>
              <c:numCache>
                <c:ptCount val="50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'Y.20-H.05'!$N$8:$N$57</c:f>
              <c:numCache>
                <c:ptCount val="50"/>
                <c:pt idx="0">
                  <c:v>2318.9300000000003</c:v>
                </c:pt>
                <c:pt idx="1">
                  <c:v>1338.7000000000003</c:v>
                </c:pt>
                <c:pt idx="2">
                  <c:v>1939.5099999999998</c:v>
                </c:pt>
                <c:pt idx="3">
                  <c:v>1319.6000000000001</c:v>
                </c:pt>
                <c:pt idx="4">
                  <c:v>1209.8</c:v>
                </c:pt>
                <c:pt idx="5">
                  <c:v>1956.68</c:v>
                </c:pt>
                <c:pt idx="6">
                  <c:v>610.9300000000001</c:v>
                </c:pt>
                <c:pt idx="7">
                  <c:v>1536.6200000000001</c:v>
                </c:pt>
                <c:pt idx="8">
                  <c:v>1949.8200000000002</c:v>
                </c:pt>
                <c:pt idx="9">
                  <c:v>772.124</c:v>
                </c:pt>
                <c:pt idx="10">
                  <c:v>1313.7199999999998</c:v>
                </c:pt>
                <c:pt idx="11">
                  <c:v>1253.6</c:v>
                </c:pt>
                <c:pt idx="12">
                  <c:v>1011</c:v>
                </c:pt>
                <c:pt idx="13">
                  <c:v>916.8500000000001</c:v>
                </c:pt>
                <c:pt idx="14">
                  <c:v>1257.8</c:v>
                </c:pt>
                <c:pt idx="15">
                  <c:v>1253.2500000000002</c:v>
                </c:pt>
                <c:pt idx="16">
                  <c:v>1339.7399999999998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621.4200000000001</c:v>
                </c:pt>
                <c:pt idx="21">
                  <c:v>2822.2000000000007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1272.2099999999998</c:v>
                </c:pt>
                <c:pt idx="32">
                  <c:v>1746.0662400000003</c:v>
                </c:pt>
                <c:pt idx="33">
                  <c:v>1828.540224</c:v>
                </c:pt>
                <c:pt idx="34">
                  <c:v>1046.598624</c:v>
                </c:pt>
                <c:pt idx="35">
                  <c:v>1791.110016</c:v>
                </c:pt>
                <c:pt idx="36">
                  <c:v>755.3952</c:v>
                </c:pt>
                <c:pt idx="37">
                  <c:v>1352.016576</c:v>
                </c:pt>
                <c:pt idx="38">
                  <c:v>3334.720752</c:v>
                </c:pt>
                <c:pt idx="39">
                  <c:v>1592.6976000000002</c:v>
                </c:pt>
                <c:pt idx="40">
                  <c:v>909.5984640000001</c:v>
                </c:pt>
                <c:pt idx="41">
                  <c:v>1482.5410559999996</c:v>
                </c:pt>
                <c:pt idx="42">
                  <c:v>615.83</c:v>
                </c:pt>
                <c:pt idx="43">
                  <c:v>1430.3899999999999</c:v>
                </c:pt>
                <c:pt idx="44">
                  <c:v>1911.81</c:v>
                </c:pt>
                <c:pt idx="45">
                  <c:v>1569.9999999999998</c:v>
                </c:pt>
                <c:pt idx="46">
                  <c:v>1013.5299999999999</c:v>
                </c:pt>
                <c:pt idx="47">
                  <c:v>518.2699999999999</c:v>
                </c:pt>
                <c:pt idx="48">
                  <c:v>773.3232</c:v>
                </c:pt>
                <c:pt idx="49">
                  <c:v>1774.9644480000004</c:v>
                </c:pt>
              </c:numCache>
            </c:numRef>
          </c:val>
        </c:ser>
        <c:gapWidth val="100"/>
        <c:axId val="17168745"/>
        <c:axId val="20300978"/>
      </c:barChart>
      <c:lineChart>
        <c:grouping val="standard"/>
        <c:varyColors val="0"/>
        <c:ser>
          <c:idx val="1"/>
          <c:order val="1"/>
          <c:tx>
            <c:v>ค่าเฉลี่ย 1390.1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'Y.20-H.05'!$A$8:$A$55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'Y.20-H.05'!$P$8:$P$56</c:f>
              <c:numCache>
                <c:ptCount val="49"/>
                <c:pt idx="0">
                  <c:v>1390.0922878759181</c:v>
                </c:pt>
                <c:pt idx="1">
                  <c:v>1390.0922878759181</c:v>
                </c:pt>
                <c:pt idx="2">
                  <c:v>1390.0922878759181</c:v>
                </c:pt>
                <c:pt idx="3">
                  <c:v>1390.0922878759181</c:v>
                </c:pt>
                <c:pt idx="4">
                  <c:v>1390.0922878759181</c:v>
                </c:pt>
                <c:pt idx="5">
                  <c:v>1390.0922878759181</c:v>
                </c:pt>
                <c:pt idx="6">
                  <c:v>1390.0922878759181</c:v>
                </c:pt>
                <c:pt idx="7">
                  <c:v>1390.0922878759181</c:v>
                </c:pt>
                <c:pt idx="8">
                  <c:v>1390.0922878759181</c:v>
                </c:pt>
                <c:pt idx="9">
                  <c:v>1390.0922878759181</c:v>
                </c:pt>
                <c:pt idx="10">
                  <c:v>1390.0922878759181</c:v>
                </c:pt>
                <c:pt idx="11">
                  <c:v>1390.0922878759181</c:v>
                </c:pt>
                <c:pt idx="12">
                  <c:v>1390.0922878759181</c:v>
                </c:pt>
                <c:pt idx="13">
                  <c:v>1390.0922878759181</c:v>
                </c:pt>
                <c:pt idx="14">
                  <c:v>1390.0922878759181</c:v>
                </c:pt>
                <c:pt idx="15">
                  <c:v>1390.0922878759181</c:v>
                </c:pt>
                <c:pt idx="16">
                  <c:v>1390.0922878759181</c:v>
                </c:pt>
                <c:pt idx="17">
                  <c:v>1390.0922878759181</c:v>
                </c:pt>
                <c:pt idx="18">
                  <c:v>1390.0922878759181</c:v>
                </c:pt>
                <c:pt idx="19">
                  <c:v>1390.0922878759181</c:v>
                </c:pt>
                <c:pt idx="20">
                  <c:v>1390.0922878759181</c:v>
                </c:pt>
                <c:pt idx="21">
                  <c:v>1390.0922878759181</c:v>
                </c:pt>
                <c:pt idx="22">
                  <c:v>1390.0922878759181</c:v>
                </c:pt>
                <c:pt idx="23">
                  <c:v>1390.0922878759181</c:v>
                </c:pt>
                <c:pt idx="24">
                  <c:v>1390.0922878759181</c:v>
                </c:pt>
                <c:pt idx="25">
                  <c:v>1390.0922878759181</c:v>
                </c:pt>
                <c:pt idx="26">
                  <c:v>1390.0922878759181</c:v>
                </c:pt>
                <c:pt idx="27">
                  <c:v>1390.0922878759181</c:v>
                </c:pt>
                <c:pt idx="28">
                  <c:v>1390.0922878759181</c:v>
                </c:pt>
                <c:pt idx="29">
                  <c:v>1390.0922878759181</c:v>
                </c:pt>
                <c:pt idx="30">
                  <c:v>1390.0922878759181</c:v>
                </c:pt>
                <c:pt idx="31">
                  <c:v>1390.0922878759181</c:v>
                </c:pt>
                <c:pt idx="32">
                  <c:v>1390.0922878759181</c:v>
                </c:pt>
                <c:pt idx="33">
                  <c:v>1390.0922878759181</c:v>
                </c:pt>
                <c:pt idx="34">
                  <c:v>1390.0922878759181</c:v>
                </c:pt>
                <c:pt idx="35">
                  <c:v>1390.0922878759181</c:v>
                </c:pt>
                <c:pt idx="36">
                  <c:v>1390.0922878759181</c:v>
                </c:pt>
                <c:pt idx="37">
                  <c:v>1390.0922878759181</c:v>
                </c:pt>
                <c:pt idx="38">
                  <c:v>1390.0922878759181</c:v>
                </c:pt>
                <c:pt idx="39">
                  <c:v>1390.0922878759181</c:v>
                </c:pt>
                <c:pt idx="40">
                  <c:v>1390.0922878759181</c:v>
                </c:pt>
                <c:pt idx="41">
                  <c:v>1390.0922878759181</c:v>
                </c:pt>
                <c:pt idx="42">
                  <c:v>1390.0922878759181</c:v>
                </c:pt>
                <c:pt idx="43">
                  <c:v>1390.0922878759181</c:v>
                </c:pt>
                <c:pt idx="44">
                  <c:v>1390.0922878759181</c:v>
                </c:pt>
                <c:pt idx="45">
                  <c:v>1390.0922878759181</c:v>
                </c:pt>
                <c:pt idx="46">
                  <c:v>1390.0922878759181</c:v>
                </c:pt>
                <c:pt idx="47">
                  <c:v>1390.0922878759181</c:v>
                </c:pt>
                <c:pt idx="48">
                  <c:v>1390.0922878759181</c:v>
                </c:pt>
              </c:numCache>
            </c:numRef>
          </c:val>
          <c:smooth val="0"/>
        </c:ser>
        <c:axId val="17168745"/>
        <c:axId val="20300978"/>
      </c:lineChart>
      <c:catAx>
        <c:axId val="17168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300978"/>
        <c:crossesAt val="0"/>
        <c:auto val="1"/>
        <c:lblOffset val="100"/>
        <c:tickLblSkip val="2"/>
        <c:noMultiLvlLbl val="0"/>
      </c:catAx>
      <c:valAx>
        <c:axId val="2030097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8745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9"/>
  <sheetViews>
    <sheetView showGridLines="0" zoomScalePageLayoutView="0" workbookViewId="0" topLeftCell="A50">
      <selection activeCell="B57" sqref="B57:M5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8.66015625" style="53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2"/>
      <c r="O1" s="3"/>
    </row>
    <row r="2" spans="1:15" ht="28.5" customHeight="1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21</v>
      </c>
      <c r="B3" s="56"/>
      <c r="C3" s="56"/>
      <c r="D3" s="56"/>
      <c r="E3" s="5"/>
      <c r="F3" s="5"/>
      <c r="G3" s="5"/>
      <c r="H3" s="5"/>
      <c r="I3" s="5"/>
      <c r="J3" s="5"/>
      <c r="K3" s="5"/>
      <c r="L3" s="55" t="s">
        <v>24</v>
      </c>
      <c r="M3" s="55"/>
      <c r="N3" s="55"/>
      <c r="O3" s="5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3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44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5" t="s">
        <v>17</v>
      </c>
      <c r="O6" s="16" t="s">
        <v>18</v>
      </c>
      <c r="P6" s="17" t="s">
        <v>17</v>
      </c>
    </row>
    <row r="7" spans="1:17" ht="15" customHeight="1">
      <c r="A7" s="28">
        <v>2515</v>
      </c>
      <c r="B7" s="30" t="s">
        <v>22</v>
      </c>
      <c r="C7" s="30" t="s">
        <v>22</v>
      </c>
      <c r="D7" s="30">
        <v>34.7</v>
      </c>
      <c r="E7" s="30">
        <v>73.2</v>
      </c>
      <c r="F7" s="30">
        <v>470</v>
      </c>
      <c r="G7" s="30">
        <v>156</v>
      </c>
      <c r="H7" s="30">
        <v>143</v>
      </c>
      <c r="I7" s="30">
        <v>59</v>
      </c>
      <c r="J7" s="30">
        <v>32.8</v>
      </c>
      <c r="K7" s="30">
        <v>16.5</v>
      </c>
      <c r="L7" s="30">
        <v>8.89</v>
      </c>
      <c r="M7" s="30">
        <v>17.2</v>
      </c>
      <c r="N7" s="46">
        <f>SUM(B7:M7)</f>
        <v>1011.29</v>
      </c>
      <c r="O7" s="33">
        <f>+N7*1000000/(365*86400)</f>
        <v>32.06779553526129</v>
      </c>
      <c r="P7" s="34">
        <f>$N$60</f>
        <v>1390.0922878759181</v>
      </c>
      <c r="Q7" s="29"/>
    </row>
    <row r="8" spans="1:17" ht="15" customHeight="1">
      <c r="A8" s="28">
        <v>2516</v>
      </c>
      <c r="B8" s="30">
        <v>7.22</v>
      </c>
      <c r="C8" s="30">
        <v>37.748</v>
      </c>
      <c r="D8" s="30">
        <v>50.769</v>
      </c>
      <c r="E8" s="30">
        <v>187.324</v>
      </c>
      <c r="F8" s="30">
        <v>892.771</v>
      </c>
      <c r="G8" s="30">
        <v>664.248</v>
      </c>
      <c r="H8" s="30">
        <v>315.1</v>
      </c>
      <c r="I8" s="30">
        <v>83.03</v>
      </c>
      <c r="J8" s="30">
        <v>38.275</v>
      </c>
      <c r="K8" s="30">
        <v>22.362</v>
      </c>
      <c r="L8" s="30">
        <v>11.248</v>
      </c>
      <c r="M8" s="30">
        <v>8.835</v>
      </c>
      <c r="N8" s="46">
        <f aca="true" t="shared" si="0" ref="N8:N49">SUM(B8:M8)</f>
        <v>2318.9300000000003</v>
      </c>
      <c r="O8" s="33">
        <f aca="true" t="shared" si="1" ref="O8:O56">+N8*1000000/(365*86400)</f>
        <v>73.53278792491123</v>
      </c>
      <c r="P8" s="34">
        <f aca="true" t="shared" si="2" ref="P8:P56">$N$60</f>
        <v>1390.0922878759181</v>
      </c>
      <c r="Q8" s="29"/>
    </row>
    <row r="9" spans="1:17" ht="15" customHeight="1">
      <c r="A9" s="28">
        <v>2517</v>
      </c>
      <c r="B9" s="30">
        <v>18.1</v>
      </c>
      <c r="C9" s="30">
        <v>74.4</v>
      </c>
      <c r="D9" s="30">
        <v>54.6</v>
      </c>
      <c r="E9" s="30">
        <v>46.8</v>
      </c>
      <c r="F9" s="30">
        <v>480</v>
      </c>
      <c r="G9" s="30">
        <v>330</v>
      </c>
      <c r="H9" s="30">
        <v>118</v>
      </c>
      <c r="I9" s="30">
        <v>129</v>
      </c>
      <c r="J9" s="30">
        <v>33.5</v>
      </c>
      <c r="K9" s="30">
        <v>30.9</v>
      </c>
      <c r="L9" s="30">
        <v>13.2</v>
      </c>
      <c r="M9" s="30">
        <v>10.2</v>
      </c>
      <c r="N9" s="46">
        <f t="shared" si="0"/>
        <v>1338.7000000000003</v>
      </c>
      <c r="O9" s="33">
        <f t="shared" si="1"/>
        <v>42.449898528665656</v>
      </c>
      <c r="P9" s="34">
        <f t="shared" si="2"/>
        <v>1390.0922878759181</v>
      </c>
      <c r="Q9" s="29"/>
    </row>
    <row r="10" spans="1:17" ht="15" customHeight="1">
      <c r="A10" s="28">
        <v>2518</v>
      </c>
      <c r="B10" s="30">
        <v>6.51</v>
      </c>
      <c r="C10" s="30">
        <v>14.8</v>
      </c>
      <c r="D10" s="30">
        <v>159</v>
      </c>
      <c r="E10" s="30">
        <v>168</v>
      </c>
      <c r="F10" s="30">
        <v>820</v>
      </c>
      <c r="G10" s="30">
        <v>412</v>
      </c>
      <c r="H10" s="30">
        <v>223</v>
      </c>
      <c r="I10" s="30">
        <v>57.8</v>
      </c>
      <c r="J10" s="30">
        <v>32.5</v>
      </c>
      <c r="K10" s="30">
        <v>21</v>
      </c>
      <c r="L10" s="30">
        <v>14.1</v>
      </c>
      <c r="M10" s="30">
        <v>10.8</v>
      </c>
      <c r="N10" s="46">
        <f t="shared" si="0"/>
        <v>1939.5099999999998</v>
      </c>
      <c r="O10" s="33">
        <f t="shared" si="1"/>
        <v>61.501458650431246</v>
      </c>
      <c r="P10" s="34">
        <f t="shared" si="2"/>
        <v>1390.0922878759181</v>
      </c>
      <c r="Q10" s="29"/>
    </row>
    <row r="11" spans="1:17" ht="15" customHeight="1">
      <c r="A11" s="28">
        <v>2519</v>
      </c>
      <c r="B11" s="30">
        <v>14.4</v>
      </c>
      <c r="C11" s="30">
        <v>40.6</v>
      </c>
      <c r="D11" s="30">
        <v>58.4</v>
      </c>
      <c r="E11" s="30">
        <v>65.1</v>
      </c>
      <c r="F11" s="30">
        <v>254</v>
      </c>
      <c r="G11" s="30">
        <v>420</v>
      </c>
      <c r="H11" s="30">
        <v>219</v>
      </c>
      <c r="I11" s="30">
        <v>98.4</v>
      </c>
      <c r="J11" s="30">
        <v>50.9</v>
      </c>
      <c r="K11" s="30">
        <v>54.8</v>
      </c>
      <c r="L11" s="30">
        <v>22.4</v>
      </c>
      <c r="M11" s="30">
        <v>21.6</v>
      </c>
      <c r="N11" s="46">
        <f t="shared" si="0"/>
        <v>1319.6000000000001</v>
      </c>
      <c r="O11" s="33">
        <f t="shared" si="1"/>
        <v>41.844241501775755</v>
      </c>
      <c r="P11" s="34">
        <f t="shared" si="2"/>
        <v>1390.0922878759181</v>
      </c>
      <c r="Q11" s="29"/>
    </row>
    <row r="12" spans="1:17" ht="15" customHeight="1">
      <c r="A12" s="28">
        <v>2520</v>
      </c>
      <c r="B12" s="30">
        <v>22.8</v>
      </c>
      <c r="C12" s="30">
        <v>57.4</v>
      </c>
      <c r="D12" s="30">
        <v>16.7</v>
      </c>
      <c r="E12" s="30">
        <v>61.7</v>
      </c>
      <c r="F12" s="30">
        <v>177</v>
      </c>
      <c r="G12" s="30">
        <v>440</v>
      </c>
      <c r="H12" s="30">
        <v>253</v>
      </c>
      <c r="I12" s="30">
        <v>96.6</v>
      </c>
      <c r="J12" s="30">
        <v>36</v>
      </c>
      <c r="K12" s="30">
        <v>24.2</v>
      </c>
      <c r="L12" s="30">
        <v>13.5</v>
      </c>
      <c r="M12" s="30">
        <v>10.9</v>
      </c>
      <c r="N12" s="46">
        <f t="shared" si="0"/>
        <v>1209.8</v>
      </c>
      <c r="O12" s="33">
        <f t="shared" si="1"/>
        <v>38.362506341958394</v>
      </c>
      <c r="P12" s="34">
        <f t="shared" si="2"/>
        <v>1390.0922878759181</v>
      </c>
      <c r="Q12" s="29"/>
    </row>
    <row r="13" spans="1:17" ht="15" customHeight="1">
      <c r="A13" s="28">
        <v>2521</v>
      </c>
      <c r="B13" s="30">
        <v>10.9</v>
      </c>
      <c r="C13" s="30">
        <v>53.2</v>
      </c>
      <c r="D13" s="30">
        <v>42.8</v>
      </c>
      <c r="E13" s="30">
        <v>397</v>
      </c>
      <c r="F13" s="30">
        <v>548</v>
      </c>
      <c r="G13" s="30">
        <v>598</v>
      </c>
      <c r="H13" s="30">
        <v>216</v>
      </c>
      <c r="I13" s="30">
        <v>44.7</v>
      </c>
      <c r="J13" s="30">
        <v>24.1</v>
      </c>
      <c r="K13" s="30">
        <v>12.5</v>
      </c>
      <c r="L13" s="30">
        <v>6.52</v>
      </c>
      <c r="M13" s="30">
        <v>2.96</v>
      </c>
      <c r="N13" s="46">
        <f t="shared" si="0"/>
        <v>1956.68</v>
      </c>
      <c r="O13" s="33">
        <f t="shared" si="1"/>
        <v>62.04591577879249</v>
      </c>
      <c r="P13" s="34">
        <f t="shared" si="2"/>
        <v>1390.0922878759181</v>
      </c>
      <c r="Q13" s="29"/>
    </row>
    <row r="14" spans="1:17" ht="15" customHeight="1">
      <c r="A14" s="28">
        <v>2522</v>
      </c>
      <c r="B14" s="30">
        <v>18.4</v>
      </c>
      <c r="C14" s="30">
        <v>63.5</v>
      </c>
      <c r="D14" s="30">
        <v>103</v>
      </c>
      <c r="E14" s="30">
        <v>47.7</v>
      </c>
      <c r="F14" s="30">
        <v>173</v>
      </c>
      <c r="G14" s="30">
        <v>107</v>
      </c>
      <c r="H14" s="30">
        <v>51.1</v>
      </c>
      <c r="I14" s="30">
        <v>17.4</v>
      </c>
      <c r="J14" s="30">
        <v>12.5</v>
      </c>
      <c r="K14" s="30">
        <v>7.32</v>
      </c>
      <c r="L14" s="30">
        <v>5.01</v>
      </c>
      <c r="M14" s="30">
        <v>5</v>
      </c>
      <c r="N14" s="46">
        <f t="shared" si="0"/>
        <v>610.9300000000001</v>
      </c>
      <c r="O14" s="33">
        <f t="shared" si="1"/>
        <v>19.372463216641304</v>
      </c>
      <c r="P14" s="34">
        <f t="shared" si="2"/>
        <v>1390.0922878759181</v>
      </c>
      <c r="Q14" s="29"/>
    </row>
    <row r="15" spans="1:17" ht="15" customHeight="1">
      <c r="A15" s="28">
        <v>2523</v>
      </c>
      <c r="B15" s="30">
        <v>11.2</v>
      </c>
      <c r="C15" s="30">
        <v>16.5</v>
      </c>
      <c r="D15" s="30">
        <v>115</v>
      </c>
      <c r="E15" s="30">
        <v>226</v>
      </c>
      <c r="F15" s="30">
        <v>272</v>
      </c>
      <c r="G15" s="30">
        <v>677</v>
      </c>
      <c r="H15" s="30">
        <v>114</v>
      </c>
      <c r="I15" s="30">
        <v>41.3</v>
      </c>
      <c r="J15" s="30">
        <v>30.4</v>
      </c>
      <c r="K15" s="30">
        <v>16.8</v>
      </c>
      <c r="L15" s="30">
        <v>9.46</v>
      </c>
      <c r="M15" s="30">
        <v>6.96</v>
      </c>
      <c r="N15" s="46">
        <f t="shared" si="0"/>
        <v>1536.6200000000001</v>
      </c>
      <c r="O15" s="33">
        <f t="shared" si="1"/>
        <v>48.72590055809234</v>
      </c>
      <c r="P15" s="34">
        <f t="shared" si="2"/>
        <v>1390.0922878759181</v>
      </c>
      <c r="Q15" s="29"/>
    </row>
    <row r="16" spans="1:17" ht="15" customHeight="1">
      <c r="A16" s="28">
        <v>2524</v>
      </c>
      <c r="B16" s="30">
        <v>9.32</v>
      </c>
      <c r="C16" s="30">
        <v>108</v>
      </c>
      <c r="D16" s="30">
        <v>32.6</v>
      </c>
      <c r="E16" s="30">
        <v>608</v>
      </c>
      <c r="F16" s="30">
        <v>453</v>
      </c>
      <c r="G16" s="30">
        <v>254</v>
      </c>
      <c r="H16" s="30">
        <v>240</v>
      </c>
      <c r="I16" s="30">
        <v>137</v>
      </c>
      <c r="J16" s="30">
        <v>49.9</v>
      </c>
      <c r="K16" s="30">
        <v>30</v>
      </c>
      <c r="L16" s="30">
        <v>16.4</v>
      </c>
      <c r="M16" s="30">
        <v>11.6</v>
      </c>
      <c r="N16" s="46">
        <f t="shared" si="0"/>
        <v>1949.8200000000002</v>
      </c>
      <c r="O16" s="33">
        <f t="shared" si="1"/>
        <v>61.82838660578388</v>
      </c>
      <c r="P16" s="34">
        <f t="shared" si="2"/>
        <v>1390.0922878759181</v>
      </c>
      <c r="Q16" s="29"/>
    </row>
    <row r="17" spans="1:17" ht="15" customHeight="1">
      <c r="A17" s="28">
        <v>2525</v>
      </c>
      <c r="B17" s="30">
        <v>67.338</v>
      </c>
      <c r="C17" s="30">
        <v>21.62</v>
      </c>
      <c r="D17" s="30">
        <v>26.683</v>
      </c>
      <c r="E17" s="30">
        <v>58.949</v>
      </c>
      <c r="F17" s="30">
        <v>81.636</v>
      </c>
      <c r="G17" s="30">
        <v>243.67</v>
      </c>
      <c r="H17" s="30">
        <v>179.283</v>
      </c>
      <c r="I17" s="30">
        <v>41.64</v>
      </c>
      <c r="J17" s="30">
        <v>21.449</v>
      </c>
      <c r="K17" s="30">
        <v>14.58</v>
      </c>
      <c r="L17" s="30">
        <v>9.297</v>
      </c>
      <c r="M17" s="30">
        <v>5.979</v>
      </c>
      <c r="N17" s="46">
        <f t="shared" si="0"/>
        <v>772.124</v>
      </c>
      <c r="O17" s="33">
        <f t="shared" si="1"/>
        <v>24.483891425672248</v>
      </c>
      <c r="P17" s="34">
        <f t="shared" si="2"/>
        <v>1390.0922878759181</v>
      </c>
      <c r="Q17" s="29"/>
    </row>
    <row r="18" spans="1:17" ht="15" customHeight="1">
      <c r="A18" s="28">
        <v>2526</v>
      </c>
      <c r="B18" s="30">
        <v>4.62</v>
      </c>
      <c r="C18" s="30">
        <v>51.8</v>
      </c>
      <c r="D18" s="30">
        <v>25.6</v>
      </c>
      <c r="E18" s="30">
        <v>89.6</v>
      </c>
      <c r="F18" s="30">
        <v>265</v>
      </c>
      <c r="G18" s="30">
        <v>477</v>
      </c>
      <c r="H18" s="30">
        <v>253</v>
      </c>
      <c r="I18" s="30">
        <v>78.5</v>
      </c>
      <c r="J18" s="30">
        <v>31.6</v>
      </c>
      <c r="K18" s="30">
        <v>17.6</v>
      </c>
      <c r="L18" s="30">
        <v>12.5</v>
      </c>
      <c r="M18" s="30">
        <v>6.9</v>
      </c>
      <c r="N18" s="46">
        <f t="shared" si="0"/>
        <v>1313.7199999999998</v>
      </c>
      <c r="O18" s="33">
        <f t="shared" si="1"/>
        <v>41.657787924911204</v>
      </c>
      <c r="P18" s="34">
        <f t="shared" si="2"/>
        <v>1390.0922878759181</v>
      </c>
      <c r="Q18" s="29"/>
    </row>
    <row r="19" spans="1:17" ht="15" customHeight="1">
      <c r="A19" s="28">
        <v>2527</v>
      </c>
      <c r="B19" s="30">
        <v>15</v>
      </c>
      <c r="C19" s="30">
        <v>70.9</v>
      </c>
      <c r="D19" s="30">
        <v>84.7</v>
      </c>
      <c r="E19" s="30">
        <v>87.7</v>
      </c>
      <c r="F19" s="30">
        <v>185</v>
      </c>
      <c r="G19" s="30">
        <v>434</v>
      </c>
      <c r="H19" s="30">
        <v>260</v>
      </c>
      <c r="I19" s="30">
        <v>63.9</v>
      </c>
      <c r="J19" s="30">
        <v>29.8</v>
      </c>
      <c r="K19" s="30">
        <v>13.8</v>
      </c>
      <c r="L19" s="30">
        <v>6.33</v>
      </c>
      <c r="M19" s="30">
        <v>2.47</v>
      </c>
      <c r="N19" s="46">
        <f t="shared" si="0"/>
        <v>1253.6</v>
      </c>
      <c r="O19" s="33">
        <f t="shared" si="1"/>
        <v>39.75139523084729</v>
      </c>
      <c r="P19" s="34">
        <f t="shared" si="2"/>
        <v>1390.0922878759181</v>
      </c>
      <c r="Q19" s="29"/>
    </row>
    <row r="20" spans="1:17" ht="15" customHeight="1">
      <c r="A20" s="28">
        <v>2528</v>
      </c>
      <c r="B20" s="30">
        <v>7.99</v>
      </c>
      <c r="C20" s="30">
        <v>37.7</v>
      </c>
      <c r="D20" s="30">
        <v>53.6</v>
      </c>
      <c r="E20" s="30">
        <v>77.2</v>
      </c>
      <c r="F20" s="30">
        <v>230</v>
      </c>
      <c r="G20" s="30">
        <v>280</v>
      </c>
      <c r="H20" s="30">
        <v>123</v>
      </c>
      <c r="I20" s="30">
        <v>120</v>
      </c>
      <c r="J20" s="30">
        <v>40.5</v>
      </c>
      <c r="K20" s="30">
        <v>20.4</v>
      </c>
      <c r="L20" s="30">
        <v>12</v>
      </c>
      <c r="M20" s="30">
        <v>8.61</v>
      </c>
      <c r="N20" s="46">
        <f t="shared" si="0"/>
        <v>1011</v>
      </c>
      <c r="O20" s="33">
        <f t="shared" si="1"/>
        <v>32.058599695586</v>
      </c>
      <c r="P20" s="34">
        <f t="shared" si="2"/>
        <v>1390.0922878759181</v>
      </c>
      <c r="Q20" s="29"/>
    </row>
    <row r="21" spans="1:17" ht="15" customHeight="1">
      <c r="A21" s="28">
        <v>2529</v>
      </c>
      <c r="B21" s="30">
        <v>13.6</v>
      </c>
      <c r="C21" s="30">
        <v>73.9</v>
      </c>
      <c r="D21" s="30">
        <v>44.9</v>
      </c>
      <c r="E21" s="30">
        <v>58.6</v>
      </c>
      <c r="F21" s="30">
        <v>210</v>
      </c>
      <c r="G21" s="30">
        <v>310</v>
      </c>
      <c r="H21" s="30">
        <v>111</v>
      </c>
      <c r="I21" s="30">
        <v>41.6</v>
      </c>
      <c r="J21" s="30">
        <v>23.4</v>
      </c>
      <c r="K21" s="30">
        <v>14.2</v>
      </c>
      <c r="L21" s="30">
        <v>8.71</v>
      </c>
      <c r="M21" s="30">
        <v>6.94</v>
      </c>
      <c r="N21" s="46">
        <f t="shared" si="0"/>
        <v>916.8500000000001</v>
      </c>
      <c r="O21" s="33">
        <f t="shared" si="1"/>
        <v>29.073122780314566</v>
      </c>
      <c r="P21" s="34">
        <f t="shared" si="2"/>
        <v>1390.0922878759181</v>
      </c>
      <c r="Q21" s="29"/>
    </row>
    <row r="22" spans="1:17" ht="15" customHeight="1">
      <c r="A22" s="28">
        <v>2530</v>
      </c>
      <c r="B22" s="30">
        <v>5.16</v>
      </c>
      <c r="C22" s="30">
        <v>16</v>
      </c>
      <c r="D22" s="30">
        <v>37.6</v>
      </c>
      <c r="E22" s="30">
        <v>18.8</v>
      </c>
      <c r="F22" s="30">
        <v>376</v>
      </c>
      <c r="G22" s="30">
        <v>334</v>
      </c>
      <c r="H22" s="30">
        <v>202</v>
      </c>
      <c r="I22" s="30">
        <v>104</v>
      </c>
      <c r="J22" s="30">
        <v>35.8</v>
      </c>
      <c r="K22" s="30">
        <v>16.2</v>
      </c>
      <c r="L22" s="30">
        <v>106</v>
      </c>
      <c r="M22" s="30">
        <v>6.24</v>
      </c>
      <c r="N22" s="46">
        <f t="shared" si="0"/>
        <v>1257.8</v>
      </c>
      <c r="O22" s="33">
        <f t="shared" si="1"/>
        <v>39.8845763571791</v>
      </c>
      <c r="P22" s="34">
        <f t="shared" si="2"/>
        <v>1390.0922878759181</v>
      </c>
      <c r="Q22" s="29"/>
    </row>
    <row r="23" spans="1:17" ht="15" customHeight="1">
      <c r="A23" s="28">
        <v>2531</v>
      </c>
      <c r="B23" s="30">
        <v>17.2</v>
      </c>
      <c r="C23" s="30">
        <v>123</v>
      </c>
      <c r="D23" s="30">
        <v>139</v>
      </c>
      <c r="E23" s="30">
        <v>210</v>
      </c>
      <c r="F23" s="30">
        <v>400</v>
      </c>
      <c r="G23" s="30">
        <v>160</v>
      </c>
      <c r="H23" s="30">
        <v>106</v>
      </c>
      <c r="I23" s="30">
        <v>47.9</v>
      </c>
      <c r="J23" s="30">
        <v>26.4</v>
      </c>
      <c r="K23" s="30">
        <v>10.8</v>
      </c>
      <c r="L23" s="30">
        <v>6.9</v>
      </c>
      <c r="M23" s="30">
        <v>6.05</v>
      </c>
      <c r="N23" s="46">
        <f t="shared" si="0"/>
        <v>1253.2500000000002</v>
      </c>
      <c r="O23" s="33">
        <f t="shared" si="1"/>
        <v>39.740296803652974</v>
      </c>
      <c r="P23" s="34">
        <f t="shared" si="2"/>
        <v>1390.0922878759181</v>
      </c>
      <c r="Q23" s="29"/>
    </row>
    <row r="24" spans="1:17" ht="15" customHeight="1">
      <c r="A24" s="28">
        <v>2532</v>
      </c>
      <c r="B24" s="30">
        <v>4.82</v>
      </c>
      <c r="C24" s="30">
        <v>98.5</v>
      </c>
      <c r="D24" s="30">
        <v>67.2</v>
      </c>
      <c r="E24" s="30">
        <v>215</v>
      </c>
      <c r="F24" s="30">
        <v>254</v>
      </c>
      <c r="G24" s="30">
        <v>366</v>
      </c>
      <c r="H24" s="30">
        <v>211</v>
      </c>
      <c r="I24" s="30">
        <v>58.5</v>
      </c>
      <c r="J24" s="30">
        <v>29.1</v>
      </c>
      <c r="K24" s="30">
        <v>15.7</v>
      </c>
      <c r="L24" s="30">
        <v>10.8</v>
      </c>
      <c r="M24" s="30">
        <v>9.12</v>
      </c>
      <c r="N24" s="46">
        <f t="shared" si="0"/>
        <v>1339.7399999999998</v>
      </c>
      <c r="O24" s="33">
        <f t="shared" si="1"/>
        <v>42.48287671232876</v>
      </c>
      <c r="P24" s="34">
        <f t="shared" si="2"/>
        <v>1390.0922878759181</v>
      </c>
      <c r="Q24" s="29"/>
    </row>
    <row r="25" spans="1:17" ht="15" customHeight="1">
      <c r="A25" s="28">
        <v>2533</v>
      </c>
      <c r="B25" s="30">
        <v>7.43</v>
      </c>
      <c r="C25" s="30">
        <v>3.7</v>
      </c>
      <c r="D25" s="30">
        <v>26.7</v>
      </c>
      <c r="E25" s="30">
        <v>97.6</v>
      </c>
      <c r="F25" s="30">
        <v>121</v>
      </c>
      <c r="G25" s="30">
        <v>214</v>
      </c>
      <c r="H25" s="30">
        <v>93.6</v>
      </c>
      <c r="I25" s="30">
        <v>65.6</v>
      </c>
      <c r="J25" s="30">
        <v>22.5</v>
      </c>
      <c r="K25" s="30">
        <v>10.7</v>
      </c>
      <c r="L25" s="30">
        <v>6.35</v>
      </c>
      <c r="M25" s="30">
        <v>4.04</v>
      </c>
      <c r="N25" s="46">
        <f t="shared" si="0"/>
        <v>673.22</v>
      </c>
      <c r="O25" s="33">
        <f t="shared" si="1"/>
        <v>21.347666159309995</v>
      </c>
      <c r="P25" s="34">
        <f t="shared" si="2"/>
        <v>1390.0922878759181</v>
      </c>
      <c r="Q25" s="29"/>
    </row>
    <row r="26" spans="1:17" ht="15" customHeight="1">
      <c r="A26" s="28">
        <v>2534</v>
      </c>
      <c r="B26" s="30">
        <v>8.8</v>
      </c>
      <c r="C26" s="30">
        <v>38.7</v>
      </c>
      <c r="D26" s="30">
        <v>90.6</v>
      </c>
      <c r="E26" s="30">
        <v>28.2</v>
      </c>
      <c r="F26" s="30">
        <v>201</v>
      </c>
      <c r="G26" s="30">
        <v>359</v>
      </c>
      <c r="H26" s="30">
        <v>198</v>
      </c>
      <c r="I26" s="30">
        <v>64.2</v>
      </c>
      <c r="J26" s="30">
        <v>27.1</v>
      </c>
      <c r="K26" s="30">
        <v>16.7</v>
      </c>
      <c r="L26" s="30">
        <v>12.3</v>
      </c>
      <c r="M26" s="30">
        <v>11.2</v>
      </c>
      <c r="N26" s="46">
        <f t="shared" si="0"/>
        <v>1055.8</v>
      </c>
      <c r="O26" s="33">
        <f t="shared" si="1"/>
        <v>33.47919837645865</v>
      </c>
      <c r="P26" s="34">
        <f t="shared" si="2"/>
        <v>1390.0922878759181</v>
      </c>
      <c r="Q26" s="29"/>
    </row>
    <row r="27" spans="1:17" ht="15" customHeight="1">
      <c r="A27" s="28">
        <v>2535</v>
      </c>
      <c r="B27" s="30">
        <v>4.2</v>
      </c>
      <c r="C27" s="30">
        <v>3.82</v>
      </c>
      <c r="D27" s="30">
        <v>9.65</v>
      </c>
      <c r="E27" s="30">
        <v>18.2</v>
      </c>
      <c r="F27" s="30">
        <v>88.8</v>
      </c>
      <c r="G27" s="30">
        <v>140</v>
      </c>
      <c r="H27" s="30">
        <v>211</v>
      </c>
      <c r="I27" s="30">
        <v>35.6</v>
      </c>
      <c r="J27" s="30">
        <v>42.2</v>
      </c>
      <c r="K27" s="30">
        <v>17.4</v>
      </c>
      <c r="L27" s="30">
        <v>9.26</v>
      </c>
      <c r="M27" s="30">
        <v>9.6</v>
      </c>
      <c r="N27" s="46">
        <f t="shared" si="0"/>
        <v>589.73</v>
      </c>
      <c r="O27" s="33">
        <f t="shared" si="1"/>
        <v>18.70021562658549</v>
      </c>
      <c r="P27" s="34">
        <f t="shared" si="2"/>
        <v>1390.0922878759181</v>
      </c>
      <c r="Q27" s="29"/>
    </row>
    <row r="28" spans="1:17" ht="15" customHeight="1">
      <c r="A28" s="28">
        <v>2536</v>
      </c>
      <c r="B28" s="30">
        <v>7.84</v>
      </c>
      <c r="C28" s="30">
        <v>32.3</v>
      </c>
      <c r="D28" s="30">
        <v>39.8</v>
      </c>
      <c r="E28" s="30">
        <v>126</v>
      </c>
      <c r="F28" s="30">
        <v>62.6</v>
      </c>
      <c r="G28" s="30">
        <v>178</v>
      </c>
      <c r="H28" s="30">
        <v>82.3</v>
      </c>
      <c r="I28" s="30">
        <v>39.3</v>
      </c>
      <c r="J28" s="30">
        <v>15.2</v>
      </c>
      <c r="K28" s="30">
        <v>7.62</v>
      </c>
      <c r="L28" s="30">
        <v>4.86</v>
      </c>
      <c r="M28" s="30">
        <v>25.6</v>
      </c>
      <c r="N28" s="46">
        <f t="shared" si="0"/>
        <v>621.4200000000001</v>
      </c>
      <c r="O28" s="33">
        <f t="shared" si="1"/>
        <v>19.705098934550993</v>
      </c>
      <c r="P28" s="34">
        <f t="shared" si="2"/>
        <v>1390.0922878759181</v>
      </c>
      <c r="Q28" s="29"/>
    </row>
    <row r="29" spans="1:17" ht="15" customHeight="1">
      <c r="A29" s="28">
        <v>2537</v>
      </c>
      <c r="B29" s="30">
        <v>24.7</v>
      </c>
      <c r="C29" s="30">
        <v>107</v>
      </c>
      <c r="D29" s="30">
        <v>99.6</v>
      </c>
      <c r="E29" s="30">
        <v>188</v>
      </c>
      <c r="F29" s="30">
        <v>1314</v>
      </c>
      <c r="G29" s="30">
        <v>696</v>
      </c>
      <c r="H29" s="30">
        <v>204</v>
      </c>
      <c r="I29" s="30">
        <v>67.5</v>
      </c>
      <c r="J29" s="30">
        <v>51.3</v>
      </c>
      <c r="K29" s="30">
        <v>29.3</v>
      </c>
      <c r="L29" s="30">
        <v>20.9</v>
      </c>
      <c r="M29" s="30">
        <v>19.9</v>
      </c>
      <c r="N29" s="46">
        <f t="shared" si="0"/>
        <v>2822.2000000000007</v>
      </c>
      <c r="O29" s="33">
        <f t="shared" si="1"/>
        <v>89.49137493658044</v>
      </c>
      <c r="P29" s="34">
        <f t="shared" si="2"/>
        <v>1390.0922878759181</v>
      </c>
      <c r="Q29" s="29"/>
    </row>
    <row r="30" spans="1:17" ht="15" customHeight="1">
      <c r="A30" s="28">
        <v>2538</v>
      </c>
      <c r="B30" s="30">
        <v>19.19</v>
      </c>
      <c r="C30" s="30">
        <v>63.7</v>
      </c>
      <c r="D30" s="30">
        <v>18.6</v>
      </c>
      <c r="E30" s="30">
        <v>116.3</v>
      </c>
      <c r="F30" s="30">
        <v>1112.9</v>
      </c>
      <c r="G30" s="30">
        <v>734.5</v>
      </c>
      <c r="H30" s="30">
        <v>375.4</v>
      </c>
      <c r="I30" s="30">
        <v>217.9</v>
      </c>
      <c r="J30" s="30">
        <v>61.7</v>
      </c>
      <c r="K30" s="30">
        <v>33.3</v>
      </c>
      <c r="L30" s="30">
        <v>21.1</v>
      </c>
      <c r="M30" s="30">
        <v>11.2</v>
      </c>
      <c r="N30" s="46">
        <f t="shared" si="0"/>
        <v>2785.79</v>
      </c>
      <c r="O30" s="33">
        <f t="shared" si="1"/>
        <v>88.33682141045155</v>
      </c>
      <c r="P30" s="34">
        <f t="shared" si="2"/>
        <v>1390.0922878759181</v>
      </c>
      <c r="Q30" s="29"/>
    </row>
    <row r="31" spans="1:17" ht="15" customHeight="1">
      <c r="A31" s="28">
        <v>2539</v>
      </c>
      <c r="B31" s="30">
        <v>24.12</v>
      </c>
      <c r="C31" s="30">
        <v>32.69</v>
      </c>
      <c r="D31" s="30">
        <v>72.17</v>
      </c>
      <c r="E31" s="30">
        <v>77.53</v>
      </c>
      <c r="F31" s="30">
        <v>360.36</v>
      </c>
      <c r="G31" s="30">
        <v>390.22</v>
      </c>
      <c r="H31" s="30">
        <v>183.83</v>
      </c>
      <c r="I31" s="30">
        <v>78.09</v>
      </c>
      <c r="J31" s="30">
        <v>31.53</v>
      </c>
      <c r="K31" s="30">
        <v>18.41</v>
      </c>
      <c r="L31" s="30">
        <v>9.07</v>
      </c>
      <c r="M31" s="30">
        <v>6.58</v>
      </c>
      <c r="N31" s="46">
        <f t="shared" si="0"/>
        <v>1284.6</v>
      </c>
      <c r="O31" s="33">
        <f t="shared" si="1"/>
        <v>40.73439878234399</v>
      </c>
      <c r="P31" s="34">
        <f t="shared" si="2"/>
        <v>1390.0922878759181</v>
      </c>
      <c r="Q31" s="29"/>
    </row>
    <row r="32" spans="1:17" ht="15" customHeight="1">
      <c r="A32" s="28">
        <v>2540</v>
      </c>
      <c r="B32" s="30">
        <v>14.628</v>
      </c>
      <c r="C32" s="30">
        <v>16.908</v>
      </c>
      <c r="D32" s="30">
        <v>15.725</v>
      </c>
      <c r="E32" s="30">
        <v>102.024</v>
      </c>
      <c r="F32" s="30">
        <v>193.88</v>
      </c>
      <c r="G32" s="30">
        <v>375.522</v>
      </c>
      <c r="H32" s="30">
        <v>220.389</v>
      </c>
      <c r="I32" s="30">
        <v>46.958</v>
      </c>
      <c r="J32" s="30">
        <v>21.989</v>
      </c>
      <c r="K32" s="30">
        <v>12.234</v>
      </c>
      <c r="L32" s="30">
        <v>9.115</v>
      </c>
      <c r="M32" s="30">
        <v>4.73</v>
      </c>
      <c r="N32" s="46">
        <f t="shared" si="0"/>
        <v>1034.1019999999999</v>
      </c>
      <c r="O32" s="33">
        <f t="shared" si="1"/>
        <v>32.791159309994924</v>
      </c>
      <c r="P32" s="34">
        <f t="shared" si="2"/>
        <v>1390.0922878759181</v>
      </c>
      <c r="Q32" s="29"/>
    </row>
    <row r="33" spans="1:17" ht="15" customHeight="1">
      <c r="A33" s="28">
        <v>2541</v>
      </c>
      <c r="B33" s="30">
        <v>10.39</v>
      </c>
      <c r="C33" s="30">
        <v>12.26</v>
      </c>
      <c r="D33" s="30">
        <v>36.491</v>
      </c>
      <c r="E33" s="30">
        <v>60.787</v>
      </c>
      <c r="F33" s="30">
        <v>83.562</v>
      </c>
      <c r="G33" s="30">
        <v>291.509</v>
      </c>
      <c r="H33" s="30">
        <v>47.036</v>
      </c>
      <c r="I33" s="30">
        <v>22.291</v>
      </c>
      <c r="J33" s="30">
        <v>12.096</v>
      </c>
      <c r="K33" s="30">
        <v>6.739</v>
      </c>
      <c r="L33" s="30">
        <v>4.238</v>
      </c>
      <c r="M33" s="30">
        <v>3.845</v>
      </c>
      <c r="N33" s="46">
        <f t="shared" si="0"/>
        <v>591.2440000000003</v>
      </c>
      <c r="O33" s="33">
        <f t="shared" si="1"/>
        <v>18.748224251648917</v>
      </c>
      <c r="P33" s="34">
        <f t="shared" si="2"/>
        <v>1390.0922878759181</v>
      </c>
      <c r="Q33" s="29"/>
    </row>
    <row r="34" spans="1:17" ht="15" customHeight="1">
      <c r="A34" s="28">
        <v>2542</v>
      </c>
      <c r="B34" s="30">
        <v>13.176</v>
      </c>
      <c r="C34" s="30">
        <v>54.424</v>
      </c>
      <c r="D34" s="30">
        <v>92.816</v>
      </c>
      <c r="E34" s="30">
        <v>72.213</v>
      </c>
      <c r="F34" s="30">
        <v>241.013</v>
      </c>
      <c r="G34" s="30">
        <v>772.131</v>
      </c>
      <c r="H34" s="30">
        <v>213.399</v>
      </c>
      <c r="I34" s="30">
        <v>107.119</v>
      </c>
      <c r="J34" s="30">
        <v>45.294</v>
      </c>
      <c r="K34" s="30">
        <v>23.28</v>
      </c>
      <c r="L34" s="30">
        <v>14.093</v>
      </c>
      <c r="M34" s="30">
        <v>9.033</v>
      </c>
      <c r="N34" s="46">
        <f t="shared" si="0"/>
        <v>1657.991</v>
      </c>
      <c r="O34" s="33">
        <f t="shared" si="1"/>
        <v>52.57454972095383</v>
      </c>
      <c r="P34" s="34">
        <f t="shared" si="2"/>
        <v>1390.0922878759181</v>
      </c>
      <c r="Q34" s="29"/>
    </row>
    <row r="35" spans="1:17" ht="15" customHeight="1">
      <c r="A35" s="28">
        <v>2543</v>
      </c>
      <c r="B35" s="30">
        <v>35.517</v>
      </c>
      <c r="C35" s="30">
        <v>135.973</v>
      </c>
      <c r="D35" s="30">
        <v>134.745</v>
      </c>
      <c r="E35" s="30">
        <v>237.001</v>
      </c>
      <c r="F35" s="30">
        <v>296.698</v>
      </c>
      <c r="G35" s="30">
        <v>338.073</v>
      </c>
      <c r="H35" s="30">
        <v>176.014</v>
      </c>
      <c r="I35" s="30">
        <v>76.552</v>
      </c>
      <c r="J35" s="30">
        <v>30.643</v>
      </c>
      <c r="K35" s="30">
        <v>18.185</v>
      </c>
      <c r="L35" s="30">
        <v>10.568</v>
      </c>
      <c r="M35" s="30">
        <v>48.5</v>
      </c>
      <c r="N35" s="46">
        <f t="shared" si="0"/>
        <v>1538.469</v>
      </c>
      <c r="O35" s="33">
        <f t="shared" si="1"/>
        <v>48.78453196347032</v>
      </c>
      <c r="P35" s="34">
        <f t="shared" si="2"/>
        <v>1390.0922878759181</v>
      </c>
      <c r="Q35" s="29"/>
    </row>
    <row r="36" spans="1:17" ht="15" customHeight="1">
      <c r="A36" s="28">
        <v>2544</v>
      </c>
      <c r="B36" s="30">
        <v>12.529</v>
      </c>
      <c r="C36" s="30">
        <v>64.89</v>
      </c>
      <c r="D36" s="30">
        <v>71.108</v>
      </c>
      <c r="E36" s="30">
        <v>240.799</v>
      </c>
      <c r="F36" s="30">
        <v>656.446</v>
      </c>
      <c r="G36" s="30">
        <v>419.921</v>
      </c>
      <c r="H36" s="30">
        <v>216.764</v>
      </c>
      <c r="I36" s="30">
        <v>115.736</v>
      </c>
      <c r="J36" s="30">
        <v>43.511</v>
      </c>
      <c r="K36" s="30">
        <v>24.344</v>
      </c>
      <c r="L36" s="30">
        <v>11.295</v>
      </c>
      <c r="M36" s="30">
        <v>6.795</v>
      </c>
      <c r="N36" s="46">
        <f t="shared" si="0"/>
        <v>1884.1380000000001</v>
      </c>
      <c r="O36" s="33">
        <f t="shared" si="1"/>
        <v>59.74562404870625</v>
      </c>
      <c r="P36" s="34">
        <f t="shared" si="2"/>
        <v>1390.0922878759181</v>
      </c>
      <c r="Q36" s="29"/>
    </row>
    <row r="37" spans="1:17" ht="15" customHeight="1">
      <c r="A37" s="28">
        <v>2545</v>
      </c>
      <c r="B37" s="30">
        <v>8.491</v>
      </c>
      <c r="C37" s="30">
        <v>168.205</v>
      </c>
      <c r="D37" s="30">
        <v>91.73</v>
      </c>
      <c r="E37" s="30">
        <v>103.495</v>
      </c>
      <c r="F37" s="30">
        <v>432.136</v>
      </c>
      <c r="G37" s="30">
        <v>758.289</v>
      </c>
      <c r="H37" s="30">
        <v>274.753</v>
      </c>
      <c r="I37" s="30">
        <v>157.659</v>
      </c>
      <c r="J37" s="30">
        <v>90.831</v>
      </c>
      <c r="K37" s="30">
        <v>37.111</v>
      </c>
      <c r="L37" s="30">
        <v>16.527</v>
      </c>
      <c r="M37" s="30">
        <v>16.179</v>
      </c>
      <c r="N37" s="46">
        <f t="shared" si="0"/>
        <v>2155.406</v>
      </c>
      <c r="O37" s="33">
        <f t="shared" si="1"/>
        <v>68.3474759005581</v>
      </c>
      <c r="P37" s="34">
        <f t="shared" si="2"/>
        <v>1390.0922878759181</v>
      </c>
      <c r="Q37" s="29"/>
    </row>
    <row r="38" spans="1:17" ht="15" customHeight="1">
      <c r="A38" s="28">
        <v>2546</v>
      </c>
      <c r="B38" s="30">
        <v>16.558</v>
      </c>
      <c r="C38" s="30">
        <v>25.92</v>
      </c>
      <c r="D38" s="30">
        <v>39.074</v>
      </c>
      <c r="E38" s="30">
        <v>113.983</v>
      </c>
      <c r="F38" s="30">
        <v>366.17</v>
      </c>
      <c r="G38" s="30">
        <v>717.383</v>
      </c>
      <c r="H38" s="30">
        <v>116.618</v>
      </c>
      <c r="I38" s="30">
        <v>40.09</v>
      </c>
      <c r="J38" s="30">
        <v>20.909</v>
      </c>
      <c r="K38" s="30">
        <v>13.416</v>
      </c>
      <c r="L38" s="30">
        <v>7.871</v>
      </c>
      <c r="M38" s="30">
        <v>4.919</v>
      </c>
      <c r="N38" s="46">
        <f t="shared" si="0"/>
        <v>1482.9110000000003</v>
      </c>
      <c r="O38" s="33">
        <f t="shared" si="1"/>
        <v>47.022799340436336</v>
      </c>
      <c r="P38" s="34">
        <f t="shared" si="2"/>
        <v>1390.0922878759181</v>
      </c>
      <c r="Q38" s="29"/>
    </row>
    <row r="39" spans="1:17" ht="15" customHeight="1">
      <c r="A39" s="28">
        <v>2547</v>
      </c>
      <c r="B39" s="30">
        <v>7.953</v>
      </c>
      <c r="C39" s="30">
        <v>27.137</v>
      </c>
      <c r="D39" s="30">
        <v>98.376</v>
      </c>
      <c r="E39" s="30">
        <v>163.546</v>
      </c>
      <c r="F39" s="30">
        <v>240.612</v>
      </c>
      <c r="G39" s="30">
        <v>561.404</v>
      </c>
      <c r="H39" s="30">
        <v>88.562</v>
      </c>
      <c r="I39" s="30">
        <v>38.571</v>
      </c>
      <c r="J39" s="30">
        <v>23.126</v>
      </c>
      <c r="K39" s="30">
        <v>12.685</v>
      </c>
      <c r="L39" s="30">
        <v>5.521</v>
      </c>
      <c r="M39" s="30">
        <v>4.717</v>
      </c>
      <c r="N39" s="46">
        <f t="shared" si="0"/>
        <v>1272.2099999999998</v>
      </c>
      <c r="O39" s="33">
        <f t="shared" si="1"/>
        <v>40.341514459665134</v>
      </c>
      <c r="P39" s="34">
        <f t="shared" si="2"/>
        <v>1390.0922878759181</v>
      </c>
      <c r="Q39" s="29"/>
    </row>
    <row r="40" spans="1:17" ht="15" customHeight="1">
      <c r="A40" s="28">
        <v>2548</v>
      </c>
      <c r="B40" s="30">
        <v>10.29456</v>
      </c>
      <c r="C40" s="30">
        <v>22.5504</v>
      </c>
      <c r="D40" s="30">
        <v>36.784800000000004</v>
      </c>
      <c r="E40" s="30">
        <v>111.15792000000002</v>
      </c>
      <c r="F40" s="30">
        <v>332.7912</v>
      </c>
      <c r="G40" s="30">
        <v>712.22544</v>
      </c>
      <c r="H40" s="30">
        <v>318.18095999999997</v>
      </c>
      <c r="I40" s="30">
        <v>133.59599999999998</v>
      </c>
      <c r="J40" s="30">
        <v>34.7976</v>
      </c>
      <c r="K40" s="30">
        <v>17.608320000000003</v>
      </c>
      <c r="L40" s="30">
        <v>9.55584</v>
      </c>
      <c r="M40" s="30">
        <v>6.5232</v>
      </c>
      <c r="N40" s="46">
        <f t="shared" si="0"/>
        <v>1746.0662400000003</v>
      </c>
      <c r="O40" s="33">
        <f t="shared" si="1"/>
        <v>55.36739726027398</v>
      </c>
      <c r="P40" s="34">
        <f t="shared" si="2"/>
        <v>1390.0922878759181</v>
      </c>
      <c r="Q40" s="29"/>
    </row>
    <row r="41" spans="1:17" ht="15" customHeight="1">
      <c r="A41" s="28">
        <v>2549</v>
      </c>
      <c r="B41" s="30">
        <v>31.380480000000002</v>
      </c>
      <c r="C41" s="30">
        <v>154.93248000000006</v>
      </c>
      <c r="D41" s="30">
        <v>50.975136</v>
      </c>
      <c r="E41" s="30">
        <v>80.81251199999998</v>
      </c>
      <c r="F41" s="30">
        <v>618.38208</v>
      </c>
      <c r="G41" s="30">
        <v>572.54256</v>
      </c>
      <c r="H41" s="30">
        <v>215.89977600000003</v>
      </c>
      <c r="I41" s="30">
        <v>55.45584</v>
      </c>
      <c r="J41" s="30">
        <v>23.880096000000005</v>
      </c>
      <c r="K41" s="30">
        <v>13.851648</v>
      </c>
      <c r="L41" s="30">
        <v>6.772895999999998</v>
      </c>
      <c r="M41" s="30">
        <v>3.6547200000000006</v>
      </c>
      <c r="N41" s="46">
        <f t="shared" si="0"/>
        <v>1828.540224</v>
      </c>
      <c r="O41" s="33">
        <f t="shared" si="1"/>
        <v>57.9826301369863</v>
      </c>
      <c r="P41" s="34">
        <f t="shared" si="2"/>
        <v>1390.0922878759181</v>
      </c>
      <c r="Q41" s="29"/>
    </row>
    <row r="42" spans="1:17" ht="15" customHeight="1">
      <c r="A42" s="28">
        <v>2550</v>
      </c>
      <c r="B42" s="35">
        <v>6.975071999999999</v>
      </c>
      <c r="C42" s="35">
        <v>75.63974400000002</v>
      </c>
      <c r="D42" s="35">
        <v>89.59420799999998</v>
      </c>
      <c r="E42" s="35">
        <v>51.970464000000064</v>
      </c>
      <c r="F42" s="35">
        <v>216.442368</v>
      </c>
      <c r="G42" s="35">
        <v>242.942112</v>
      </c>
      <c r="H42" s="35">
        <v>238.24368</v>
      </c>
      <c r="I42" s="35">
        <v>64.02067199999999</v>
      </c>
      <c r="J42" s="35">
        <v>23.131008000000005</v>
      </c>
      <c r="K42" s="35">
        <v>12.731903999999997</v>
      </c>
      <c r="L42" s="35">
        <v>16.32787200000001</v>
      </c>
      <c r="M42" s="35">
        <v>8.57952</v>
      </c>
      <c r="N42" s="46">
        <f t="shared" si="0"/>
        <v>1046.598624</v>
      </c>
      <c r="O42" s="33">
        <f t="shared" si="1"/>
        <v>33.187424657534244</v>
      </c>
      <c r="P42" s="34">
        <f t="shared" si="2"/>
        <v>1390.0922878759181</v>
      </c>
      <c r="Q42" s="29"/>
    </row>
    <row r="43" spans="1:17" ht="15" customHeight="1">
      <c r="A43" s="28">
        <v>2551</v>
      </c>
      <c r="B43" s="30">
        <v>17.589312000000003</v>
      </c>
      <c r="C43" s="30">
        <v>42.55891200000002</v>
      </c>
      <c r="D43" s="30">
        <v>83.6136</v>
      </c>
      <c r="E43" s="30">
        <v>175.079232</v>
      </c>
      <c r="F43" s="30">
        <v>505.0848960000001</v>
      </c>
      <c r="G43" s="30">
        <v>520.713792</v>
      </c>
      <c r="H43" s="30">
        <v>258.10617599999995</v>
      </c>
      <c r="I43" s="30">
        <v>109.104192</v>
      </c>
      <c r="J43" s="30">
        <v>36.05644800000001</v>
      </c>
      <c r="K43" s="30">
        <v>22.443263999999996</v>
      </c>
      <c r="L43" s="30">
        <v>11.722752</v>
      </c>
      <c r="M43" s="30">
        <v>9.037440000000002</v>
      </c>
      <c r="N43" s="46">
        <f t="shared" si="0"/>
        <v>1791.110016</v>
      </c>
      <c r="O43" s="33">
        <f t="shared" si="1"/>
        <v>56.79572602739726</v>
      </c>
      <c r="P43" s="34">
        <f t="shared" si="2"/>
        <v>1390.0922878759181</v>
      </c>
      <c r="Q43" s="29"/>
    </row>
    <row r="44" spans="1:17" ht="15" customHeight="1">
      <c r="A44" s="28">
        <v>2552</v>
      </c>
      <c r="B44" s="30">
        <v>15.2928</v>
      </c>
      <c r="C44" s="30">
        <v>34.992000000000004</v>
      </c>
      <c r="D44" s="30">
        <v>56.76480000000001</v>
      </c>
      <c r="E44" s="30">
        <v>89.12160000000009</v>
      </c>
      <c r="F44" s="30">
        <v>127.09440000000001</v>
      </c>
      <c r="G44" s="30">
        <v>219.024</v>
      </c>
      <c r="H44" s="30">
        <v>129.68640000000002</v>
      </c>
      <c r="I44" s="30">
        <v>42.9408</v>
      </c>
      <c r="J44" s="30">
        <v>17.712</v>
      </c>
      <c r="K44" s="30">
        <v>14.6016</v>
      </c>
      <c r="L44" s="30">
        <v>5.702400000000001</v>
      </c>
      <c r="M44" s="30">
        <v>2.4624</v>
      </c>
      <c r="N44" s="46">
        <f t="shared" si="0"/>
        <v>755.3952</v>
      </c>
      <c r="O44" s="33">
        <f t="shared" si="1"/>
        <v>23.953424657534246</v>
      </c>
      <c r="P44" s="34">
        <f t="shared" si="2"/>
        <v>1390.0922878759181</v>
      </c>
      <c r="Q44" s="29"/>
    </row>
    <row r="45" spans="1:17" ht="15" customHeight="1">
      <c r="A45" s="28">
        <v>2553</v>
      </c>
      <c r="B45" s="30">
        <v>2.4710400000000003</v>
      </c>
      <c r="C45" s="30">
        <v>34.563456</v>
      </c>
      <c r="D45" s="30">
        <v>9.999072</v>
      </c>
      <c r="E45" s="30">
        <v>80.32608</v>
      </c>
      <c r="F45" s="30">
        <v>548.787744</v>
      </c>
      <c r="G45" s="30">
        <v>448.64064</v>
      </c>
      <c r="H45" s="30">
        <v>135.28944</v>
      </c>
      <c r="I45" s="30">
        <v>46.967040000000004</v>
      </c>
      <c r="J45" s="30">
        <v>21.552480000000003</v>
      </c>
      <c r="K45" s="30">
        <v>11.019456000000002</v>
      </c>
      <c r="L45" s="30">
        <v>4.447007999999999</v>
      </c>
      <c r="M45" s="30">
        <v>7.95312</v>
      </c>
      <c r="N45" s="46">
        <f t="shared" si="0"/>
        <v>1352.016576</v>
      </c>
      <c r="O45" s="33">
        <f t="shared" si="1"/>
        <v>42.872164383561646</v>
      </c>
      <c r="P45" s="34">
        <f t="shared" si="2"/>
        <v>1390.0922878759181</v>
      </c>
      <c r="Q45" s="29"/>
    </row>
    <row r="46" spans="1:17" ht="15" customHeight="1">
      <c r="A46" s="28">
        <v>2554</v>
      </c>
      <c r="B46" s="30">
        <v>22.197024000000003</v>
      </c>
      <c r="C46" s="30">
        <v>318.428064</v>
      </c>
      <c r="D46" s="30">
        <v>447.36019200000004</v>
      </c>
      <c r="E46" s="30">
        <v>419.52643200000006</v>
      </c>
      <c r="F46" s="30">
        <v>965.5243200000001</v>
      </c>
      <c r="G46" s="30">
        <v>573.0350399999999</v>
      </c>
      <c r="H46" s="30">
        <v>386.3073600000001</v>
      </c>
      <c r="I46" s="30">
        <v>93.94272000000002</v>
      </c>
      <c r="J46" s="30">
        <v>45.576000000000015</v>
      </c>
      <c r="K46" s="30">
        <v>28.438559999999995</v>
      </c>
      <c r="L46" s="30">
        <v>14.721264000000005</v>
      </c>
      <c r="M46" s="30">
        <v>19.663776000000002</v>
      </c>
      <c r="N46" s="46">
        <f t="shared" si="0"/>
        <v>3334.720752</v>
      </c>
      <c r="O46" s="33">
        <f t="shared" si="1"/>
        <v>105.74330136986302</v>
      </c>
      <c r="P46" s="34">
        <f t="shared" si="2"/>
        <v>1390.0922878759181</v>
      </c>
      <c r="Q46" s="29"/>
    </row>
    <row r="47" spans="1:17" ht="15" customHeight="1">
      <c r="A47" s="28">
        <v>2555</v>
      </c>
      <c r="B47" s="30">
        <v>25.142400000000002</v>
      </c>
      <c r="C47" s="30">
        <v>148.6944</v>
      </c>
      <c r="D47" s="30">
        <v>97.54560000000001</v>
      </c>
      <c r="E47" s="30">
        <v>162.9504</v>
      </c>
      <c r="F47" s="30">
        <v>284.9472</v>
      </c>
      <c r="G47" s="30">
        <v>500.86080000000004</v>
      </c>
      <c r="H47" s="30">
        <v>182.0448</v>
      </c>
      <c r="I47" s="30">
        <v>84.06720000000001</v>
      </c>
      <c r="J47" s="30">
        <v>48.2112</v>
      </c>
      <c r="K47" s="30">
        <v>22.3776</v>
      </c>
      <c r="L47" s="30">
        <v>21.9456</v>
      </c>
      <c r="M47" s="30">
        <v>13.9104</v>
      </c>
      <c r="N47" s="46">
        <f t="shared" si="0"/>
        <v>1592.6976000000002</v>
      </c>
      <c r="O47" s="33">
        <f t="shared" si="1"/>
        <v>50.5041095890411</v>
      </c>
      <c r="P47" s="34">
        <f t="shared" si="2"/>
        <v>1390.0922878759181</v>
      </c>
      <c r="Q47" s="29"/>
    </row>
    <row r="48" spans="1:17" ht="15" customHeight="1">
      <c r="A48" s="28">
        <v>2556</v>
      </c>
      <c r="B48" s="30">
        <v>10.121760000000004</v>
      </c>
      <c r="C48" s="30">
        <v>17.222976</v>
      </c>
      <c r="D48" s="30">
        <v>21.775391999999997</v>
      </c>
      <c r="E48" s="30">
        <v>38.688192000000015</v>
      </c>
      <c r="F48" s="30">
        <v>261.625248</v>
      </c>
      <c r="G48" s="30">
        <v>280.04832</v>
      </c>
      <c r="H48" s="30">
        <v>172.01289599999998</v>
      </c>
      <c r="I48" s="30">
        <v>51.306048000000004</v>
      </c>
      <c r="J48" s="30">
        <v>30.086208000000013</v>
      </c>
      <c r="K48" s="30">
        <v>15.28416</v>
      </c>
      <c r="L48" s="30">
        <v>7.708608000000002</v>
      </c>
      <c r="M48" s="30">
        <v>3.7186559999999993</v>
      </c>
      <c r="N48" s="46">
        <f t="shared" si="0"/>
        <v>909.5984640000001</v>
      </c>
      <c r="O48" s="33">
        <f t="shared" si="1"/>
        <v>28.843178082191784</v>
      </c>
      <c r="P48" s="34">
        <f t="shared" si="2"/>
        <v>1390.0922878759181</v>
      </c>
      <c r="Q48" s="29"/>
    </row>
    <row r="49" spans="1:17" ht="15" customHeight="1">
      <c r="A49" s="28">
        <v>2557</v>
      </c>
      <c r="B49" s="30">
        <v>5.6376</v>
      </c>
      <c r="C49" s="30">
        <v>70.34601599999999</v>
      </c>
      <c r="D49" s="30">
        <v>44.08473600000001</v>
      </c>
      <c r="E49" s="30">
        <v>238.07347199999995</v>
      </c>
      <c r="F49" s="30">
        <v>287.40873600000003</v>
      </c>
      <c r="G49" s="30">
        <v>555.7066559999998</v>
      </c>
      <c r="H49" s="30">
        <v>144.170496</v>
      </c>
      <c r="I49" s="30">
        <v>74.38348800000003</v>
      </c>
      <c r="J49" s="30">
        <v>25.28496000000001</v>
      </c>
      <c r="K49" s="30">
        <v>24.848640000000003</v>
      </c>
      <c r="L49" s="30">
        <v>7.959168</v>
      </c>
      <c r="M49" s="30">
        <v>4.637087999999999</v>
      </c>
      <c r="N49" s="46">
        <f t="shared" si="0"/>
        <v>1482.5410559999996</v>
      </c>
      <c r="O49" s="33">
        <f t="shared" si="1"/>
        <v>47.01106849315067</v>
      </c>
      <c r="P49" s="34">
        <f t="shared" si="2"/>
        <v>1390.0922878759181</v>
      </c>
      <c r="Q49" s="29"/>
    </row>
    <row r="50" spans="1:17" ht="15" customHeight="1">
      <c r="A50" s="28">
        <v>2558</v>
      </c>
      <c r="B50" s="30">
        <v>13.77</v>
      </c>
      <c r="C50" s="30">
        <v>15.82</v>
      </c>
      <c r="D50" s="30">
        <v>19.1</v>
      </c>
      <c r="E50" s="30">
        <v>35.58</v>
      </c>
      <c r="F50" s="30">
        <v>112.37</v>
      </c>
      <c r="G50" s="30">
        <v>211.22</v>
      </c>
      <c r="H50" s="30">
        <v>124.74</v>
      </c>
      <c r="I50" s="30">
        <v>40.11</v>
      </c>
      <c r="J50" s="30">
        <v>27.51</v>
      </c>
      <c r="K50" s="30">
        <v>9.16</v>
      </c>
      <c r="L50" s="30">
        <v>5.32</v>
      </c>
      <c r="M50" s="30">
        <v>1.13</v>
      </c>
      <c r="N50" s="46">
        <f aca="true" t="shared" si="3" ref="N50:N55">SUM(B50:M50)</f>
        <v>615.83</v>
      </c>
      <c r="O50" s="33">
        <f t="shared" si="1"/>
        <v>19.527841197361745</v>
      </c>
      <c r="P50" s="34">
        <f t="shared" si="2"/>
        <v>1390.0922878759181</v>
      </c>
      <c r="Q50" s="29"/>
    </row>
    <row r="51" spans="1:17" ht="15" customHeight="1">
      <c r="A51" s="28">
        <v>2559</v>
      </c>
      <c r="B51" s="30">
        <v>1.61</v>
      </c>
      <c r="C51" s="30">
        <v>12.96</v>
      </c>
      <c r="D51" s="30">
        <v>50.49</v>
      </c>
      <c r="E51" s="30">
        <v>149.87</v>
      </c>
      <c r="F51" s="30">
        <v>406.75</v>
      </c>
      <c r="G51" s="30">
        <v>467.53</v>
      </c>
      <c r="H51" s="30">
        <v>198.29</v>
      </c>
      <c r="I51" s="30">
        <v>76.14</v>
      </c>
      <c r="J51" s="30">
        <v>26.85</v>
      </c>
      <c r="K51" s="30">
        <v>25.35</v>
      </c>
      <c r="L51" s="30">
        <v>8.86</v>
      </c>
      <c r="M51" s="30">
        <v>5.69</v>
      </c>
      <c r="N51" s="46">
        <f t="shared" si="3"/>
        <v>1430.3899999999999</v>
      </c>
      <c r="O51" s="33">
        <f t="shared" si="1"/>
        <v>45.35736935565702</v>
      </c>
      <c r="P51" s="34">
        <f t="shared" si="2"/>
        <v>1390.0922878759181</v>
      </c>
      <c r="Q51" s="29"/>
    </row>
    <row r="52" spans="1:17" ht="15" customHeight="1">
      <c r="A52" s="28">
        <v>2560</v>
      </c>
      <c r="B52" s="30">
        <v>15.19</v>
      </c>
      <c r="C52" s="30">
        <v>52.79</v>
      </c>
      <c r="D52" s="30">
        <v>53.82</v>
      </c>
      <c r="E52" s="30">
        <v>397.37</v>
      </c>
      <c r="F52" s="30">
        <v>270.98</v>
      </c>
      <c r="G52" s="30">
        <v>469.3</v>
      </c>
      <c r="H52" s="30">
        <v>489.13</v>
      </c>
      <c r="I52" s="30">
        <v>84.17</v>
      </c>
      <c r="J52" s="30">
        <v>36.84</v>
      </c>
      <c r="K52" s="30">
        <v>24.55</v>
      </c>
      <c r="L52" s="30">
        <v>7.99</v>
      </c>
      <c r="M52" s="30">
        <v>9.68</v>
      </c>
      <c r="N52" s="46">
        <f t="shared" si="3"/>
        <v>1911.81</v>
      </c>
      <c r="O52" s="33">
        <f t="shared" si="1"/>
        <v>60.62309741248097</v>
      </c>
      <c r="P52" s="34">
        <f t="shared" si="2"/>
        <v>1390.0922878759181</v>
      </c>
      <c r="Q52" s="29"/>
    </row>
    <row r="53" spans="1:17" ht="15" customHeight="1">
      <c r="A53" s="28">
        <v>2561</v>
      </c>
      <c r="B53" s="30">
        <v>37.49</v>
      </c>
      <c r="C53" s="30">
        <v>60.69</v>
      </c>
      <c r="D53" s="30">
        <v>85.07</v>
      </c>
      <c r="E53" s="30">
        <v>232.8</v>
      </c>
      <c r="F53" s="30">
        <v>403.46</v>
      </c>
      <c r="G53" s="30">
        <v>423.65</v>
      </c>
      <c r="H53" s="30">
        <v>184.18</v>
      </c>
      <c r="I53" s="30">
        <v>67.07</v>
      </c>
      <c r="J53" s="30">
        <v>33.81</v>
      </c>
      <c r="K53" s="30">
        <v>23.44</v>
      </c>
      <c r="L53" s="30">
        <v>10.99</v>
      </c>
      <c r="M53" s="30">
        <v>7.35</v>
      </c>
      <c r="N53" s="46">
        <f t="shared" si="3"/>
        <v>1569.9999999999998</v>
      </c>
      <c r="O53" s="33">
        <f t="shared" si="1"/>
        <v>49.78437341451039</v>
      </c>
      <c r="P53" s="34">
        <f t="shared" si="2"/>
        <v>1390.0922878759181</v>
      </c>
      <c r="Q53" s="29"/>
    </row>
    <row r="54" spans="1:17" ht="15" customHeight="1">
      <c r="A54" s="28">
        <v>2562</v>
      </c>
      <c r="B54" s="30">
        <v>7.47</v>
      </c>
      <c r="C54" s="30">
        <v>10.81</v>
      </c>
      <c r="D54" s="30">
        <v>13.66</v>
      </c>
      <c r="E54" s="30">
        <v>8.14</v>
      </c>
      <c r="F54" s="30">
        <v>580.14</v>
      </c>
      <c r="G54" s="30">
        <v>270.82</v>
      </c>
      <c r="H54" s="30">
        <v>52.1</v>
      </c>
      <c r="I54" s="30">
        <v>28.8</v>
      </c>
      <c r="J54" s="30">
        <v>17.05</v>
      </c>
      <c r="K54" s="30">
        <v>11.6</v>
      </c>
      <c r="L54" s="30">
        <v>7.13</v>
      </c>
      <c r="M54" s="30">
        <v>5.81</v>
      </c>
      <c r="N54" s="46">
        <f t="shared" si="3"/>
        <v>1013.5299999999999</v>
      </c>
      <c r="O54" s="33">
        <f t="shared" si="1"/>
        <v>32.13882546930492</v>
      </c>
      <c r="P54" s="34">
        <f t="shared" si="2"/>
        <v>1390.0922878759181</v>
      </c>
      <c r="Q54" s="29"/>
    </row>
    <row r="55" spans="1:17" ht="15" customHeight="1">
      <c r="A55" s="28">
        <v>2563</v>
      </c>
      <c r="B55" s="30">
        <v>3.2</v>
      </c>
      <c r="C55" s="30">
        <v>6.36</v>
      </c>
      <c r="D55" s="30">
        <v>20.13</v>
      </c>
      <c r="E55" s="30">
        <v>12.77</v>
      </c>
      <c r="F55" s="30">
        <v>271.17</v>
      </c>
      <c r="G55" s="30">
        <v>118.04</v>
      </c>
      <c r="H55" s="30">
        <v>45.09</v>
      </c>
      <c r="I55" s="30">
        <v>22.93</v>
      </c>
      <c r="J55" s="30">
        <v>7.6</v>
      </c>
      <c r="K55" s="30">
        <v>4.87</v>
      </c>
      <c r="L55" s="30">
        <v>3.55</v>
      </c>
      <c r="M55" s="30">
        <v>2.56</v>
      </c>
      <c r="N55" s="46">
        <f t="shared" si="3"/>
        <v>518.2699999999999</v>
      </c>
      <c r="O55" s="33">
        <f t="shared" si="1"/>
        <v>16.43423389142567</v>
      </c>
      <c r="P55" s="34">
        <f t="shared" si="2"/>
        <v>1390.0922878759181</v>
      </c>
      <c r="Q55" s="29"/>
    </row>
    <row r="56" spans="1:17" ht="15" customHeight="1">
      <c r="A56" s="28">
        <v>2564</v>
      </c>
      <c r="B56" s="30">
        <v>16.46438400000001</v>
      </c>
      <c r="C56" s="30">
        <v>37.14076800000002</v>
      </c>
      <c r="D56" s="30">
        <v>65.52403200000002</v>
      </c>
      <c r="E56" s="30">
        <v>64.869984</v>
      </c>
      <c r="F56" s="30">
        <v>115.69564799999998</v>
      </c>
      <c r="G56" s="30">
        <v>126.862848</v>
      </c>
      <c r="H56" s="30">
        <v>227.32963199999998</v>
      </c>
      <c r="I56" s="30">
        <v>64.93651200000001</v>
      </c>
      <c r="J56" s="30">
        <v>18.122400000000013</v>
      </c>
      <c r="K56" s="30">
        <v>14.031360000000008</v>
      </c>
      <c r="L56" s="30">
        <v>7.996320000000003</v>
      </c>
      <c r="M56" s="30">
        <v>14.34931200000001</v>
      </c>
      <c r="N56" s="46">
        <f>SUM(B56:M56)</f>
        <v>773.3232</v>
      </c>
      <c r="O56" s="33">
        <f t="shared" si="1"/>
        <v>24.52191780821918</v>
      </c>
      <c r="P56" s="34">
        <f t="shared" si="2"/>
        <v>1390.0922878759181</v>
      </c>
      <c r="Q56" s="29"/>
    </row>
    <row r="57" spans="1:17" ht="15" customHeight="1">
      <c r="A57" s="39">
        <v>2565</v>
      </c>
      <c r="B57" s="40">
        <v>20.692800000000002</v>
      </c>
      <c r="C57" s="40">
        <v>130.5987840000002</v>
      </c>
      <c r="D57" s="40">
        <v>23.10940800000001</v>
      </c>
      <c r="E57" s="40">
        <v>229.756608</v>
      </c>
      <c r="F57" s="40">
        <v>534.7451520000001</v>
      </c>
      <c r="G57" s="40">
        <v>420.954624</v>
      </c>
      <c r="H57" s="40">
        <v>298.39017600000005</v>
      </c>
      <c r="I57" s="40">
        <v>55.84204800000002</v>
      </c>
      <c r="J57" s="40">
        <v>27.177984000000016</v>
      </c>
      <c r="K57" s="40">
        <v>14.591232000000007</v>
      </c>
      <c r="L57" s="40">
        <v>10.912320000000005</v>
      </c>
      <c r="M57" s="40">
        <v>8.193312</v>
      </c>
      <c r="N57" s="47">
        <f>SUM(B57:M57)</f>
        <v>1774.9644480000004</v>
      </c>
      <c r="O57" s="41">
        <f>+N57*1000000/(365*86400)</f>
        <v>56.28375342465755</v>
      </c>
      <c r="P57" s="37"/>
      <c r="Q57" s="29"/>
    </row>
    <row r="58" spans="1:17" ht="15" customHeight="1">
      <c r="A58" s="28">
        <v>2566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46"/>
      <c r="O58" s="36"/>
      <c r="P58" s="37"/>
      <c r="Q58" s="29"/>
    </row>
    <row r="59" spans="1:17" ht="15" customHeight="1">
      <c r="A59" s="31" t="s">
        <v>19</v>
      </c>
      <c r="B59" s="32">
        <f>MAX(B7:B56)</f>
        <v>67.338</v>
      </c>
      <c r="C59" s="32">
        <f aca="true" t="shared" si="4" ref="C59:M59">MAX(C7:C56)</f>
        <v>318.428064</v>
      </c>
      <c r="D59" s="32">
        <f t="shared" si="4"/>
        <v>447.36019200000004</v>
      </c>
      <c r="E59" s="32">
        <f t="shared" si="4"/>
        <v>608</v>
      </c>
      <c r="F59" s="32">
        <f t="shared" si="4"/>
        <v>1314</v>
      </c>
      <c r="G59" s="32">
        <f t="shared" si="4"/>
        <v>772.131</v>
      </c>
      <c r="H59" s="32">
        <f t="shared" si="4"/>
        <v>489.13</v>
      </c>
      <c r="I59" s="32">
        <f t="shared" si="4"/>
        <v>217.9</v>
      </c>
      <c r="J59" s="32">
        <f t="shared" si="4"/>
        <v>90.831</v>
      </c>
      <c r="K59" s="32">
        <f t="shared" si="4"/>
        <v>54.8</v>
      </c>
      <c r="L59" s="32">
        <f t="shared" si="4"/>
        <v>106</v>
      </c>
      <c r="M59" s="32">
        <f t="shared" si="4"/>
        <v>48.5</v>
      </c>
      <c r="N59" s="48">
        <f>MAX(N7:N56)</f>
        <v>3334.720752</v>
      </c>
      <c r="O59" s="33">
        <f>+N59*1000000/(365*86400)</f>
        <v>105.74330136986302</v>
      </c>
      <c r="P59" s="38"/>
      <c r="Q59" s="29"/>
    </row>
    <row r="60" spans="1:17" ht="15" customHeight="1">
      <c r="A60" s="31" t="s">
        <v>16</v>
      </c>
      <c r="B60" s="32">
        <f>AVERAGE(B7:B56)</f>
        <v>14.538702693877548</v>
      </c>
      <c r="C60" s="32">
        <f aca="true" t="shared" si="5" ref="C60:M60">AVERAGE(C7:C56)</f>
        <v>58.44273910204083</v>
      </c>
      <c r="D60" s="32">
        <f t="shared" si="5"/>
        <v>66.60657135999999</v>
      </c>
      <c r="E60" s="32">
        <f t="shared" si="5"/>
        <v>135.82914576000002</v>
      </c>
      <c r="F60" s="32">
        <f t="shared" si="5"/>
        <v>372.42475679999995</v>
      </c>
      <c r="G60" s="32">
        <f t="shared" si="5"/>
        <v>406.44064416000003</v>
      </c>
      <c r="H60" s="32">
        <f t="shared" si="5"/>
        <v>190.79899232</v>
      </c>
      <c r="I60" s="32">
        <f t="shared" si="5"/>
        <v>72.66753024</v>
      </c>
      <c r="J60" s="32">
        <f t="shared" si="5"/>
        <v>31.858468</v>
      </c>
      <c r="K60" s="32">
        <f t="shared" si="5"/>
        <v>18.745850240000003</v>
      </c>
      <c r="L60" s="32">
        <f t="shared" si="5"/>
        <v>12.300654560000003</v>
      </c>
      <c r="M60" s="32">
        <f t="shared" si="5"/>
        <v>9.438232639999999</v>
      </c>
      <c r="N60" s="48">
        <f>SUM(B60:M60)</f>
        <v>1390.0922878759181</v>
      </c>
      <c r="O60" s="33">
        <f>+N60*1000000/(365*86400)</f>
        <v>44.07953728678076</v>
      </c>
      <c r="P60" s="38"/>
      <c r="Q60" s="29"/>
    </row>
    <row r="61" spans="1:17" ht="15" customHeight="1">
      <c r="A61" s="31" t="s">
        <v>20</v>
      </c>
      <c r="B61" s="32">
        <f>MIN(B7:B56)</f>
        <v>1.61</v>
      </c>
      <c r="C61" s="32">
        <f aca="true" t="shared" si="6" ref="C61:M61">MIN(C7:C56)</f>
        <v>3.7</v>
      </c>
      <c r="D61" s="32">
        <f t="shared" si="6"/>
        <v>9.65</v>
      </c>
      <c r="E61" s="32">
        <f t="shared" si="6"/>
        <v>8.14</v>
      </c>
      <c r="F61" s="32">
        <f t="shared" si="6"/>
        <v>62.6</v>
      </c>
      <c r="G61" s="32">
        <f t="shared" si="6"/>
        <v>107</v>
      </c>
      <c r="H61" s="32">
        <f t="shared" si="6"/>
        <v>45.09</v>
      </c>
      <c r="I61" s="32">
        <f t="shared" si="6"/>
        <v>17.4</v>
      </c>
      <c r="J61" s="32">
        <f t="shared" si="6"/>
        <v>7.6</v>
      </c>
      <c r="K61" s="32">
        <f t="shared" si="6"/>
        <v>4.87</v>
      </c>
      <c r="L61" s="32">
        <f t="shared" si="6"/>
        <v>3.55</v>
      </c>
      <c r="M61" s="32">
        <f t="shared" si="6"/>
        <v>1.13</v>
      </c>
      <c r="N61" s="48">
        <f>MIN(N7:N56)</f>
        <v>518.2699999999999</v>
      </c>
      <c r="O61" s="33">
        <f>+N61*1000000/(365*86400)</f>
        <v>16.43423389142567</v>
      </c>
      <c r="P61" s="38"/>
      <c r="Q61" s="29"/>
    </row>
    <row r="62" spans="1:15" ht="21" customHeight="1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49"/>
      <c r="O62" s="20"/>
    </row>
    <row r="63" spans="1:15" ht="18" customHeight="1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50"/>
      <c r="O63" s="23"/>
    </row>
    <row r="64" spans="1:15" ht="18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51"/>
      <c r="O64" s="22"/>
    </row>
    <row r="65" spans="1:15" ht="18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51"/>
      <c r="O65" s="22"/>
    </row>
    <row r="66" spans="1:15" ht="18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51"/>
      <c r="O66" s="22"/>
    </row>
    <row r="67" spans="1:15" ht="18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51"/>
      <c r="O67" s="22"/>
    </row>
    <row r="68" spans="1:15" ht="18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51"/>
      <c r="O68" s="22"/>
    </row>
    <row r="69" spans="1:15" ht="18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51"/>
      <c r="O69" s="22"/>
    </row>
    <row r="70" spans="1:15" ht="24.75" customHeight="1">
      <c r="A70" s="24"/>
      <c r="B70" s="25"/>
      <c r="C70" s="26"/>
      <c r="D70" s="23"/>
      <c r="E70" s="25"/>
      <c r="F70" s="25"/>
      <c r="G70" s="25"/>
      <c r="H70" s="25"/>
      <c r="I70" s="25"/>
      <c r="J70" s="25"/>
      <c r="K70" s="25"/>
      <c r="L70" s="25"/>
      <c r="M70" s="25"/>
      <c r="N70" s="52"/>
      <c r="O70" s="23"/>
    </row>
    <row r="71" spans="1:15" ht="24.75" customHeight="1">
      <c r="A71" s="24"/>
      <c r="B71" s="25"/>
      <c r="C71" s="25"/>
      <c r="D71" s="25"/>
      <c r="E71" s="23"/>
      <c r="F71" s="25"/>
      <c r="G71" s="25"/>
      <c r="H71" s="25"/>
      <c r="I71" s="25"/>
      <c r="J71" s="25"/>
      <c r="K71" s="25"/>
      <c r="L71" s="25"/>
      <c r="M71" s="25"/>
      <c r="N71" s="52"/>
      <c r="O71" s="23"/>
    </row>
    <row r="72" spans="1:15" ht="24.75" customHeight="1">
      <c r="A72" s="24"/>
      <c r="B72" s="25"/>
      <c r="C72" s="25"/>
      <c r="D72" s="25"/>
      <c r="E72" s="23"/>
      <c r="F72" s="25"/>
      <c r="G72" s="25"/>
      <c r="H72" s="25"/>
      <c r="I72" s="25"/>
      <c r="J72" s="25"/>
      <c r="K72" s="25"/>
      <c r="L72" s="25"/>
      <c r="M72" s="25"/>
      <c r="N72" s="52"/>
      <c r="O72" s="23"/>
    </row>
    <row r="73" spans="1:15" ht="24.75" customHeight="1">
      <c r="A73" s="24"/>
      <c r="B73" s="25"/>
      <c r="C73" s="25"/>
      <c r="D73" s="25"/>
      <c r="E73" s="23"/>
      <c r="F73" s="25"/>
      <c r="G73" s="25"/>
      <c r="H73" s="25"/>
      <c r="I73" s="25"/>
      <c r="J73" s="25"/>
      <c r="K73" s="25"/>
      <c r="L73" s="25"/>
      <c r="M73" s="25"/>
      <c r="N73" s="52"/>
      <c r="O73" s="23"/>
    </row>
    <row r="74" spans="1:15" ht="24.75" customHeight="1">
      <c r="A74" s="24"/>
      <c r="B74" s="25"/>
      <c r="C74" s="25"/>
      <c r="D74" s="25"/>
      <c r="E74" s="23"/>
      <c r="F74" s="25"/>
      <c r="G74" s="25"/>
      <c r="H74" s="25"/>
      <c r="I74" s="25"/>
      <c r="J74" s="25"/>
      <c r="K74" s="25"/>
      <c r="L74" s="25"/>
      <c r="M74" s="25"/>
      <c r="N74" s="52"/>
      <c r="O74" s="23"/>
    </row>
    <row r="75" ht="18" customHeight="1">
      <c r="A75" s="27"/>
    </row>
    <row r="76" ht="18" customHeight="1">
      <c r="A76" s="27"/>
    </row>
    <row r="77" ht="18" customHeight="1">
      <c r="A77" s="27"/>
    </row>
    <row r="78" ht="18" customHeight="1">
      <c r="A78" s="27"/>
    </row>
    <row r="79" ht="18" customHeight="1">
      <c r="A79" s="27"/>
    </row>
    <row r="80" ht="18" customHeight="1">
      <c r="A80" s="27"/>
    </row>
    <row r="81" ht="18" customHeight="1">
      <c r="A81" s="27"/>
    </row>
    <row r="82" ht="18" customHeight="1">
      <c r="A82" s="27"/>
    </row>
    <row r="83" ht="18" customHeight="1">
      <c r="A83" s="27"/>
    </row>
    <row r="84" ht="18" customHeight="1">
      <c r="A84" s="27"/>
    </row>
    <row r="85" ht="18" customHeight="1">
      <c r="A85" s="27"/>
    </row>
    <row r="86" ht="18" customHeight="1">
      <c r="A86" s="27"/>
    </row>
    <row r="87" ht="18" customHeight="1">
      <c r="A87" s="27"/>
    </row>
    <row r="88" ht="18" customHeight="1">
      <c r="A88" s="27"/>
    </row>
    <row r="89" ht="18" customHeight="1">
      <c r="A89" s="27"/>
    </row>
    <row r="90" ht="18" customHeight="1"/>
    <row r="91" ht="18" customHeight="1"/>
    <row r="92" ht="18" customHeight="1"/>
    <row r="93" ht="18" customHeight="1"/>
    <row r="9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2016-07-11T06:42:31Z</cp:lastPrinted>
  <dcterms:created xsi:type="dcterms:W3CDTF">1994-01-31T08:04:27Z</dcterms:created>
  <dcterms:modified xsi:type="dcterms:W3CDTF">2023-04-24T09:10:18Z</dcterms:modified>
  <cp:category/>
  <cp:version/>
  <cp:contentType/>
  <cp:contentStatus/>
</cp:coreProperties>
</file>