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<sst xmlns="http://schemas.openxmlformats.org/spreadsheetml/2006/main" count="50" uniqueCount="25">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</sst>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/>
    </xf>
    <xf numFmtId="202" fontId="4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4" fillId="0" borderId="16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202" fontId="4" fillId="0" borderId="1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2" fontId="4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202" fontId="4" fillId="0" borderId="27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51053928"/>
        <c:axId val="56832169"/>
      </c:scatterChart>
      <c:valAx>
        <c:axId val="510539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32169"/>
        <c:crossesAt val="10"/>
        <c:crossBetween val="midCat"/>
        <c:dispUnits/>
        <c:majorUnit val="10"/>
      </c:valAx>
      <c:valAx>
        <c:axId val="5683216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05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COUNT(J41:J76)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AVERAGE(J41:J76)</f>
        <v>179.79694444444445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(VAR(J41:J76))</f>
        <v>16490.808353253986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2522</v>
      </c>
      <c r="B6" s="76">
        <v>92.2</v>
      </c>
      <c r="C6" s="77">
        <v>2556</v>
      </c>
      <c r="D6" s="78">
        <v>102.3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STDEV(J41:J76)</f>
        <v>128.41654236605962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58">
        <v>640</v>
      </c>
      <c r="C7" s="59">
        <v>2557</v>
      </c>
      <c r="D7" s="60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58">
        <v>314</v>
      </c>
      <c r="C8" s="59">
        <v>2558</v>
      </c>
      <c r="D8" s="60">
        <v>37.98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58">
        <v>174</v>
      </c>
      <c r="C9" s="59">
        <v>2559</v>
      </c>
      <c r="D9" s="60">
        <v>136.4</v>
      </c>
      <c r="E9" s="13"/>
      <c r="F9" s="13"/>
      <c r="U9" s="2" t="s">
        <v>16</v>
      </c>
      <c r="V9" s="14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58">
        <v>581.5</v>
      </c>
      <c r="C10" s="59">
        <v>2560</v>
      </c>
      <c r="D10" s="60">
        <v>210</v>
      </c>
      <c r="E10" s="15"/>
      <c r="F10" s="16"/>
      <c r="U10" s="2" t="s">
        <v>17</v>
      </c>
      <c r="V10" s="14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58">
        <v>69.4</v>
      </c>
      <c r="C11" s="59">
        <v>2561</v>
      </c>
      <c r="D11" s="60">
        <v>170.55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58">
        <v>130.6</v>
      </c>
      <c r="C12" s="59">
        <v>2562</v>
      </c>
      <c r="D12" s="60">
        <v>241.6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58">
        <v>274.5</v>
      </c>
      <c r="C13" s="59">
        <v>2563</v>
      </c>
      <c r="D13" s="60">
        <v>221.8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58">
        <v>141.6</v>
      </c>
      <c r="C14" s="59">
        <v>2564</v>
      </c>
      <c r="D14" s="60">
        <v>105.6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58">
        <v>180</v>
      </c>
      <c r="C15" s="59"/>
      <c r="D15" s="60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2539</v>
      </c>
      <c r="B16" s="58">
        <v>72.5</v>
      </c>
      <c r="C16" s="59"/>
      <c r="D16" s="60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2540</v>
      </c>
      <c r="B17" s="58">
        <v>200.9</v>
      </c>
      <c r="C17" s="59"/>
      <c r="D17" s="60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2541</v>
      </c>
      <c r="B18" s="58">
        <v>86.36</v>
      </c>
      <c r="C18" s="59"/>
      <c r="D18" s="60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2542</v>
      </c>
      <c r="B19" s="58">
        <v>164.8</v>
      </c>
      <c r="C19" s="59"/>
      <c r="D19" s="60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2543</v>
      </c>
      <c r="B20" s="58">
        <v>54.4</v>
      </c>
      <c r="C20" s="59"/>
      <c r="D20" s="60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2544</v>
      </c>
      <c r="B21" s="58">
        <v>178</v>
      </c>
      <c r="C21" s="59"/>
      <c r="D21" s="60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2545</v>
      </c>
      <c r="B22" s="61">
        <v>111.45</v>
      </c>
      <c r="C22" s="59"/>
      <c r="D22" s="60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2546</v>
      </c>
      <c r="B23" s="62">
        <v>193.67</v>
      </c>
      <c r="C23" s="59"/>
      <c r="D23" s="60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2547</v>
      </c>
      <c r="B24" s="58">
        <v>116.33</v>
      </c>
      <c r="C24" s="59"/>
      <c r="D24" s="60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56">
        <v>2548</v>
      </c>
      <c r="B25" s="63">
        <v>128.4</v>
      </c>
      <c r="C25" s="59"/>
      <c r="D25" s="60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2549</v>
      </c>
      <c r="B26" s="58">
        <v>187.2</v>
      </c>
      <c r="C26" s="59"/>
      <c r="D26" s="60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2550</v>
      </c>
      <c r="B27" s="58">
        <v>105.13</v>
      </c>
      <c r="C27" s="64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2551</v>
      </c>
      <c r="B28" s="58">
        <v>312.4</v>
      </c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2552</v>
      </c>
      <c r="B29" s="61">
        <v>10.14</v>
      </c>
      <c r="C29" s="64"/>
      <c r="D29" s="67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2553</v>
      </c>
      <c r="B30" s="62">
        <v>160.75</v>
      </c>
      <c r="C30" s="68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2554</v>
      </c>
      <c r="B31" s="58">
        <v>244.93</v>
      </c>
      <c r="C31" s="70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2555</v>
      </c>
      <c r="B32" s="72">
        <v>222.6</v>
      </c>
      <c r="C32" s="73"/>
      <c r="D32" s="7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159.98</v>
      </c>
      <c r="E34" s="30">
        <f aca="true" t="shared" si="1" ref="E34:O34">ROUND((((-LN(-LN(1-1/E33)))+$B$83*$B$84)/$B$83),2)</f>
        <v>220.85</v>
      </c>
      <c r="F34" s="32">
        <f t="shared" si="1"/>
        <v>259.81</v>
      </c>
      <c r="G34" s="32">
        <f t="shared" si="1"/>
        <v>288.65</v>
      </c>
      <c r="H34" s="32">
        <f t="shared" si="1"/>
        <v>311.58</v>
      </c>
      <c r="I34" s="32">
        <f t="shared" si="1"/>
        <v>373.83</v>
      </c>
      <c r="J34" s="32">
        <f t="shared" si="1"/>
        <v>455.54</v>
      </c>
      <c r="K34" s="32">
        <f t="shared" si="1"/>
        <v>481.46</v>
      </c>
      <c r="L34" s="32">
        <f t="shared" si="1"/>
        <v>561.31</v>
      </c>
      <c r="M34" s="32">
        <f t="shared" si="1"/>
        <v>640.57</v>
      </c>
      <c r="N34" s="32">
        <f t="shared" si="1"/>
        <v>719.54</v>
      </c>
      <c r="O34" s="32">
        <f t="shared" si="1"/>
        <v>823.72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6"/>
      <c r="C41" s="26"/>
      <c r="D41" s="26"/>
      <c r="E41" s="16"/>
      <c r="G41" s="40" t="s">
        <v>20</v>
      </c>
      <c r="I41" s="19">
        <v>2522</v>
      </c>
      <c r="J41" s="18">
        <v>92.2</v>
      </c>
      <c r="K41" s="19"/>
      <c r="S41" s="19"/>
      <c r="Y41" s="6"/>
      <c r="Z41" s="6"/>
      <c r="AA41" s="6"/>
      <c r="AB41" s="6"/>
    </row>
    <row r="42" spans="1:28" ht="18.75">
      <c r="A42" s="17"/>
      <c r="B42" s="33"/>
      <c r="C42" s="33"/>
      <c r="D42" s="33"/>
      <c r="E42" s="1"/>
      <c r="I42" s="19">
        <v>2523</v>
      </c>
      <c r="J42" s="18">
        <v>640</v>
      </c>
      <c r="K42" s="19"/>
      <c r="S42" s="19"/>
      <c r="Y42" s="6"/>
      <c r="Z42" s="6"/>
      <c r="AA42" s="6"/>
      <c r="AB42" s="6"/>
    </row>
    <row r="43" spans="1:28" ht="18.75">
      <c r="A43" s="17"/>
      <c r="B43" s="41"/>
      <c r="C43" s="41"/>
      <c r="D43" s="41"/>
      <c r="E43" s="1"/>
      <c r="I43" s="19">
        <v>2524</v>
      </c>
      <c r="J43" s="18">
        <v>314</v>
      </c>
      <c r="K43" s="19"/>
      <c r="S43" s="19"/>
      <c r="Y43" s="6"/>
      <c r="Z43" s="6"/>
      <c r="AA43" s="6"/>
      <c r="AB43" s="6"/>
    </row>
    <row r="44" spans="1:28" ht="18.75">
      <c r="A44" s="17"/>
      <c r="B44" s="33"/>
      <c r="C44" s="33"/>
      <c r="D44" s="33"/>
      <c r="E44" s="1"/>
      <c r="I44" s="19">
        <v>2525</v>
      </c>
      <c r="J44" s="18">
        <v>174</v>
      </c>
      <c r="K44" s="19"/>
      <c r="S44" s="19"/>
      <c r="Y44" s="6"/>
      <c r="Z44" s="6"/>
      <c r="AA44" s="6"/>
      <c r="AB44" s="6"/>
    </row>
    <row r="45" spans="1:28" ht="18.75">
      <c r="A45" s="17"/>
      <c r="B45" s="33"/>
      <c r="C45" s="33"/>
      <c r="D45" s="33"/>
      <c r="E45" s="42"/>
      <c r="I45" s="19">
        <v>2526</v>
      </c>
      <c r="J45" s="18">
        <v>581.5</v>
      </c>
      <c r="K45" s="19"/>
      <c r="S45" s="19"/>
      <c r="Y45" s="6"/>
      <c r="Z45" s="6"/>
      <c r="AA45" s="6"/>
      <c r="AB45" s="6"/>
    </row>
    <row r="46" spans="1:28" ht="18.75">
      <c r="A46" s="43"/>
      <c r="B46" s="44"/>
      <c r="C46" s="44"/>
      <c r="D46" s="44"/>
      <c r="E46" s="42"/>
      <c r="I46" s="19">
        <v>2527</v>
      </c>
      <c r="J46" s="18">
        <v>69.4</v>
      </c>
      <c r="K46" s="19"/>
      <c r="S46" s="19"/>
      <c r="Y46" s="6"/>
      <c r="Z46" s="6"/>
      <c r="AA46" s="6"/>
      <c r="AB46" s="6"/>
    </row>
    <row r="47" spans="1:28" ht="18.75">
      <c r="A47" s="43"/>
      <c r="B47" s="44"/>
      <c r="C47" s="44"/>
      <c r="D47" s="44"/>
      <c r="E47" s="42"/>
      <c r="I47" s="19">
        <v>2528</v>
      </c>
      <c r="J47" s="18">
        <v>130.6</v>
      </c>
      <c r="K47" s="19"/>
      <c r="S47" s="19"/>
      <c r="Y47" s="6"/>
      <c r="Z47" s="6"/>
      <c r="AA47" s="6"/>
      <c r="AB47" s="6"/>
    </row>
    <row r="48" spans="1:28" ht="18.75">
      <c r="A48" s="43"/>
      <c r="B48" s="44"/>
      <c r="C48" s="44"/>
      <c r="D48" s="44"/>
      <c r="E48" s="42"/>
      <c r="I48" s="19">
        <v>2529</v>
      </c>
      <c r="J48" s="18">
        <v>274.5</v>
      </c>
      <c r="K48" s="19"/>
      <c r="S48" s="19"/>
      <c r="Y48" s="6"/>
      <c r="Z48" s="6"/>
      <c r="AA48" s="6"/>
      <c r="AB48" s="6"/>
    </row>
    <row r="49" spans="1:28" ht="18.75">
      <c r="A49" s="43"/>
      <c r="B49" s="44"/>
      <c r="C49" s="44"/>
      <c r="D49" s="44"/>
      <c r="E49" s="42"/>
      <c r="I49" s="19">
        <v>2530</v>
      </c>
      <c r="J49" s="18">
        <v>141.6</v>
      </c>
      <c r="K49" s="19"/>
      <c r="S49" s="19"/>
      <c r="Y49" s="6"/>
      <c r="Z49" s="6"/>
      <c r="AA49" s="6"/>
      <c r="AB49" s="6"/>
    </row>
    <row r="50" spans="1:28" ht="18.75">
      <c r="A50" s="43"/>
      <c r="B50" s="44"/>
      <c r="C50" s="44"/>
      <c r="D50" s="44"/>
      <c r="E50" s="42"/>
      <c r="I50" s="19">
        <v>2531</v>
      </c>
      <c r="J50" s="18">
        <v>180</v>
      </c>
      <c r="K50" s="19"/>
      <c r="S50" s="19"/>
      <c r="Y50" s="6"/>
      <c r="Z50" s="6"/>
      <c r="AA50" s="6"/>
      <c r="AB50" s="6"/>
    </row>
    <row r="51" spans="1:28" ht="18.75">
      <c r="A51" s="43"/>
      <c r="B51" s="44"/>
      <c r="C51" s="44"/>
      <c r="D51" s="44"/>
      <c r="E51" s="42"/>
      <c r="I51" s="19">
        <v>2539</v>
      </c>
      <c r="J51" s="19">
        <v>72.5</v>
      </c>
      <c r="K51" s="19"/>
      <c r="S51" s="19"/>
      <c r="Y51" s="6"/>
      <c r="Z51" s="6"/>
      <c r="AA51" s="6"/>
      <c r="AB51" s="6"/>
    </row>
    <row r="52" spans="1:28" ht="18.75">
      <c r="A52" s="43"/>
      <c r="B52" s="44"/>
      <c r="C52" s="44"/>
      <c r="D52" s="44"/>
      <c r="E52" s="42"/>
      <c r="I52" s="19">
        <v>2540</v>
      </c>
      <c r="J52" s="19">
        <v>200.9</v>
      </c>
      <c r="K52" s="19"/>
      <c r="S52" s="19"/>
      <c r="Y52" s="6"/>
      <c r="Z52" s="6"/>
      <c r="AA52" s="6"/>
      <c r="AB52" s="6"/>
    </row>
    <row r="53" spans="1:28" ht="18.75">
      <c r="A53" s="43"/>
      <c r="B53" s="44"/>
      <c r="C53" s="44"/>
      <c r="D53" s="44"/>
      <c r="E53" s="42"/>
      <c r="I53" s="19">
        <v>2541</v>
      </c>
      <c r="J53" s="19">
        <v>86.36</v>
      </c>
      <c r="K53" s="19"/>
      <c r="S53" s="19"/>
      <c r="Y53" s="6"/>
      <c r="Z53" s="6"/>
      <c r="AA53" s="6"/>
      <c r="AB53" s="6"/>
    </row>
    <row r="54" spans="1:28" ht="18.75">
      <c r="A54" s="43"/>
      <c r="B54" s="42"/>
      <c r="C54" s="42"/>
      <c r="D54" s="42"/>
      <c r="E54" s="42"/>
      <c r="I54" s="19">
        <v>2542</v>
      </c>
      <c r="J54" s="19">
        <v>164.8</v>
      </c>
      <c r="K54" s="19"/>
      <c r="S54" s="19"/>
      <c r="Y54" s="6"/>
      <c r="Z54" s="6"/>
      <c r="AA54" s="6"/>
      <c r="AB54" s="6"/>
    </row>
    <row r="55" spans="1:28" ht="18.75">
      <c r="A55" s="43"/>
      <c r="B55" s="42"/>
      <c r="C55" s="42"/>
      <c r="D55" s="42"/>
      <c r="E55" s="42"/>
      <c r="I55" s="19">
        <v>2543</v>
      </c>
      <c r="J55" s="19">
        <v>54.4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5">
        <v>2544</v>
      </c>
      <c r="J56" s="45">
        <v>178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46">
        <v>2545</v>
      </c>
      <c r="J57" s="47">
        <v>111.45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2546</v>
      </c>
      <c r="J58" s="19">
        <v>193.67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2547</v>
      </c>
      <c r="J59" s="19">
        <v>116.33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2548</v>
      </c>
      <c r="J60" s="19">
        <v>128.4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2549</v>
      </c>
      <c r="J61" s="19">
        <v>187.2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>
        <v>2550</v>
      </c>
      <c r="J62" s="19">
        <v>105.13</v>
      </c>
      <c r="K62" s="19"/>
      <c r="S62" s="4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50"/>
      <c r="C63" s="50"/>
      <c r="D63" s="50"/>
      <c r="E63" s="50"/>
      <c r="F63" s="50"/>
      <c r="G63" s="7"/>
      <c r="H63" s="7"/>
      <c r="I63" s="19">
        <v>2551</v>
      </c>
      <c r="J63" s="19">
        <v>312.4</v>
      </c>
      <c r="K63" s="4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34"/>
      <c r="H64" s="34"/>
      <c r="I64" s="19">
        <v>2552</v>
      </c>
      <c r="J64" s="49">
        <v>10.14</v>
      </c>
      <c r="K64" s="52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>
        <v>2553</v>
      </c>
      <c r="J65" s="49">
        <v>160.75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>
        <v>2554</v>
      </c>
      <c r="J66" s="19">
        <v>244.93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49">
        <v>2555</v>
      </c>
      <c r="J67" s="19">
        <v>222.6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>
        <v>2556</v>
      </c>
      <c r="J68" s="19">
        <v>102.3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>
        <v>2557</v>
      </c>
      <c r="J69" s="19">
        <v>98.7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49">
        <v>2558</v>
      </c>
      <c r="J70" s="19">
        <v>37.98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>
        <v>2559</v>
      </c>
      <c r="J71" s="49">
        <v>136.4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>
        <v>2560</v>
      </c>
      <c r="J72" s="57">
        <v>210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49">
        <v>2561</v>
      </c>
      <c r="J73" s="19">
        <v>170.55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>
        <v>2562</v>
      </c>
      <c r="J74" s="19">
        <v>241.6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>
        <v>2563</v>
      </c>
      <c r="J75" s="19">
        <v>221.8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>
        <v>2564</v>
      </c>
      <c r="J76" s="19">
        <v>105.6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3">
        <f>IF($A$79&gt;=6,VLOOKUP($F$78,$X$3:$AC$38,$A$79-4),VLOOKUP($A$78,$X$3:$AC$38,$A$79+1))</f>
        <v>0.541053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3">
        <f>IF($A$79&gt;=6,VLOOKUP($F$78,$Y$58:$AD$97,$A$79-4),VLOOKUP($A$78,$Y$58:$AD$97,$A$79+1))</f>
        <v>1.131265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4">
        <f>B81/V6</f>
        <v>0.008809340129835114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5">
        <f>V4-(B80/B83)</f>
        <v>118.37883684208457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9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9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9"/>
      <c r="J93" s="49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9"/>
      <c r="J94" s="49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2022-06-07T02:53:58Z</dcterms:modified>
  <cp:category/>
  <cp:version/>
  <cp:contentType/>
  <cp:contentStatus/>
</cp:coreProperties>
</file>