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4" sheetId="5" r:id="rId5"/>
  </sheets>
  <definedNames>
    <definedName name="_xlnm.Print_Area" localSheetId="3">'TOTAL-2'!$A$1:$I$34</definedName>
    <definedName name="_xlnm.Print_Area" localSheetId="4">'Y24'!$G$1:$O$34</definedName>
  </definedNames>
  <calcPr fullCalcOnLoad="1"/>
</workbook>
</file>

<file path=xl/sharedStrings.xml><?xml version="1.0" encoding="utf-8"?>
<sst xmlns="http://schemas.openxmlformats.org/spreadsheetml/2006/main" count="394" uniqueCount="132">
  <si>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</si>
  <si>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</si>
  <si>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</si>
  <si>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</si>
  <si>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</si>
  <si>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</si>
  <si>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</si>
  <si>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</si>
  <si>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</si>
  <si>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</si>
  <si>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</si>
  <si>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</si>
  <si>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</si>
  <si>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</si>
  <si>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</si>
  <si>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</si>
  <si>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</si>
  <si>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</si>
  <si>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</si>
  <si>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</si>
  <si>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</si>
  <si>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</si>
  <si>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</si>
  <si>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</si>
  <si>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</si>
  <si>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</si>
  <si>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</si>
  <si>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</si>
  <si>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</si>
  <si>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</si>
  <si>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</si>
  <si>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</si>
  <si>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</si>
  <si>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</si>
  <si>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</si>
  <si>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</si>
  <si>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</si>
  <si>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</si>
  <si>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</si>
  <si>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</si>
  <si>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</si>
  <si>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</si>
  <si>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</si>
  <si>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</si>
  <si>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</si>
  <si>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</si>
  <si>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</si>
  <si>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</si>
  <si>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</si>
  <si>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</si>
  <si>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</si>
  <si>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</si>
  <si>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</si>
  <si>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</si>
  <si>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</si>
  <si>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</si>
  <si>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</si>
  <si>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</si>
  <si>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</si>
  <si>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</si>
  <si>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</si>
  <si>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</si>
  <si>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</si>
  <si>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</si>
  <si>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</si>
  <si>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</si>
  <si>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</si>
  <si>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</si>
  <si>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</si>
  <si>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</si>
  <si>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</si>
  <si>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</si>
  <si>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</si>
  <si>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</si>
  <si>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</si>
  <si>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</si>
  <si>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</si>
  <si>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</si>
  <si>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</si>
  <si>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</si>
  <si>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</si>
  <si>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</si>
  <si>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</si>
  <si>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</si>
  <si>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</si>
  <si>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</si>
  <si>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</si>
  <si>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</si>
  <si>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เม.ย ไม่ใด้สำรวจตะกอนเนื่องจากน้ำไม่ใหล</t>
  </si>
  <si>
    <t>River......Nam Pi................................................................................</t>
  </si>
  <si>
    <t>Nam Pi</t>
  </si>
  <si>
    <t>A.Chiang Muan</t>
  </si>
  <si>
    <t>Zero Gage 257.765 M.msl.</t>
  </si>
  <si>
    <t>ธ.คน้ำไม่ใหล</t>
  </si>
  <si>
    <t>เมยน้ำไม่ใหล</t>
  </si>
  <si>
    <t>การคำนวณตะกอน สถานี   Y.24</t>
  </si>
  <si>
    <t>55-57</t>
  </si>
  <si>
    <t>58-60</t>
  </si>
  <si>
    <t>61-63</t>
  </si>
  <si>
    <t>64-66</t>
  </si>
  <si>
    <t>.</t>
  </si>
  <si>
    <t>.0000000000000000000000000000000000000000000000000000000000000000000000000000000000000000000000000.</t>
  </si>
  <si>
    <t>.000000000000000000000000000000000000000000000000000..</t>
  </si>
  <si>
    <t xml:space="preserve">.......... </t>
  </si>
  <si>
    <r>
      <t>Drainage Area.......590............................Km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</si>
  <si>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 ธ.ค ไม่สำรวจตะกอน</t>
  </si>
  <si>
    <t>เดือน ม.ค ไม่สำรวจตะกอนเนื่องจากน้ำไม่ใหล</t>
  </si>
  <si>
    <t>ไม่ได้สำรวจตะกอนเนื่องจากน้ำไม่ใหล</t>
  </si>
  <si>
    <t>67-69</t>
  </si>
  <si>
    <t>70-72</t>
  </si>
  <si>
    <t>73-75</t>
  </si>
  <si>
    <t>76-78</t>
  </si>
  <si>
    <t>79-81</t>
  </si>
  <si>
    <t>ธ.ค-ม.ค</t>
  </si>
  <si>
    <t>82-84</t>
  </si>
  <si>
    <t>85-87</t>
  </si>
  <si>
    <t>เม.ยน้ำไม่ใหล</t>
  </si>
  <si>
    <t>ไม่ได้สำรวจตะกอนเนื่องจากน้ำไม่ใหลเพราะมีฝายท้ายแนวสำรวจ</t>
  </si>
  <si>
    <t>เดือนมีนาคมสำรวจไม่ได้เนื่องจากน้ำแห้ง</t>
  </si>
  <si>
    <t>เดือนพฤษภาคมสำรวจไม่ได้เนื่องจากน้ำแห้ง</t>
  </si>
  <si>
    <t>รอบ1</t>
  </si>
  <si>
    <t>รอบ2</t>
  </si>
  <si>
    <t>เดือนก.พ. มีฝายท้ายแนว 100 ม. สำรวจตะกอนไม่ได้</t>
  </si>
  <si>
    <r>
      <t>Drainage Area 590 Km.</t>
    </r>
    <r>
      <rPr>
        <vertAlign val="superscript"/>
        <sz val="14"/>
        <rFont val="DilleniaUPC"/>
        <family val="1"/>
      </rPr>
      <t>2</t>
    </r>
  </si>
  <si>
    <t>Station..... Y.24...... Water year1997-2020</t>
  </si>
  <si>
    <t xml:space="preserve"> </t>
  </si>
  <si>
    <t>Station  Y.24  Water year 2022</t>
  </si>
  <si>
    <t>Computed by Naruebet</t>
  </si>
  <si>
    <t>Checked by Uten</t>
  </si>
  <si>
    <t>Sediment Concentration</t>
  </si>
  <si>
    <t>by Weight  p.p.m.</t>
  </si>
  <si>
    <t>Suspended Sediment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</si>
</sst>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  <numFmt numFmtId="203" formatCode="[$-1070000]d/mm/yyyy;@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10000]d/m/yy;@"/>
    <numFmt numFmtId="209" formatCode="[$-107041E]d\ mmmm\ yyyy;@"/>
  </numFmts>
  <fonts count="6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color indexed="8"/>
      <name val="Arial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1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8" applyFont="1">
      <alignment/>
      <protection/>
    </xf>
    <xf numFmtId="0" fontId="9" fillId="0" borderId="0" xfId="48" applyFont="1" applyAlignment="1">
      <alignment horizontal="right" vertical="center"/>
      <protection/>
    </xf>
    <xf numFmtId="191" fontId="9" fillId="0" borderId="0" xfId="48" applyNumberFormat="1" applyFont="1" applyAlignment="1">
      <alignment horizontal="right" vertical="center"/>
      <protection/>
    </xf>
    <xf numFmtId="0" fontId="14" fillId="0" borderId="0" xfId="48" applyFont="1">
      <alignment/>
      <protection/>
    </xf>
    <xf numFmtId="0" fontId="4" fillId="0" borderId="0" xfId="47">
      <alignment/>
      <protection/>
    </xf>
    <xf numFmtId="0" fontId="15" fillId="0" borderId="0" xfId="47" applyFont="1" applyAlignment="1">
      <alignment horizontal="right"/>
      <protection/>
    </xf>
    <xf numFmtId="0" fontId="15" fillId="0" borderId="0" xfId="47" applyFont="1" applyAlignment="1">
      <alignment horizontal="center"/>
      <protection/>
    </xf>
    <xf numFmtId="0" fontId="15" fillId="0" borderId="0" xfId="47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12" xfId="47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0" fontId="5" fillId="0" borderId="13" xfId="35" applyFont="1" applyBorder="1" applyAlignment="1">
      <alignment horizontal="center"/>
      <protection/>
    </xf>
    <xf numFmtId="0" fontId="5" fillId="0" borderId="13" xfId="35" applyFont="1" applyBorder="1">
      <alignment/>
      <protection/>
    </xf>
    <xf numFmtId="191" fontId="5" fillId="0" borderId="13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191" fontId="5" fillId="0" borderId="0" xfId="35" applyNumberFormat="1" applyFont="1" applyBorder="1" applyAlignment="1">
      <alignment horizontal="right"/>
      <protection/>
    </xf>
    <xf numFmtId="191" fontId="5" fillId="0" borderId="13" xfId="35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192" fontId="5" fillId="0" borderId="13" xfId="35" applyNumberFormat="1" applyFont="1" applyBorder="1">
      <alignment/>
      <protection/>
    </xf>
    <xf numFmtId="191" fontId="5" fillId="0" borderId="14" xfId="35" applyNumberFormat="1" applyFont="1" applyBorder="1" applyAlignment="1">
      <alignment horizontal="center" vertical="center"/>
      <protection/>
    </xf>
    <xf numFmtId="191" fontId="5" fillId="0" borderId="15" xfId="35" applyNumberFormat="1" applyFont="1" applyBorder="1" applyAlignment="1">
      <alignment horizontal="center" vertical="center"/>
      <protection/>
    </xf>
    <xf numFmtId="191" fontId="5" fillId="0" borderId="16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14" xfId="35" applyNumberFormat="1" applyFont="1" applyBorder="1" applyAlignment="1">
      <alignment horizontal="center" vertical="center" wrapText="1"/>
      <protection/>
    </xf>
    <xf numFmtId="191" fontId="5" fillId="0" borderId="14" xfId="35" applyNumberFormat="1" applyFont="1" applyBorder="1" applyAlignment="1">
      <alignment horizontal="right" vertical="center" wrapText="1"/>
      <protection/>
    </xf>
    <xf numFmtId="191" fontId="5" fillId="0" borderId="15" xfId="35" applyNumberFormat="1" applyFont="1" applyBorder="1" applyAlignment="1">
      <alignment horizontal="center" vertical="center" wrapText="1"/>
      <protection/>
    </xf>
    <xf numFmtId="191" fontId="5" fillId="0" borderId="17" xfId="35" applyNumberFormat="1" applyFont="1" applyBorder="1" applyAlignment="1">
      <alignment horizontal="centerContinuous" vertical="center"/>
      <protection/>
    </xf>
    <xf numFmtId="0" fontId="5" fillId="0" borderId="18" xfId="35" applyFont="1" applyBorder="1" applyAlignment="1">
      <alignment horizontal="center"/>
      <protection/>
    </xf>
    <xf numFmtId="192" fontId="5" fillId="0" borderId="19" xfId="35" applyNumberFormat="1" applyFont="1" applyBorder="1">
      <alignment/>
      <protection/>
    </xf>
    <xf numFmtId="192" fontId="5" fillId="0" borderId="20" xfId="35" applyNumberFormat="1" applyFont="1" applyBorder="1">
      <alignment/>
      <protection/>
    </xf>
    <xf numFmtId="192" fontId="5" fillId="0" borderId="21" xfId="35" applyNumberFormat="1" applyFont="1" applyBorder="1">
      <alignment/>
      <protection/>
    </xf>
    <xf numFmtId="192" fontId="5" fillId="0" borderId="22" xfId="35" applyNumberFormat="1" applyFont="1" applyBorder="1">
      <alignment/>
      <protection/>
    </xf>
    <xf numFmtId="0" fontId="5" fillId="0" borderId="22" xfId="35" applyFont="1" applyBorder="1">
      <alignment/>
      <protection/>
    </xf>
    <xf numFmtId="0" fontId="5" fillId="0" borderId="23" xfId="35" applyFont="1" applyBorder="1">
      <alignment/>
      <protection/>
    </xf>
    <xf numFmtId="0" fontId="5" fillId="0" borderId="22" xfId="35" applyFont="1" applyBorder="1" applyAlignment="1">
      <alignment horizontal="center"/>
      <protection/>
    </xf>
    <xf numFmtId="191" fontId="5" fillId="0" borderId="22" xfId="35" applyNumberFormat="1" applyFont="1" applyBorder="1">
      <alignment/>
      <protection/>
    </xf>
    <xf numFmtId="191" fontId="5" fillId="0" borderId="22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24" xfId="49" applyFont="1" applyBorder="1" applyAlignment="1">
      <alignment horizontal="center"/>
      <protection/>
    </xf>
    <xf numFmtId="0" fontId="21" fillId="0" borderId="25" xfId="49" applyFont="1" applyBorder="1" applyAlignment="1">
      <alignment horizontal="center"/>
      <protection/>
    </xf>
    <xf numFmtId="0" fontId="21" fillId="0" borderId="26" xfId="49" applyFont="1" applyBorder="1" applyAlignment="1">
      <alignment horizontal="center"/>
      <protection/>
    </xf>
    <xf numFmtId="0" fontId="21" fillId="0" borderId="0" xfId="49" applyFont="1" applyBorder="1" applyAlignment="1">
      <alignment horizontal="center"/>
      <protection/>
    </xf>
    <xf numFmtId="0" fontId="21" fillId="0" borderId="27" xfId="49" applyFont="1" applyBorder="1" applyAlignment="1">
      <alignment horizontal="center"/>
      <protection/>
    </xf>
    <xf numFmtId="201" fontId="4" fillId="0" borderId="28" xfId="49" applyNumberFormat="1" applyFont="1" applyBorder="1" applyAlignment="1">
      <alignment horizontal="center"/>
      <protection/>
    </xf>
    <xf numFmtId="0" fontId="4" fillId="0" borderId="28" xfId="49" applyBorder="1" applyAlignment="1">
      <alignment horizontal="center"/>
      <protection/>
    </xf>
    <xf numFmtId="198" fontId="4" fillId="0" borderId="28" xfId="49" applyNumberFormat="1" applyBorder="1">
      <alignment/>
      <protection/>
    </xf>
    <xf numFmtId="2" fontId="4" fillId="0" borderId="28" xfId="49" applyNumberFormat="1" applyBorder="1">
      <alignment/>
      <protection/>
    </xf>
    <xf numFmtId="2" fontId="4" fillId="0" borderId="29" xfId="49" applyNumberFormat="1" applyBorder="1">
      <alignment/>
      <protection/>
    </xf>
    <xf numFmtId="2" fontId="4" fillId="0" borderId="27" xfId="49" applyNumberFormat="1" applyBorder="1">
      <alignment/>
      <protection/>
    </xf>
    <xf numFmtId="0" fontId="0" fillId="0" borderId="28" xfId="0" applyBorder="1" applyAlignment="1">
      <alignment/>
    </xf>
    <xf numFmtId="198" fontId="21" fillId="0" borderId="25" xfId="49" applyNumberFormat="1" applyFont="1" applyBorder="1" applyAlignment="1">
      <alignment horizontal="center"/>
      <protection/>
    </xf>
    <xf numFmtId="198" fontId="21" fillId="0" borderId="0" xfId="49" applyNumberFormat="1" applyFont="1" applyBorder="1" applyAlignment="1">
      <alignment horizontal="center"/>
      <protection/>
    </xf>
    <xf numFmtId="198" fontId="21" fillId="0" borderId="30" xfId="49" applyNumberFormat="1" applyFont="1" applyBorder="1" applyAlignment="1">
      <alignment horizontal="center"/>
      <protection/>
    </xf>
    <xf numFmtId="198" fontId="0" fillId="0" borderId="28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24" xfId="49" applyNumberFormat="1" applyFont="1" applyBorder="1" applyAlignment="1">
      <alignment horizontal="center"/>
      <protection/>
    </xf>
    <xf numFmtId="201" fontId="21" fillId="0" borderId="26" xfId="49" applyNumberFormat="1" applyFont="1" applyBorder="1" applyAlignment="1">
      <alignment horizontal="center"/>
      <protection/>
    </xf>
    <xf numFmtId="201" fontId="21" fillId="0" borderId="26" xfId="49" applyNumberFormat="1" applyFont="1" applyBorder="1">
      <alignment/>
      <protection/>
    </xf>
    <xf numFmtId="201" fontId="21" fillId="0" borderId="27" xfId="49" applyNumberFormat="1" applyFont="1" applyBorder="1">
      <alignment/>
      <protection/>
    </xf>
    <xf numFmtId="201" fontId="0" fillId="0" borderId="28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198" fontId="21" fillId="0" borderId="24" xfId="49" applyNumberFormat="1" applyFont="1" applyBorder="1" applyAlignment="1">
      <alignment horizontal="center"/>
      <protection/>
    </xf>
    <xf numFmtId="198" fontId="21" fillId="0" borderId="26" xfId="49" applyNumberFormat="1" applyFont="1" applyBorder="1" applyAlignment="1">
      <alignment horizontal="center"/>
      <protection/>
    </xf>
    <xf numFmtId="198" fontId="21" fillId="0" borderId="27" xfId="49" applyNumberFormat="1" applyFont="1" applyBorder="1" applyAlignment="1">
      <alignment horizontal="center"/>
      <protection/>
    </xf>
    <xf numFmtId="2" fontId="21" fillId="0" borderId="31" xfId="49" applyNumberFormat="1" applyFont="1" applyBorder="1" applyAlignment="1">
      <alignment horizontal="center"/>
      <protection/>
    </xf>
    <xf numFmtId="2" fontId="21" fillId="0" borderId="24" xfId="49" applyNumberFormat="1" applyFont="1" applyBorder="1" applyAlignment="1">
      <alignment horizontal="center"/>
      <protection/>
    </xf>
    <xf numFmtId="2" fontId="21" fillId="0" borderId="32" xfId="49" applyNumberFormat="1" applyFont="1" applyBorder="1" applyAlignment="1">
      <alignment horizontal="center"/>
      <protection/>
    </xf>
    <xf numFmtId="2" fontId="21" fillId="0" borderId="26" xfId="49" applyNumberFormat="1" applyFont="1" applyBorder="1" applyAlignment="1">
      <alignment horizontal="center"/>
      <protection/>
    </xf>
    <xf numFmtId="2" fontId="21" fillId="0" borderId="32" xfId="49" applyNumberFormat="1" applyFont="1" applyBorder="1">
      <alignment/>
      <protection/>
    </xf>
    <xf numFmtId="2" fontId="21" fillId="0" borderId="26" xfId="49" applyNumberFormat="1" applyFont="1" applyBorder="1">
      <alignment/>
      <protection/>
    </xf>
    <xf numFmtId="2" fontId="21" fillId="0" borderId="33" xfId="49" applyNumberFormat="1" applyFont="1" applyBorder="1" applyAlignment="1">
      <alignment horizontal="center"/>
      <protection/>
    </xf>
    <xf numFmtId="2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34" xfId="35" applyFont="1" applyBorder="1">
      <alignment/>
      <protection/>
    </xf>
    <xf numFmtId="191" fontId="5" fillId="0" borderId="34" xfId="35" applyNumberFormat="1" applyFont="1" applyBorder="1">
      <alignment/>
      <protection/>
    </xf>
    <xf numFmtId="191" fontId="5" fillId="0" borderId="34" xfId="35" applyNumberFormat="1" applyFont="1" applyBorder="1" applyAlignment="1">
      <alignment horizontal="right"/>
      <protection/>
    </xf>
    <xf numFmtId="192" fontId="5" fillId="0" borderId="34" xfId="35" applyNumberFormat="1" applyFont="1" applyBorder="1">
      <alignment/>
      <protection/>
    </xf>
    <xf numFmtId="49" fontId="5" fillId="0" borderId="34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35" xfId="35" applyFont="1" applyBorder="1">
      <alignment/>
      <protection/>
    </xf>
    <xf numFmtId="191" fontId="5" fillId="0" borderId="35" xfId="35" applyNumberFormat="1" applyFont="1" applyBorder="1">
      <alignment/>
      <protection/>
    </xf>
    <xf numFmtId="191" fontId="5" fillId="0" borderId="35" xfId="35" applyNumberFormat="1" applyFont="1" applyBorder="1" applyAlignment="1">
      <alignment horizontal="right"/>
      <protection/>
    </xf>
    <xf numFmtId="49" fontId="5" fillId="0" borderId="35" xfId="35" applyNumberFormat="1" applyFont="1" applyBorder="1" applyAlignment="1">
      <alignment horizontal="center"/>
      <protection/>
    </xf>
    <xf numFmtId="192" fontId="5" fillId="0" borderId="35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13" xfId="35" applyNumberFormat="1" applyFont="1" applyBorder="1">
      <alignment/>
      <protection/>
    </xf>
    <xf numFmtId="198" fontId="4" fillId="0" borderId="28" xfId="49" applyNumberFormat="1" applyFont="1" applyBorder="1">
      <alignment/>
      <protection/>
    </xf>
    <xf numFmtId="2" fontId="4" fillId="0" borderId="28" xfId="49" applyNumberFormat="1" applyFont="1" applyBorder="1">
      <alignment/>
      <protection/>
    </xf>
    <xf numFmtId="0" fontId="4" fillId="0" borderId="28" xfId="49" applyFont="1" applyBorder="1" applyAlignment="1">
      <alignment horizontal="center"/>
      <protection/>
    </xf>
    <xf numFmtId="201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198" fontId="0" fillId="0" borderId="27" xfId="0" applyNumberFormat="1" applyBorder="1" applyAlignment="1">
      <alignment/>
    </xf>
    <xf numFmtId="198" fontId="4" fillId="0" borderId="27" xfId="49" applyNumberFormat="1" applyFont="1" applyBorder="1">
      <alignment/>
      <protection/>
    </xf>
    <xf numFmtId="2" fontId="4" fillId="0" borderId="27" xfId="49" applyNumberFormat="1" applyFont="1" applyBorder="1">
      <alignment/>
      <protection/>
    </xf>
    <xf numFmtId="2" fontId="0" fillId="0" borderId="27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198" fontId="0" fillId="0" borderId="36" xfId="0" applyNumberFormat="1" applyBorder="1" applyAlignment="1">
      <alignment/>
    </xf>
    <xf numFmtId="198" fontId="4" fillId="0" borderId="36" xfId="49" applyNumberFormat="1" applyFont="1" applyBorder="1">
      <alignment/>
      <protection/>
    </xf>
    <xf numFmtId="2" fontId="4" fillId="0" borderId="36" xfId="49" applyNumberFormat="1" applyFont="1" applyBorder="1">
      <alignment/>
      <protection/>
    </xf>
    <xf numFmtId="2" fontId="0" fillId="0" borderId="36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21" xfId="35" applyNumberFormat="1" applyFont="1" applyBorder="1">
      <alignment/>
      <protection/>
    </xf>
    <xf numFmtId="192" fontId="24" fillId="0" borderId="22" xfId="35" applyNumberFormat="1" applyFont="1" applyBorder="1">
      <alignment/>
      <protection/>
    </xf>
    <xf numFmtId="0" fontId="24" fillId="0" borderId="22" xfId="35" applyFont="1" applyBorder="1">
      <alignment/>
      <protection/>
    </xf>
    <xf numFmtId="0" fontId="24" fillId="0" borderId="23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191" fontId="23" fillId="0" borderId="0" xfId="35" applyNumberFormat="1" applyFont="1" applyBorder="1">
      <alignment/>
      <protection/>
    </xf>
    <xf numFmtId="0" fontId="5" fillId="0" borderId="37" xfId="35" applyFont="1" applyBorder="1">
      <alignment/>
      <protection/>
    </xf>
    <xf numFmtId="0" fontId="5" fillId="0" borderId="37" xfId="35" applyFont="1" applyBorder="1" applyAlignment="1">
      <alignment horizontal="center"/>
      <protection/>
    </xf>
    <xf numFmtId="200" fontId="5" fillId="0" borderId="37" xfId="35" applyNumberFormat="1" applyFont="1" applyBorder="1">
      <alignment/>
      <protection/>
    </xf>
    <xf numFmtId="191" fontId="5" fillId="0" borderId="37" xfId="35" applyNumberFormat="1" applyFont="1" applyBorder="1">
      <alignment/>
      <protection/>
    </xf>
    <xf numFmtId="191" fontId="5" fillId="0" borderId="37" xfId="0" applyNumberFormat="1" applyFont="1" applyBorder="1" applyAlignment="1">
      <alignment horizontal="right"/>
    </xf>
    <xf numFmtId="191" fontId="5" fillId="0" borderId="37" xfId="0" applyNumberFormat="1" applyFont="1" applyBorder="1" applyAlignment="1">
      <alignment/>
    </xf>
    <xf numFmtId="201" fontId="0" fillId="0" borderId="0" xfId="35" applyNumberFormat="1" applyFont="1" applyBorder="1">
      <alignment/>
      <protection/>
    </xf>
    <xf numFmtId="191" fontId="0" fillId="0" borderId="0" xfId="35" applyNumberFormat="1" applyFont="1" applyBorder="1">
      <alignment/>
      <protection/>
    </xf>
    <xf numFmtId="0" fontId="0" fillId="0" borderId="0" xfId="35" applyFont="1" applyBorder="1">
      <alignment/>
      <protection/>
    </xf>
    <xf numFmtId="191" fontId="9" fillId="0" borderId="0" xfId="48" applyNumberFormat="1" applyFont="1" applyFill="1" applyBorder="1" applyAlignment="1">
      <alignment horizontal="right" vertical="center"/>
      <protection/>
    </xf>
    <xf numFmtId="191" fontId="9" fillId="0" borderId="0" xfId="47" applyNumberFormat="1" applyFont="1" applyBorder="1" applyAlignment="1">
      <alignment horizontal="right" vertical="center"/>
      <protection/>
    </xf>
    <xf numFmtId="193" fontId="9" fillId="0" borderId="0" xfId="47" applyNumberFormat="1" applyFont="1" applyBorder="1" applyAlignment="1">
      <alignment horizontal="right" vertical="center"/>
      <protection/>
    </xf>
    <xf numFmtId="0" fontId="9" fillId="0" borderId="0" xfId="48" applyFont="1" applyBorder="1" applyAlignment="1">
      <alignment horizontal="right"/>
      <protection/>
    </xf>
    <xf numFmtId="0" fontId="14" fillId="0" borderId="0" xfId="48" applyFont="1" applyBorder="1">
      <alignment/>
      <protection/>
    </xf>
    <xf numFmtId="191" fontId="23" fillId="0" borderId="37" xfId="35" applyNumberFormat="1" applyFont="1" applyBorder="1">
      <alignment/>
      <protection/>
    </xf>
    <xf numFmtId="192" fontId="5" fillId="0" borderId="37" xfId="35" applyNumberFormat="1" applyFont="1" applyBorder="1">
      <alignment/>
      <protection/>
    </xf>
    <xf numFmtId="0" fontId="0" fillId="0" borderId="0" xfId="0" applyFont="1" applyAlignment="1">
      <alignment/>
    </xf>
    <xf numFmtId="201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198" fontId="0" fillId="0" borderId="38" xfId="0" applyNumberFormat="1" applyBorder="1" applyAlignment="1">
      <alignment/>
    </xf>
    <xf numFmtId="198" fontId="4" fillId="0" borderId="38" xfId="49" applyNumberFormat="1" applyFont="1" applyBorder="1">
      <alignment/>
      <protection/>
    </xf>
    <xf numFmtId="2" fontId="4" fillId="0" borderId="38" xfId="49" applyNumberFormat="1" applyFont="1" applyBorder="1">
      <alignment/>
      <protection/>
    </xf>
    <xf numFmtId="0" fontId="4" fillId="0" borderId="38" xfId="49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01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198" fontId="0" fillId="0" borderId="24" xfId="0" applyNumberFormat="1" applyBorder="1" applyAlignment="1">
      <alignment/>
    </xf>
    <xf numFmtId="198" fontId="4" fillId="0" borderId="24" xfId="49" applyNumberFormat="1" applyFont="1" applyBorder="1">
      <alignment/>
      <protection/>
    </xf>
    <xf numFmtId="2" fontId="4" fillId="0" borderId="24" xfId="49" applyNumberFormat="1" applyFont="1" applyBorder="1">
      <alignment/>
      <protection/>
    </xf>
    <xf numFmtId="0" fontId="0" fillId="0" borderId="26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8" xfId="0" applyNumberFormat="1" applyFont="1" applyBorder="1" applyAlignment="1">
      <alignment/>
    </xf>
    <xf numFmtId="191" fontId="5" fillId="0" borderId="39" xfId="35" applyNumberFormat="1" applyFont="1" applyBorder="1">
      <alignment/>
      <protection/>
    </xf>
    <xf numFmtId="198" fontId="4" fillId="0" borderId="28" xfId="49" applyNumberFormat="1" applyFont="1" applyBorder="1">
      <alignment/>
      <protection/>
    </xf>
    <xf numFmtId="2" fontId="4" fillId="0" borderId="28" xfId="49" applyNumberFormat="1" applyFont="1" applyBorder="1">
      <alignment/>
      <protection/>
    </xf>
    <xf numFmtId="191" fontId="5" fillId="0" borderId="0" xfId="46" applyNumberFormat="1" applyFont="1" applyBorder="1" applyAlignment="1">
      <alignment horizontal="right"/>
      <protection/>
    </xf>
    <xf numFmtId="200" fontId="6" fillId="0" borderId="0" xfId="35" applyNumberFormat="1" applyFont="1" applyAlignment="1">
      <alignment horizontal="centerContinuous"/>
      <protection/>
    </xf>
    <xf numFmtId="200" fontId="5" fillId="0" borderId="0" xfId="35" applyNumberFormat="1" applyFont="1">
      <alignment/>
      <protection/>
    </xf>
    <xf numFmtId="200" fontId="5" fillId="0" borderId="40" xfId="35" applyNumberFormat="1" applyFont="1" applyBorder="1" applyAlignment="1">
      <alignment horizontal="center"/>
      <protection/>
    </xf>
    <xf numFmtId="200" fontId="5" fillId="0" borderId="41" xfId="35" applyNumberFormat="1" applyFont="1" applyBorder="1" applyAlignment="1">
      <alignment horizontal="center"/>
      <protection/>
    </xf>
    <xf numFmtId="200" fontId="5" fillId="0" borderId="42" xfId="35" applyNumberFormat="1" applyFont="1" applyBorder="1" applyAlignment="1" quotePrefix="1">
      <alignment horizontal="center"/>
      <protection/>
    </xf>
    <xf numFmtId="200" fontId="5" fillId="0" borderId="22" xfId="35" applyNumberFormat="1" applyFont="1" applyBorder="1">
      <alignment/>
      <protection/>
    </xf>
    <xf numFmtId="200" fontId="5" fillId="0" borderId="34" xfId="35" applyNumberFormat="1" applyFont="1" applyBorder="1">
      <alignment/>
      <protection/>
    </xf>
    <xf numFmtId="200" fontId="5" fillId="0" borderId="35" xfId="35" applyNumberFormat="1" applyFont="1" applyBorder="1">
      <alignment/>
      <protection/>
    </xf>
    <xf numFmtId="200" fontId="24" fillId="0" borderId="0" xfId="35" applyNumberFormat="1" applyFont="1" applyBorder="1">
      <alignment/>
      <protection/>
    </xf>
    <xf numFmtId="200" fontId="23" fillId="0" borderId="0" xfId="35" applyNumberFormat="1" applyFont="1">
      <alignment/>
      <protection/>
    </xf>
    <xf numFmtId="0" fontId="5" fillId="0" borderId="43" xfId="35" applyFont="1" applyBorder="1">
      <alignment/>
      <protection/>
    </xf>
    <xf numFmtId="0" fontId="5" fillId="0" borderId="43" xfId="35" applyFont="1" applyBorder="1" applyAlignment="1">
      <alignment horizontal="center"/>
      <protection/>
    </xf>
    <xf numFmtId="200" fontId="5" fillId="0" borderId="43" xfId="35" applyNumberFormat="1" applyFont="1" applyBorder="1">
      <alignment/>
      <protection/>
    </xf>
    <xf numFmtId="191" fontId="5" fillId="0" borderId="43" xfId="35" applyNumberFormat="1" applyFont="1" applyBorder="1">
      <alignment/>
      <protection/>
    </xf>
    <xf numFmtId="192" fontId="5" fillId="0" borderId="43" xfId="35" applyNumberFormat="1" applyFont="1" applyBorder="1">
      <alignment/>
      <protection/>
    </xf>
    <xf numFmtId="201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8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198" fontId="4" fillId="0" borderId="46" xfId="49" applyNumberFormat="1" applyFont="1" applyBorder="1">
      <alignment/>
      <protection/>
    </xf>
    <xf numFmtId="2" fontId="4" fillId="0" borderId="46" xfId="49" applyNumberFormat="1" applyFont="1" applyBorder="1">
      <alignment/>
      <protection/>
    </xf>
    <xf numFmtId="0" fontId="21" fillId="0" borderId="3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35" applyFont="1" applyFill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35" applyFont="1" applyFill="1" applyBorder="1" applyAlignment="1">
      <alignment horizontal="center"/>
      <protection/>
    </xf>
    <xf numFmtId="0" fontId="5" fillId="0" borderId="37" xfId="35" applyFont="1" applyFill="1" applyBorder="1" applyAlignment="1">
      <alignment horizontal="center"/>
      <protection/>
    </xf>
    <xf numFmtId="0" fontId="5" fillId="0" borderId="43" xfId="35" applyFont="1" applyFill="1" applyBorder="1" applyAlignment="1">
      <alignment horizontal="center"/>
      <protection/>
    </xf>
    <xf numFmtId="0" fontId="5" fillId="0" borderId="22" xfId="35" applyFont="1" applyFill="1" applyBorder="1" applyAlignment="1">
      <alignment horizontal="center"/>
      <protection/>
    </xf>
    <xf numFmtId="0" fontId="5" fillId="0" borderId="34" xfId="35" applyFont="1" applyFill="1" applyBorder="1" applyAlignment="1">
      <alignment horizontal="center"/>
      <protection/>
    </xf>
    <xf numFmtId="0" fontId="5" fillId="0" borderId="35" xfId="35" applyFont="1" applyFill="1" applyBorder="1" applyAlignment="1">
      <alignment horizontal="center"/>
      <protection/>
    </xf>
    <xf numFmtId="0" fontId="24" fillId="0" borderId="0" xfId="35" applyFont="1" applyFill="1" applyBorder="1" applyAlignment="1">
      <alignment horizontal="center"/>
      <protection/>
    </xf>
    <xf numFmtId="0" fontId="23" fillId="0" borderId="0" xfId="35" applyFont="1" applyFill="1" applyAlignment="1">
      <alignment horizontal="center"/>
      <protection/>
    </xf>
    <xf numFmtId="0" fontId="5" fillId="0" borderId="0" xfId="35" applyFont="1" applyFill="1" applyBorder="1">
      <alignment/>
      <protection/>
    </xf>
    <xf numFmtId="200" fontId="5" fillId="0" borderId="0" xfId="35" applyNumberFormat="1" applyFont="1" applyFill="1" applyBorder="1">
      <alignment/>
      <protection/>
    </xf>
    <xf numFmtId="191" fontId="5" fillId="0" borderId="0" xfId="35" applyNumberFormat="1" applyFont="1" applyFill="1" applyBorder="1">
      <alignment/>
      <protection/>
    </xf>
    <xf numFmtId="191" fontId="5" fillId="0" borderId="47" xfId="0" applyNumberFormat="1" applyFont="1" applyFill="1" applyBorder="1" applyAlignment="1">
      <alignment/>
    </xf>
    <xf numFmtId="191" fontId="5" fillId="0" borderId="47" xfId="0" applyNumberFormat="1" applyFont="1" applyFill="1" applyBorder="1" applyAlignment="1">
      <alignment horizontal="right"/>
    </xf>
    <xf numFmtId="0" fontId="5" fillId="0" borderId="0" xfId="35" applyFont="1" applyFill="1">
      <alignment/>
      <protection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5" fillId="0" borderId="37" xfId="35" applyFont="1" applyFill="1" applyBorder="1">
      <alignment/>
      <protection/>
    </xf>
    <xf numFmtId="200" fontId="5" fillId="0" borderId="37" xfId="35" applyNumberFormat="1" applyFont="1" applyFill="1" applyBorder="1">
      <alignment/>
      <protection/>
    </xf>
    <xf numFmtId="191" fontId="5" fillId="0" borderId="37" xfId="35" applyNumberFormat="1" applyFont="1" applyFill="1" applyBorder="1">
      <alignment/>
      <protection/>
    </xf>
    <xf numFmtId="191" fontId="5" fillId="0" borderId="37" xfId="35" applyNumberFormat="1" applyFont="1" applyFill="1" applyBorder="1" applyAlignment="1">
      <alignment horizontal="right"/>
      <protection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/>
    </xf>
    <xf numFmtId="191" fontId="5" fillId="0" borderId="37" xfId="35" applyNumberFormat="1" applyFont="1" applyBorder="1" applyAlignment="1">
      <alignment horizontal="right"/>
      <protection/>
    </xf>
    <xf numFmtId="192" fontId="21" fillId="17" borderId="25" xfId="49" applyNumberFormat="1" applyFont="1" applyFill="1" applyBorder="1" applyAlignment="1">
      <alignment horizontal="center"/>
      <protection/>
    </xf>
    <xf numFmtId="192" fontId="21" fillId="17" borderId="0" xfId="49" applyNumberFormat="1" applyFont="1" applyFill="1" applyBorder="1" applyAlignment="1">
      <alignment horizontal="center"/>
      <protection/>
    </xf>
    <xf numFmtId="192" fontId="21" fillId="17" borderId="30" xfId="49" applyNumberFormat="1" applyFont="1" applyFill="1" applyBorder="1">
      <alignment/>
      <protection/>
    </xf>
    <xf numFmtId="192" fontId="4" fillId="17" borderId="28" xfId="49" applyNumberFormat="1" applyFill="1" applyBorder="1">
      <alignment/>
      <protection/>
    </xf>
    <xf numFmtId="192" fontId="4" fillId="17" borderId="28" xfId="49" applyNumberFormat="1" applyFont="1" applyFill="1" applyBorder="1">
      <alignment/>
      <protection/>
    </xf>
    <xf numFmtId="192" fontId="4" fillId="17" borderId="38" xfId="49" applyNumberFormat="1" applyFont="1" applyFill="1" applyBorder="1">
      <alignment/>
      <protection/>
    </xf>
    <xf numFmtId="192" fontId="4" fillId="17" borderId="27" xfId="49" applyNumberFormat="1" applyFont="1" applyFill="1" applyBorder="1">
      <alignment/>
      <protection/>
    </xf>
    <xf numFmtId="192" fontId="4" fillId="17" borderId="24" xfId="49" applyNumberFormat="1" applyFont="1" applyFill="1" applyBorder="1">
      <alignment/>
      <protection/>
    </xf>
    <xf numFmtId="192" fontId="4" fillId="17" borderId="44" xfId="49" applyNumberFormat="1" applyFont="1" applyFill="1" applyBorder="1">
      <alignment/>
      <protection/>
    </xf>
    <xf numFmtId="192" fontId="0" fillId="17" borderId="28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0" fontId="5" fillId="33" borderId="0" xfId="35" applyFont="1" applyFill="1" applyBorder="1">
      <alignment/>
      <protection/>
    </xf>
    <xf numFmtId="0" fontId="5" fillId="33" borderId="0" xfId="35" applyFont="1" applyFill="1" applyBorder="1" applyAlignment="1">
      <alignment horizontal="center"/>
      <protection/>
    </xf>
    <xf numFmtId="200" fontId="5" fillId="33" borderId="0" xfId="35" applyNumberFormat="1" applyFont="1" applyFill="1" applyBorder="1">
      <alignment/>
      <protection/>
    </xf>
    <xf numFmtId="191" fontId="5" fillId="33" borderId="0" xfId="35" applyNumberFormat="1" applyFont="1" applyFill="1" applyBorder="1">
      <alignment/>
      <protection/>
    </xf>
    <xf numFmtId="191" fontId="5" fillId="33" borderId="0" xfId="35" applyNumberFormat="1" applyFont="1" applyFill="1" applyBorder="1" applyAlignment="1">
      <alignment horizontal="right"/>
      <protection/>
    </xf>
    <xf numFmtId="192" fontId="5" fillId="33" borderId="0" xfId="35" applyNumberFormat="1" applyFont="1" applyFill="1" applyBorder="1">
      <alignment/>
      <protection/>
    </xf>
    <xf numFmtId="0" fontId="5" fillId="33" borderId="0" xfId="35" applyFont="1" applyFill="1">
      <alignment/>
      <protection/>
    </xf>
    <xf numFmtId="191" fontId="5" fillId="0" borderId="49" xfId="35" applyNumberFormat="1" applyFont="1" applyBorder="1" applyAlignment="1">
      <alignment horizontal="centerContinuous" vertical="center"/>
      <protection/>
    </xf>
    <xf numFmtId="191" fontId="67" fillId="0" borderId="0" xfId="0" applyNumberFormat="1" applyFont="1" applyFill="1" applyAlignment="1">
      <alignment/>
    </xf>
    <xf numFmtId="191" fontId="5" fillId="0" borderId="0" xfId="35" applyNumberFormat="1" applyFont="1" applyFill="1" applyBorder="1" applyAlignment="1">
      <alignment horizontal="right"/>
      <protection/>
    </xf>
    <xf numFmtId="192" fontId="5" fillId="0" borderId="0" xfId="35" applyNumberFormat="1" applyFont="1" applyFill="1" applyBorder="1">
      <alignment/>
      <protection/>
    </xf>
    <xf numFmtId="191" fontId="5" fillId="0" borderId="0" xfId="35" applyNumberFormat="1" applyFont="1" applyFill="1">
      <alignment/>
      <protection/>
    </xf>
    <xf numFmtId="191" fontId="5" fillId="0" borderId="0" xfId="35" applyNumberFormat="1" applyFont="1" applyFill="1" applyAlignment="1">
      <alignment horizontal="right"/>
      <protection/>
    </xf>
    <xf numFmtId="191" fontId="5" fillId="0" borderId="50" xfId="35" applyNumberFormat="1" applyFont="1" applyFill="1" applyBorder="1">
      <alignment/>
      <protection/>
    </xf>
    <xf numFmtId="192" fontId="5" fillId="0" borderId="37" xfId="35" applyNumberFormat="1" applyFont="1" applyFill="1" applyBorder="1">
      <alignment/>
      <protection/>
    </xf>
    <xf numFmtId="192" fontId="0" fillId="17" borderId="27" xfId="0" applyNumberFormat="1" applyFill="1" applyBorder="1" applyAlignment="1">
      <alignment/>
    </xf>
    <xf numFmtId="201" fontId="0" fillId="0" borderId="28" xfId="0" applyNumberFormat="1" applyFont="1" applyBorder="1" applyAlignment="1">
      <alignment/>
    </xf>
    <xf numFmtId="192" fontId="0" fillId="17" borderId="38" xfId="0" applyNumberFormat="1" applyFill="1" applyBorder="1" applyAlignment="1">
      <alignment/>
    </xf>
    <xf numFmtId="0" fontId="4" fillId="0" borderId="0" xfId="36" applyFont="1" applyAlignment="1">
      <alignment horizontal="center"/>
      <protection/>
    </xf>
    <xf numFmtId="191" fontId="4" fillId="0" borderId="0" xfId="36" applyNumberFormat="1" applyFont="1" applyAlignment="1">
      <alignment horizontal="center"/>
      <protection/>
    </xf>
    <xf numFmtId="191" fontId="19" fillId="0" borderId="0" xfId="35" applyNumberFormat="1" applyFont="1">
      <alignment/>
      <protection/>
    </xf>
    <xf numFmtId="191" fontId="5" fillId="0" borderId="43" xfId="35" applyNumberFormat="1" applyFont="1" applyBorder="1" applyAlignment="1">
      <alignment horizontal="right"/>
      <protection/>
    </xf>
    <xf numFmtId="4" fontId="9" fillId="0" borderId="28" xfId="48" applyNumberFormat="1" applyFont="1" applyFill="1" applyBorder="1" applyAlignment="1" applyProtection="1">
      <alignment horizontal="center" vertical="center"/>
      <protection/>
    </xf>
    <xf numFmtId="0" fontId="9" fillId="0" borderId="28" xfId="48" applyFont="1" applyFill="1" applyBorder="1" applyAlignment="1" applyProtection="1">
      <alignment horizontal="center" vertical="center"/>
      <protection/>
    </xf>
    <xf numFmtId="2" fontId="9" fillId="0" borderId="28" xfId="48" applyNumberFormat="1" applyFont="1" applyFill="1" applyBorder="1" applyAlignment="1" applyProtection="1">
      <alignment horizontal="center" vertical="center" shrinkToFit="1"/>
      <protection/>
    </xf>
    <xf numFmtId="196" fontId="9" fillId="0" borderId="28" xfId="48" applyNumberFormat="1" applyFont="1" applyFill="1" applyBorder="1" applyAlignment="1" applyProtection="1">
      <alignment horizontal="center" vertical="center" wrapText="1"/>
      <protection/>
    </xf>
    <xf numFmtId="192" fontId="9" fillId="0" borderId="28" xfId="48" applyNumberFormat="1" applyFont="1" applyFill="1" applyBorder="1" applyAlignment="1" applyProtection="1">
      <alignment horizontal="center" vertical="center" wrapText="1"/>
      <protection/>
    </xf>
    <xf numFmtId="2" fontId="9" fillId="0" borderId="28" xfId="48" applyNumberFormat="1" applyFont="1" applyFill="1" applyBorder="1" applyAlignment="1" applyProtection="1">
      <alignment horizontal="center" vertical="center"/>
      <protection/>
    </xf>
    <xf numFmtId="192" fontId="9" fillId="0" borderId="28" xfId="48" applyNumberFormat="1" applyFont="1" applyFill="1" applyBorder="1" applyAlignment="1" applyProtection="1">
      <alignment horizontal="center" vertical="center"/>
      <protection/>
    </xf>
    <xf numFmtId="0" fontId="9" fillId="34" borderId="28" xfId="48" applyFont="1" applyFill="1" applyBorder="1" applyAlignment="1" applyProtection="1" quotePrefix="1">
      <alignment horizontal="center" vertical="center"/>
      <protection/>
    </xf>
    <xf numFmtId="2" fontId="9" fillId="34" borderId="28" xfId="48" applyNumberFormat="1" applyFont="1" applyFill="1" applyBorder="1" applyAlignment="1" applyProtection="1" quotePrefix="1">
      <alignment horizontal="center" vertical="center"/>
      <protection/>
    </xf>
    <xf numFmtId="196" fontId="9" fillId="34" borderId="28" xfId="48" applyNumberFormat="1" applyFont="1" applyFill="1" applyBorder="1" applyAlignment="1" applyProtection="1" quotePrefix="1">
      <alignment horizontal="center" vertical="center"/>
      <protection/>
    </xf>
    <xf numFmtId="192" fontId="9" fillId="34" borderId="28" xfId="48" applyNumberFormat="1" applyFont="1" applyFill="1" applyBorder="1" applyAlignment="1" applyProtection="1" quotePrefix="1">
      <alignment horizontal="center" vertical="center"/>
      <protection/>
    </xf>
    <xf numFmtId="193" fontId="9" fillId="34" borderId="28" xfId="48" applyNumberFormat="1" applyFont="1" applyFill="1" applyBorder="1" applyAlignment="1" applyProtection="1" quotePrefix="1">
      <alignment horizontal="center" vertical="center"/>
      <protection/>
    </xf>
    <xf numFmtId="4" fontId="9" fillId="34" borderId="28" xfId="48" applyNumberFormat="1" applyFont="1" applyFill="1" applyBorder="1" applyAlignment="1" applyProtection="1">
      <alignment horizontal="center" vertical="center"/>
      <protection/>
    </xf>
    <xf numFmtId="200" fontId="19" fillId="0" borderId="28" xfId="0" applyNumberFormat="1" applyFont="1" applyBorder="1" applyAlignment="1">
      <alignment horizontal="center" vertical="center"/>
    </xf>
    <xf numFmtId="191" fontId="19" fillId="0" borderId="28" xfId="0" applyNumberFormat="1" applyFont="1" applyBorder="1" applyAlignment="1">
      <alignment horizontal="center" vertical="center"/>
    </xf>
    <xf numFmtId="191" fontId="19" fillId="0" borderId="28" xfId="35" applyNumberFormat="1" applyFont="1" applyBorder="1" applyAlignment="1">
      <alignment horizontal="center" vertical="center"/>
      <protection/>
    </xf>
    <xf numFmtId="200" fontId="19" fillId="0" borderId="28" xfId="35" applyNumberFormat="1" applyFont="1" applyBorder="1" applyAlignment="1">
      <alignment horizontal="center" vertical="center"/>
      <protection/>
    </xf>
    <xf numFmtId="0" fontId="19" fillId="0" borderId="28" xfId="35" applyFont="1" applyBorder="1" applyAlignment="1">
      <alignment horizontal="center" vertical="center"/>
      <protection/>
    </xf>
    <xf numFmtId="191" fontId="19" fillId="0" borderId="28" xfId="48" applyNumberFormat="1" applyFont="1" applyFill="1" applyBorder="1" applyAlignment="1">
      <alignment horizontal="center" vertical="center"/>
      <protection/>
    </xf>
    <xf numFmtId="191" fontId="19" fillId="0" borderId="28" xfId="47" applyNumberFormat="1" applyFont="1" applyBorder="1" applyAlignment="1">
      <alignment horizontal="center" vertical="center"/>
      <protection/>
    </xf>
    <xf numFmtId="0" fontId="19" fillId="34" borderId="28" xfId="48" applyFont="1" applyFill="1" applyBorder="1" applyAlignment="1">
      <alignment horizontal="center" vertical="center"/>
      <protection/>
    </xf>
    <xf numFmtId="0" fontId="21" fillId="35" borderId="29" xfId="49" applyFont="1" applyFill="1" applyBorder="1" applyAlignment="1">
      <alignment horizontal="center"/>
      <protection/>
    </xf>
    <xf numFmtId="0" fontId="21" fillId="35" borderId="51" xfId="49" applyFont="1" applyFill="1" applyBorder="1" applyAlignment="1">
      <alignment horizontal="center"/>
      <protection/>
    </xf>
    <xf numFmtId="0" fontId="21" fillId="35" borderId="52" xfId="49" applyFont="1" applyFill="1" applyBorder="1" applyAlignment="1">
      <alignment horizontal="center"/>
      <protection/>
    </xf>
    <xf numFmtId="193" fontId="9" fillId="0" borderId="28" xfId="48" applyNumberFormat="1" applyFont="1" applyFill="1" applyBorder="1" applyAlignment="1" applyProtection="1">
      <alignment horizontal="center" vertical="center" textRotation="90"/>
      <protection/>
    </xf>
    <xf numFmtId="4" fontId="9" fillId="0" borderId="28" xfId="48" applyNumberFormat="1" applyFont="1" applyFill="1" applyBorder="1" applyAlignment="1" applyProtection="1">
      <alignment horizontal="center" vertical="center"/>
      <protection/>
    </xf>
    <xf numFmtId="193" fontId="9" fillId="0" borderId="28" xfId="48" applyNumberFormat="1" applyFont="1" applyFill="1" applyBorder="1" applyAlignment="1" applyProtection="1">
      <alignment horizontal="center"/>
      <protection/>
    </xf>
    <xf numFmtId="4" fontId="9" fillId="0" borderId="28" xfId="48" applyNumberFormat="1" applyFont="1" applyFill="1" applyBorder="1" applyAlignment="1" applyProtection="1">
      <alignment horizontal="center"/>
      <protection/>
    </xf>
    <xf numFmtId="0" fontId="9" fillId="0" borderId="28" xfId="48" applyFont="1" applyFill="1" applyBorder="1" applyAlignment="1" applyProtection="1">
      <alignment horizontal="center" vertical="center" textRotation="90"/>
      <protection/>
    </xf>
    <xf numFmtId="2" fontId="12" fillId="0" borderId="29" xfId="48" applyNumberFormat="1" applyFont="1" applyFill="1" applyBorder="1" applyAlignment="1" applyProtection="1">
      <alignment horizontal="center"/>
      <protection/>
    </xf>
    <xf numFmtId="2" fontId="12" fillId="0" borderId="51" xfId="48" applyNumberFormat="1" applyFont="1" applyFill="1" applyBorder="1" applyAlignment="1" applyProtection="1">
      <alignment horizontal="center"/>
      <protection/>
    </xf>
    <xf numFmtId="2" fontId="12" fillId="0" borderId="52" xfId="48" applyNumberFormat="1" applyFont="1" applyFill="1" applyBorder="1" applyAlignment="1" applyProtection="1">
      <alignment horizontal="center"/>
      <protection/>
    </xf>
    <xf numFmtId="2" fontId="9" fillId="0" borderId="28" xfId="48" applyNumberFormat="1" applyFont="1" applyFill="1" applyBorder="1" applyAlignment="1" applyProtection="1">
      <alignment horizontal="center"/>
      <protection/>
    </xf>
    <xf numFmtId="192" fontId="9" fillId="0" borderId="28" xfId="48" applyNumberFormat="1" applyFont="1" applyFill="1" applyBorder="1" applyAlignment="1" applyProtection="1">
      <alignment horizontal="center"/>
      <protection/>
    </xf>
    <xf numFmtId="0" fontId="9" fillId="0" borderId="28" xfId="48" applyFont="1" applyFill="1" applyBorder="1" applyAlignment="1" applyProtection="1">
      <alignment horizontal="center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P1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65"/>
          <c:w val="0.736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v>1997- 2022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DATA!$E$9:$E$181</c:f>
              <c:numCache>
                <c:ptCount val="173"/>
                <c:pt idx="0">
                  <c:v>5.991</c:v>
                </c:pt>
                <c:pt idx="1">
                  <c:v>6.991</c:v>
                </c:pt>
                <c:pt idx="2">
                  <c:v>7.991</c:v>
                </c:pt>
                <c:pt idx="3">
                  <c:v>20.569</c:v>
                </c:pt>
                <c:pt idx="4">
                  <c:v>4.927</c:v>
                </c:pt>
                <c:pt idx="5">
                  <c:v>1.896</c:v>
                </c:pt>
                <c:pt idx="6">
                  <c:v>2.896</c:v>
                </c:pt>
                <c:pt idx="7">
                  <c:v>3.896</c:v>
                </c:pt>
                <c:pt idx="8">
                  <c:v>4.896</c:v>
                </c:pt>
                <c:pt idx="9">
                  <c:v>20.92</c:v>
                </c:pt>
                <c:pt idx="10">
                  <c:v>13.313</c:v>
                </c:pt>
                <c:pt idx="11">
                  <c:v>16.865</c:v>
                </c:pt>
                <c:pt idx="12">
                  <c:v>1.135</c:v>
                </c:pt>
                <c:pt idx="13">
                  <c:v>1.086</c:v>
                </c:pt>
                <c:pt idx="14">
                  <c:v>1.027</c:v>
                </c:pt>
                <c:pt idx="15">
                  <c:v>0.97</c:v>
                </c:pt>
                <c:pt idx="20">
                  <c:v>2.17</c:v>
                </c:pt>
                <c:pt idx="21">
                  <c:v>23.856</c:v>
                </c:pt>
                <c:pt idx="22">
                  <c:v>38.026</c:v>
                </c:pt>
                <c:pt idx="23">
                  <c:v>1.906</c:v>
                </c:pt>
                <c:pt idx="24">
                  <c:v>7.456</c:v>
                </c:pt>
                <c:pt idx="25">
                  <c:v>151.727</c:v>
                </c:pt>
                <c:pt idx="26">
                  <c:v>8.621</c:v>
                </c:pt>
                <c:pt idx="27">
                  <c:v>7.826</c:v>
                </c:pt>
                <c:pt idx="28">
                  <c:v>0.969</c:v>
                </c:pt>
                <c:pt idx="29">
                  <c:v>21.773</c:v>
                </c:pt>
                <c:pt idx="30">
                  <c:v>90.117</c:v>
                </c:pt>
                <c:pt idx="31">
                  <c:v>36.175</c:v>
                </c:pt>
                <c:pt idx="32">
                  <c:v>90.117</c:v>
                </c:pt>
                <c:pt idx="33">
                  <c:v>19.898</c:v>
                </c:pt>
                <c:pt idx="34">
                  <c:v>8.016</c:v>
                </c:pt>
                <c:pt idx="35">
                  <c:v>144.932</c:v>
                </c:pt>
                <c:pt idx="36">
                  <c:v>49.399</c:v>
                </c:pt>
                <c:pt idx="37">
                  <c:v>20.127</c:v>
                </c:pt>
                <c:pt idx="38">
                  <c:v>2.085</c:v>
                </c:pt>
                <c:pt idx="39">
                  <c:v>1.962</c:v>
                </c:pt>
                <c:pt idx="40">
                  <c:v>1.403</c:v>
                </c:pt>
                <c:pt idx="41">
                  <c:v>1.416</c:v>
                </c:pt>
                <c:pt idx="42">
                  <c:v>1.43</c:v>
                </c:pt>
                <c:pt idx="43">
                  <c:v>1.904</c:v>
                </c:pt>
                <c:pt idx="44">
                  <c:v>22.578</c:v>
                </c:pt>
                <c:pt idx="45">
                  <c:v>27.257</c:v>
                </c:pt>
                <c:pt idx="46">
                  <c:v>1.83</c:v>
                </c:pt>
                <c:pt idx="47">
                  <c:v>18.16</c:v>
                </c:pt>
                <c:pt idx="48">
                  <c:v>6.875</c:v>
                </c:pt>
                <c:pt idx="49">
                  <c:v>6.517</c:v>
                </c:pt>
                <c:pt idx="50">
                  <c:v>1.617</c:v>
                </c:pt>
                <c:pt idx="51">
                  <c:v>27.348</c:v>
                </c:pt>
                <c:pt idx="52">
                  <c:v>13.731</c:v>
                </c:pt>
                <c:pt idx="53">
                  <c:v>83.307</c:v>
                </c:pt>
                <c:pt idx="54">
                  <c:v>11.411</c:v>
                </c:pt>
                <c:pt idx="55">
                  <c:v>29.677</c:v>
                </c:pt>
                <c:pt idx="56">
                  <c:v>26.834</c:v>
                </c:pt>
                <c:pt idx="57">
                  <c:v>29.884</c:v>
                </c:pt>
                <c:pt idx="58">
                  <c:v>47.993</c:v>
                </c:pt>
                <c:pt idx="59">
                  <c:v>6.639</c:v>
                </c:pt>
                <c:pt idx="60">
                  <c:v>2.467</c:v>
                </c:pt>
                <c:pt idx="61">
                  <c:v>8.267</c:v>
                </c:pt>
                <c:pt idx="62">
                  <c:v>2.457</c:v>
                </c:pt>
                <c:pt idx="63">
                  <c:v>3.322</c:v>
                </c:pt>
                <c:pt idx="64">
                  <c:v>2.194</c:v>
                </c:pt>
                <c:pt idx="65">
                  <c:v>1.185</c:v>
                </c:pt>
                <c:pt idx="66">
                  <c:v>1.544</c:v>
                </c:pt>
                <c:pt idx="67">
                  <c:v>0.229</c:v>
                </c:pt>
                <c:pt idx="68">
                  <c:v>0.778</c:v>
                </c:pt>
                <c:pt idx="69">
                  <c:v>0.016</c:v>
                </c:pt>
                <c:pt idx="70">
                  <c:v>0.009</c:v>
                </c:pt>
                <c:pt idx="71">
                  <c:v>0.706</c:v>
                </c:pt>
                <c:pt idx="72">
                  <c:v>0.365</c:v>
                </c:pt>
                <c:pt idx="73">
                  <c:v>1.175</c:v>
                </c:pt>
                <c:pt idx="74">
                  <c:v>0.605</c:v>
                </c:pt>
                <c:pt idx="75">
                  <c:v>0.487</c:v>
                </c:pt>
                <c:pt idx="76">
                  <c:v>0.513</c:v>
                </c:pt>
                <c:pt idx="77">
                  <c:v>1.438</c:v>
                </c:pt>
                <c:pt idx="78">
                  <c:v>79.928</c:v>
                </c:pt>
                <c:pt idx="79">
                  <c:v>211.983</c:v>
                </c:pt>
                <c:pt idx="80">
                  <c:v>145.224</c:v>
                </c:pt>
                <c:pt idx="81">
                  <c:v>252.726</c:v>
                </c:pt>
                <c:pt idx="82">
                  <c:v>20.579</c:v>
                </c:pt>
                <c:pt idx="83">
                  <c:v>4.798</c:v>
                </c:pt>
                <c:pt idx="84">
                  <c:v>3.759</c:v>
                </c:pt>
                <c:pt idx="85">
                  <c:v>1.618</c:v>
                </c:pt>
                <c:pt idx="86">
                  <c:v>1.546</c:v>
                </c:pt>
                <c:pt idx="87">
                  <c:v>0.93</c:v>
                </c:pt>
                <c:pt idx="88">
                  <c:v>0.38</c:v>
                </c:pt>
                <c:pt idx="89">
                  <c:v>0.22</c:v>
                </c:pt>
                <c:pt idx="90">
                  <c:v>0.571</c:v>
                </c:pt>
                <c:pt idx="91">
                  <c:v>0.398</c:v>
                </c:pt>
                <c:pt idx="93">
                  <c:v>22.816</c:v>
                </c:pt>
                <c:pt idx="94">
                  <c:v>2.968</c:v>
                </c:pt>
                <c:pt idx="95">
                  <c:v>2.215</c:v>
                </c:pt>
                <c:pt idx="96">
                  <c:v>1.979</c:v>
                </c:pt>
                <c:pt idx="97">
                  <c:v>10.385</c:v>
                </c:pt>
                <c:pt idx="98">
                  <c:v>12.054</c:v>
                </c:pt>
                <c:pt idx="99">
                  <c:v>0.538</c:v>
                </c:pt>
                <c:pt idx="100">
                  <c:v>156.514</c:v>
                </c:pt>
                <c:pt idx="101">
                  <c:v>116.339</c:v>
                </c:pt>
                <c:pt idx="102">
                  <c:v>22.653</c:v>
                </c:pt>
                <c:pt idx="103">
                  <c:v>10.067</c:v>
                </c:pt>
                <c:pt idx="104">
                  <c:v>10.475</c:v>
                </c:pt>
                <c:pt idx="105">
                  <c:v>7.569</c:v>
                </c:pt>
                <c:pt idx="106">
                  <c:v>2.289</c:v>
                </c:pt>
                <c:pt idx="107">
                  <c:v>1.382</c:v>
                </c:pt>
                <c:pt idx="108">
                  <c:v>0.901</c:v>
                </c:pt>
                <c:pt idx="109">
                  <c:v>2.289</c:v>
                </c:pt>
                <c:pt idx="110">
                  <c:v>1.382</c:v>
                </c:pt>
                <c:pt idx="111">
                  <c:v>0.901</c:v>
                </c:pt>
                <c:pt idx="112">
                  <c:v>1.047</c:v>
                </c:pt>
                <c:pt idx="113">
                  <c:v>2.54</c:v>
                </c:pt>
                <c:pt idx="114">
                  <c:v>0.348</c:v>
                </c:pt>
                <c:pt idx="115">
                  <c:v>0.202</c:v>
                </c:pt>
                <c:pt idx="116">
                  <c:v>0.322</c:v>
                </c:pt>
                <c:pt idx="117">
                  <c:v>0.173</c:v>
                </c:pt>
                <c:pt idx="118">
                  <c:v>0.693</c:v>
                </c:pt>
                <c:pt idx="119">
                  <c:v>0.824</c:v>
                </c:pt>
                <c:pt idx="120">
                  <c:v>1.922</c:v>
                </c:pt>
                <c:pt idx="121">
                  <c:v>12.782</c:v>
                </c:pt>
                <c:pt idx="122">
                  <c:v>2.053</c:v>
                </c:pt>
                <c:pt idx="123">
                  <c:v>2.811</c:v>
                </c:pt>
                <c:pt idx="124">
                  <c:v>2.099</c:v>
                </c:pt>
                <c:pt idx="125">
                  <c:v>1.244</c:v>
                </c:pt>
                <c:pt idx="126">
                  <c:v>1.158</c:v>
                </c:pt>
                <c:pt idx="127">
                  <c:v>2.643</c:v>
                </c:pt>
                <c:pt idx="128">
                  <c:v>8.565</c:v>
                </c:pt>
                <c:pt idx="129">
                  <c:v>3.455</c:v>
                </c:pt>
                <c:pt idx="130">
                  <c:v>8.362</c:v>
                </c:pt>
                <c:pt idx="131">
                  <c:v>9.362</c:v>
                </c:pt>
                <c:pt idx="132">
                  <c:v>11.371</c:v>
                </c:pt>
                <c:pt idx="133">
                  <c:v>9.505</c:v>
                </c:pt>
                <c:pt idx="134">
                  <c:v>81.694</c:v>
                </c:pt>
                <c:pt idx="135">
                  <c:v>57.108</c:v>
                </c:pt>
                <c:pt idx="136">
                  <c:v>8.924</c:v>
                </c:pt>
                <c:pt idx="137">
                  <c:v>2.607</c:v>
                </c:pt>
                <c:pt idx="138">
                  <c:v>1.178</c:v>
                </c:pt>
                <c:pt idx="139">
                  <c:v>1.06</c:v>
                </c:pt>
                <c:pt idx="141">
                  <c:v>1.327</c:v>
                </c:pt>
                <c:pt idx="142">
                  <c:v>0.373</c:v>
                </c:pt>
                <c:pt idx="143">
                  <c:v>0.22</c:v>
                </c:pt>
                <c:pt idx="144">
                  <c:v>0.31</c:v>
                </c:pt>
                <c:pt idx="145">
                  <c:v>1.289</c:v>
                </c:pt>
                <c:pt idx="146">
                  <c:v>0.966</c:v>
                </c:pt>
                <c:pt idx="147">
                  <c:v>0.918</c:v>
                </c:pt>
                <c:pt idx="148">
                  <c:v>10.102</c:v>
                </c:pt>
                <c:pt idx="149">
                  <c:v>10.971</c:v>
                </c:pt>
                <c:pt idx="150">
                  <c:v>1.03</c:v>
                </c:pt>
                <c:pt idx="151">
                  <c:v>0.918</c:v>
                </c:pt>
                <c:pt idx="152">
                  <c:v>0.33</c:v>
                </c:pt>
                <c:pt idx="153">
                  <c:v>29.032</c:v>
                </c:pt>
                <c:pt idx="154">
                  <c:v>15.732</c:v>
                </c:pt>
                <c:pt idx="155">
                  <c:v>9.207</c:v>
                </c:pt>
                <c:pt idx="156">
                  <c:v>55.017</c:v>
                </c:pt>
                <c:pt idx="157">
                  <c:v>63.806</c:v>
                </c:pt>
                <c:pt idx="158">
                  <c:v>235.568</c:v>
                </c:pt>
                <c:pt idx="159">
                  <c:v>209.942</c:v>
                </c:pt>
                <c:pt idx="160">
                  <c:v>70.162</c:v>
                </c:pt>
                <c:pt idx="161">
                  <c:v>8.936</c:v>
                </c:pt>
                <c:pt idx="162">
                  <c:v>15.321</c:v>
                </c:pt>
                <c:pt idx="163">
                  <c:v>40.06</c:v>
                </c:pt>
                <c:pt idx="164">
                  <c:v>11.796</c:v>
                </c:pt>
                <c:pt idx="165">
                  <c:v>4.27</c:v>
                </c:pt>
                <c:pt idx="166">
                  <c:v>2.861</c:v>
                </c:pt>
                <c:pt idx="167">
                  <c:v>1.766</c:v>
                </c:pt>
                <c:pt idx="168">
                  <c:v>0.584</c:v>
                </c:pt>
                <c:pt idx="169">
                  <c:v>0.572</c:v>
                </c:pt>
                <c:pt idx="170">
                  <c:v>0.523</c:v>
                </c:pt>
                <c:pt idx="171">
                  <c:v>0.314</c:v>
                </c:pt>
                <c:pt idx="172">
                  <c:v>0.378</c:v>
                </c:pt>
              </c:numCache>
            </c:numRef>
          </c:xVal>
          <c:yVal>
            <c:numRef>
              <c:f>DATA!$H$9:$H$181</c:f>
              <c:numCache>
                <c:ptCount val="173"/>
                <c:pt idx="0">
                  <c:v>240.40862286969602</c:v>
                </c:pt>
                <c:pt idx="1">
                  <c:v>35.198529527519995</c:v>
                </c:pt>
                <c:pt idx="2">
                  <c:v>75.768526037664</c:v>
                </c:pt>
                <c:pt idx="3">
                  <c:v>934.865208558144</c:v>
                </c:pt>
                <c:pt idx="4">
                  <c:v>48.533243222879996</c:v>
                </c:pt>
                <c:pt idx="5">
                  <c:v>26.603474941440005</c:v>
                </c:pt>
                <c:pt idx="6">
                  <c:v>130.215153494016</c:v>
                </c:pt>
                <c:pt idx="7">
                  <c:v>79.83994817664002</c:v>
                </c:pt>
                <c:pt idx="8">
                  <c:v>49.486003992575995</c:v>
                </c:pt>
                <c:pt idx="9">
                  <c:v>127.9288492992</c:v>
                </c:pt>
                <c:pt idx="10">
                  <c:v>62.267238549792</c:v>
                </c:pt>
                <c:pt idx="11">
                  <c:v>77.52882487104</c:v>
                </c:pt>
                <c:pt idx="12">
                  <c:v>2.3636035771200006</c:v>
                </c:pt>
                <c:pt idx="13">
                  <c:v>8.369066161152002</c:v>
                </c:pt>
                <c:pt idx="14">
                  <c:v>2.8503033960960003</c:v>
                </c:pt>
                <c:pt idx="15">
                  <c:v>3.540020587200001</c:v>
                </c:pt>
                <c:pt idx="20">
                  <c:v>29.072295504</c:v>
                </c:pt>
                <c:pt idx="21">
                  <c:v>1063.442460681216</c:v>
                </c:pt>
                <c:pt idx="22">
                  <c:v>1756.7647461469444</c:v>
                </c:pt>
                <c:pt idx="23">
                  <c:v>58.367817248255996</c:v>
                </c:pt>
                <c:pt idx="24">
                  <c:v>110.26673795174402</c:v>
                </c:pt>
                <c:pt idx="25">
                  <c:v>13653.90373805107</c:v>
                </c:pt>
                <c:pt idx="26">
                  <c:v>631.8151894935361</c:v>
                </c:pt>
                <c:pt idx="27">
                  <c:v>220.42743129388802</c:v>
                </c:pt>
                <c:pt idx="28">
                  <c:v>14.381037000864001</c:v>
                </c:pt>
                <c:pt idx="29">
                  <c:v>635.614947967968</c:v>
                </c:pt>
                <c:pt idx="30">
                  <c:v>2668.47389459712</c:v>
                </c:pt>
                <c:pt idx="31">
                  <c:v>1245.3864895008</c:v>
                </c:pt>
                <c:pt idx="32">
                  <c:v>6021.131051546785</c:v>
                </c:pt>
                <c:pt idx="33">
                  <c:v>705.728861343936</c:v>
                </c:pt>
                <c:pt idx="34">
                  <c:v>356.06970164736003</c:v>
                </c:pt>
                <c:pt idx="35">
                  <c:v>12249.617276592</c:v>
                </c:pt>
                <c:pt idx="36">
                  <c:v>2356.3286152297924</c:v>
                </c:pt>
                <c:pt idx="37">
                  <c:v>669.1278259154881</c:v>
                </c:pt>
                <c:pt idx="38">
                  <c:v>9.616120947359999</c:v>
                </c:pt>
                <c:pt idx="39">
                  <c:v>8.201503051776</c:v>
                </c:pt>
                <c:pt idx="40">
                  <c:v>3.005383989024</c:v>
                </c:pt>
                <c:pt idx="41">
                  <c:v>2.1064066191360005</c:v>
                </c:pt>
                <c:pt idx="42">
                  <c:v>1.95236993952</c:v>
                </c:pt>
                <c:pt idx="43">
                  <c:v>56.728185679872</c:v>
                </c:pt>
                <c:pt idx="44">
                  <c:v>2966.8459631667843</c:v>
                </c:pt>
                <c:pt idx="45">
                  <c:v>2680.5453089207044</c:v>
                </c:pt>
                <c:pt idx="46">
                  <c:v>3.93547250592</c:v>
                </c:pt>
                <c:pt idx="47">
                  <c:v>81.26201235456001</c:v>
                </c:pt>
                <c:pt idx="48">
                  <c:v>119.12813352000002</c:v>
                </c:pt>
                <c:pt idx="49">
                  <c:v>94.149103025376</c:v>
                </c:pt>
                <c:pt idx="50">
                  <c:v>31.224773831327997</c:v>
                </c:pt>
                <c:pt idx="51">
                  <c:v>2687.336194790016</c:v>
                </c:pt>
                <c:pt idx="52">
                  <c:v>427.969626204096</c:v>
                </c:pt>
                <c:pt idx="53">
                  <c:v>4856.974814807137</c:v>
                </c:pt>
                <c:pt idx="54">
                  <c:v>67.65688524384</c:v>
                </c:pt>
                <c:pt idx="55">
                  <c:v>351.63310542048004</c:v>
                </c:pt>
                <c:pt idx="56">
                  <c:v>1085.446738582848</c:v>
                </c:pt>
                <c:pt idx="57">
                  <c:v>727.529155832448</c:v>
                </c:pt>
                <c:pt idx="58">
                  <c:v>1976.139792161568</c:v>
                </c:pt>
                <c:pt idx="59">
                  <c:v>28.892881898784005</c:v>
                </c:pt>
                <c:pt idx="60">
                  <c:v>7.103602952640002</c:v>
                </c:pt>
                <c:pt idx="61">
                  <c:v>125.73229401734403</c:v>
                </c:pt>
                <c:pt idx="62">
                  <c:v>4.801846087583999</c:v>
                </c:pt>
                <c:pt idx="63">
                  <c:v>16.711384250880002</c:v>
                </c:pt>
                <c:pt idx="64">
                  <c:v>13.742468495424</c:v>
                </c:pt>
                <c:pt idx="65">
                  <c:v>3.724798517280001</c:v>
                </c:pt>
                <c:pt idx="66">
                  <c:v>1.3596949186560001</c:v>
                </c:pt>
                <c:pt idx="67">
                  <c:v>0.45091204329600004</c:v>
                </c:pt>
                <c:pt idx="68">
                  <c:v>0.8356035556800001</c:v>
                </c:pt>
                <c:pt idx="69">
                  <c:v>0.014829523200000003</c:v>
                </c:pt>
                <c:pt idx="70">
                  <c:v>0.007945185024</c:v>
                </c:pt>
                <c:pt idx="71">
                  <c:v>0.10173089491199999</c:v>
                </c:pt>
                <c:pt idx="72">
                  <c:v>4.84607415312</c:v>
                </c:pt>
                <c:pt idx="73">
                  <c:v>6.3015074784000005</c:v>
                </c:pt>
                <c:pt idx="74">
                  <c:v>2.3272639156799997</c:v>
                </c:pt>
                <c:pt idx="75">
                  <c:v>4.388706595872001</c:v>
                </c:pt>
                <c:pt idx="76">
                  <c:v>2.922262852608</c:v>
                </c:pt>
                <c:pt idx="77">
                  <c:v>16.396855511040002</c:v>
                </c:pt>
                <c:pt idx="78">
                  <c:v>3485.7871437795843</c:v>
                </c:pt>
                <c:pt idx="80">
                  <c:v>38098.35639715968</c:v>
                </c:pt>
                <c:pt idx="81">
                  <c:v>37624.83418872173</c:v>
                </c:pt>
                <c:pt idx="82">
                  <c:v>147.017895882624</c:v>
                </c:pt>
                <c:pt idx="83">
                  <c:v>2.834011859904</c:v>
                </c:pt>
                <c:pt idx="84">
                  <c:v>0.20204414496</c:v>
                </c:pt>
                <c:pt idx="85">
                  <c:v>3.1492806364800003</c:v>
                </c:pt>
                <c:pt idx="86">
                  <c:v>1.4082655489920002</c:v>
                </c:pt>
                <c:pt idx="87">
                  <c:v>0.43307183520000003</c:v>
                </c:pt>
                <c:pt idx="88">
                  <c:v>0.30110982336</c:v>
                </c:pt>
                <c:pt idx="89">
                  <c:v>0.24819442560000002</c:v>
                </c:pt>
                <c:pt idx="90">
                  <c:v>0.663617405952</c:v>
                </c:pt>
                <c:pt idx="91">
                  <c:v>0.3352855161600001</c:v>
                </c:pt>
                <c:pt idx="93">
                  <c:v>6511.0487084974075</c:v>
                </c:pt>
                <c:pt idx="94">
                  <c:v>347.31217811404804</c:v>
                </c:pt>
                <c:pt idx="95">
                  <c:v>344.48249216015995</c:v>
                </c:pt>
                <c:pt idx="96">
                  <c:v>265.50266431795205</c:v>
                </c:pt>
                <c:pt idx="97">
                  <c:v>164.91285222336</c:v>
                </c:pt>
                <c:pt idx="98">
                  <c:v>168.363898230528</c:v>
                </c:pt>
                <c:pt idx="99">
                  <c:v>1.2371973160320002</c:v>
                </c:pt>
                <c:pt idx="100">
                  <c:v>40850.3289400802</c:v>
                </c:pt>
                <c:pt idx="101">
                  <c:v>22769.11123844688</c:v>
                </c:pt>
                <c:pt idx="102">
                  <c:v>494.59990649212796</c:v>
                </c:pt>
                <c:pt idx="103">
                  <c:v>185.314441598208</c:v>
                </c:pt>
                <c:pt idx="104">
                  <c:v>54.307748786400005</c:v>
                </c:pt>
                <c:pt idx="105">
                  <c:v>67.692591935712</c:v>
                </c:pt>
                <c:pt idx="106">
                  <c:v>4.152572246592</c:v>
                </c:pt>
                <c:pt idx="107">
                  <c:v>1.7405375005439998</c:v>
                </c:pt>
                <c:pt idx="108">
                  <c:v>1.6315922986560003</c:v>
                </c:pt>
                <c:pt idx="109">
                  <c:v>4.152572246592</c:v>
                </c:pt>
                <c:pt idx="110">
                  <c:v>1.7405375005439998</c:v>
                </c:pt>
                <c:pt idx="111">
                  <c:v>1.6315922986560003</c:v>
                </c:pt>
                <c:pt idx="112">
                  <c:v>8.178824771999999</c:v>
                </c:pt>
                <c:pt idx="113">
                  <c:v>4.2789172435200005</c:v>
                </c:pt>
                <c:pt idx="114">
                  <c:v>0.48602877119999993</c:v>
                </c:pt>
                <c:pt idx="115">
                  <c:v>0.29963670969600004</c:v>
                </c:pt>
                <c:pt idx="116">
                  <c:v>0.46048079347200005</c:v>
                </c:pt>
                <c:pt idx="117">
                  <c:v>0.1142314848</c:v>
                </c:pt>
                <c:pt idx="118">
                  <c:v>2.2690363671359997</c:v>
                </c:pt>
                <c:pt idx="119">
                  <c:v>3.169377462528</c:v>
                </c:pt>
                <c:pt idx="120">
                  <c:v>100.39132431187201</c:v>
                </c:pt>
                <c:pt idx="121">
                  <c:v>196.29067568140806</c:v>
                </c:pt>
                <c:pt idx="122">
                  <c:v>66.597890980608</c:v>
                </c:pt>
                <c:pt idx="123">
                  <c:v>303.405843961728</c:v>
                </c:pt>
                <c:pt idx="124">
                  <c:v>51.922563954912015</c:v>
                </c:pt>
                <c:pt idx="125">
                  <c:v>14.327375383296001</c:v>
                </c:pt>
                <c:pt idx="126">
                  <c:v>6.397873034687999</c:v>
                </c:pt>
                <c:pt idx="127">
                  <c:v>18.422320554143997</c:v>
                </c:pt>
                <c:pt idx="128">
                  <c:v>116.36270836272</c:v>
                </c:pt>
                <c:pt idx="129">
                  <c:v>28.338204863519998</c:v>
                </c:pt>
                <c:pt idx="130">
                  <c:v>652.290240347136</c:v>
                </c:pt>
                <c:pt idx="131">
                  <c:v>6.156264259584001</c:v>
                </c:pt>
                <c:pt idx="132">
                  <c:v>105.61057315200001</c:v>
                </c:pt>
                <c:pt idx="133">
                  <c:v>33.40151198352</c:v>
                </c:pt>
                <c:pt idx="134">
                  <c:v>5635.993297637952</c:v>
                </c:pt>
                <c:pt idx="135">
                  <c:v>3852.7659371462405</c:v>
                </c:pt>
                <c:pt idx="136">
                  <c:v>23.054652542592</c:v>
                </c:pt>
                <c:pt idx="137">
                  <c:v>4.751188424928001</c:v>
                </c:pt>
                <c:pt idx="138">
                  <c:v>2.5572926442240003</c:v>
                </c:pt>
                <c:pt idx="139">
                  <c:v>0.12123279360000003</c:v>
                </c:pt>
                <c:pt idx="141">
                  <c:v>1.66461151824</c:v>
                </c:pt>
                <c:pt idx="142">
                  <c:v>0.19758302956800003</c:v>
                </c:pt>
                <c:pt idx="143">
                  <c:v>0.031341467520000006</c:v>
                </c:pt>
                <c:pt idx="144">
                  <c:v>0.09520631712</c:v>
                </c:pt>
                <c:pt idx="145">
                  <c:v>3.957767090208</c:v>
                </c:pt>
                <c:pt idx="146">
                  <c:v>1.1348663518080002</c:v>
                </c:pt>
                <c:pt idx="147">
                  <c:v>5.2988399130240005</c:v>
                </c:pt>
                <c:pt idx="148">
                  <c:v>191.493749275776</c:v>
                </c:pt>
                <c:pt idx="149">
                  <c:v>101.997677687616</c:v>
                </c:pt>
                <c:pt idx="150">
                  <c:v>4.83275416608</c:v>
                </c:pt>
                <c:pt idx="151">
                  <c:v>8.812083959999999</c:v>
                </c:pt>
                <c:pt idx="152">
                  <c:v>1.1837979014400002</c:v>
                </c:pt>
                <c:pt idx="153">
                  <c:v>1602.71065884672</c:v>
                </c:pt>
                <c:pt idx="154">
                  <c:v>381.58009948915196</c:v>
                </c:pt>
                <c:pt idx="155">
                  <c:v>139.31690960246402</c:v>
                </c:pt>
                <c:pt idx="156">
                  <c:v>3308.4695834870395</c:v>
                </c:pt>
                <c:pt idx="157">
                  <c:v>6555.544501582656</c:v>
                </c:pt>
                <c:pt idx="158">
                  <c:v>55540.468024478214</c:v>
                </c:pt>
                <c:pt idx="159">
                  <c:v>38672.51494376217</c:v>
                </c:pt>
                <c:pt idx="160">
                  <c:v>4391.7115234216335</c:v>
                </c:pt>
                <c:pt idx="161">
                  <c:v>80.14114428825602</c:v>
                </c:pt>
                <c:pt idx="162">
                  <c:v>146.594521631808</c:v>
                </c:pt>
                <c:pt idx="163">
                  <c:v>1042.1488653350402</c:v>
                </c:pt>
                <c:pt idx="164">
                  <c:v>89.123808304512</c:v>
                </c:pt>
                <c:pt idx="165">
                  <c:v>11.903394283199999</c:v>
                </c:pt>
                <c:pt idx="166">
                  <c:v>6.956363847456001</c:v>
                </c:pt>
                <c:pt idx="167">
                  <c:v>3.9343738037760003</c:v>
                </c:pt>
                <c:pt idx="168">
                  <c:v>0.47163172838399997</c:v>
                </c:pt>
                <c:pt idx="169">
                  <c:v>0.309725589888</c:v>
                </c:pt>
                <c:pt idx="170">
                  <c:v>0.40954695724800005</c:v>
                </c:pt>
                <c:pt idx="171">
                  <c:v>0.45250951967999997</c:v>
                </c:pt>
                <c:pt idx="172">
                  <c:v>0.311263295616</c:v>
                </c:pt>
              </c:numCache>
            </c:numRef>
          </c:yVal>
          <c:smooth val="0"/>
        </c:ser>
        <c:axId val="6792717"/>
        <c:axId val="61134454"/>
      </c:scatterChart>
      <c:valAx>
        <c:axId val="6792717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134454"/>
        <c:crossesAt val="0.001"/>
        <c:crossBetween val="midCat"/>
        <c:dispUnits/>
      </c:valAx>
      <c:valAx>
        <c:axId val="61134454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792717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43875"/>
          <c:w val="0.158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69"/>
          <c:w val="0.76875"/>
          <c:h val="0.876"/>
        </c:manualLayout>
      </c:layout>
      <c:scatterChart>
        <c:scatterStyle val="lineMarker"/>
        <c:varyColors val="0"/>
        <c:ser>
          <c:idx val="1"/>
          <c:order val="0"/>
          <c:tx>
            <c:v>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DATA!$E$154:$E$181</c:f>
              <c:numCache>
                <c:ptCount val="28"/>
                <c:pt idx="0">
                  <c:v>1.289</c:v>
                </c:pt>
                <c:pt idx="1">
                  <c:v>0.966</c:v>
                </c:pt>
                <c:pt idx="2">
                  <c:v>0.918</c:v>
                </c:pt>
                <c:pt idx="3">
                  <c:v>10.102</c:v>
                </c:pt>
                <c:pt idx="4">
                  <c:v>10.971</c:v>
                </c:pt>
                <c:pt idx="5">
                  <c:v>1.03</c:v>
                </c:pt>
                <c:pt idx="6">
                  <c:v>0.918</c:v>
                </c:pt>
                <c:pt idx="7">
                  <c:v>0.33</c:v>
                </c:pt>
                <c:pt idx="8">
                  <c:v>29.032</c:v>
                </c:pt>
                <c:pt idx="9">
                  <c:v>15.732</c:v>
                </c:pt>
                <c:pt idx="10">
                  <c:v>9.207</c:v>
                </c:pt>
                <c:pt idx="11">
                  <c:v>55.017</c:v>
                </c:pt>
                <c:pt idx="12">
                  <c:v>63.806</c:v>
                </c:pt>
                <c:pt idx="13">
                  <c:v>235.568</c:v>
                </c:pt>
                <c:pt idx="14">
                  <c:v>209.942</c:v>
                </c:pt>
                <c:pt idx="15">
                  <c:v>70.162</c:v>
                </c:pt>
                <c:pt idx="16">
                  <c:v>8.936</c:v>
                </c:pt>
                <c:pt idx="17">
                  <c:v>15.321</c:v>
                </c:pt>
                <c:pt idx="18">
                  <c:v>40.06</c:v>
                </c:pt>
                <c:pt idx="19">
                  <c:v>11.796</c:v>
                </c:pt>
                <c:pt idx="20">
                  <c:v>4.27</c:v>
                </c:pt>
                <c:pt idx="21">
                  <c:v>2.861</c:v>
                </c:pt>
                <c:pt idx="22">
                  <c:v>1.766</c:v>
                </c:pt>
                <c:pt idx="23">
                  <c:v>0.584</c:v>
                </c:pt>
                <c:pt idx="24">
                  <c:v>0.572</c:v>
                </c:pt>
                <c:pt idx="25">
                  <c:v>0.523</c:v>
                </c:pt>
                <c:pt idx="26">
                  <c:v>0.314</c:v>
                </c:pt>
                <c:pt idx="27">
                  <c:v>0.378</c:v>
                </c:pt>
              </c:numCache>
            </c:numRef>
          </c:xVal>
          <c:yVal>
            <c:numRef>
              <c:f>DATA!$H$154:$H$181</c:f>
              <c:numCache>
                <c:ptCount val="28"/>
                <c:pt idx="0">
                  <c:v>3.957767090208</c:v>
                </c:pt>
                <c:pt idx="1">
                  <c:v>1.1348663518080002</c:v>
                </c:pt>
                <c:pt idx="2">
                  <c:v>5.2988399130240005</c:v>
                </c:pt>
                <c:pt idx="3">
                  <c:v>191.493749275776</c:v>
                </c:pt>
                <c:pt idx="4">
                  <c:v>101.997677687616</c:v>
                </c:pt>
                <c:pt idx="5">
                  <c:v>4.83275416608</c:v>
                </c:pt>
                <c:pt idx="6">
                  <c:v>8.812083959999999</c:v>
                </c:pt>
                <c:pt idx="7">
                  <c:v>1.1837979014400002</c:v>
                </c:pt>
                <c:pt idx="8">
                  <c:v>1602.71065884672</c:v>
                </c:pt>
                <c:pt idx="9">
                  <c:v>381.58009948915196</c:v>
                </c:pt>
                <c:pt idx="10">
                  <c:v>139.31690960246402</c:v>
                </c:pt>
                <c:pt idx="11">
                  <c:v>3308.4695834870395</c:v>
                </c:pt>
                <c:pt idx="12">
                  <c:v>6555.544501582656</c:v>
                </c:pt>
                <c:pt idx="13">
                  <c:v>55540.468024478214</c:v>
                </c:pt>
                <c:pt idx="14">
                  <c:v>38672.51494376217</c:v>
                </c:pt>
                <c:pt idx="15">
                  <c:v>4391.7115234216335</c:v>
                </c:pt>
                <c:pt idx="16">
                  <c:v>80.14114428825602</c:v>
                </c:pt>
                <c:pt idx="17">
                  <c:v>146.594521631808</c:v>
                </c:pt>
                <c:pt idx="18">
                  <c:v>1042.1488653350402</c:v>
                </c:pt>
                <c:pt idx="19">
                  <c:v>89.123808304512</c:v>
                </c:pt>
                <c:pt idx="20">
                  <c:v>11.903394283199999</c:v>
                </c:pt>
                <c:pt idx="21">
                  <c:v>6.956363847456001</c:v>
                </c:pt>
                <c:pt idx="22">
                  <c:v>3.9343738037760003</c:v>
                </c:pt>
                <c:pt idx="23">
                  <c:v>0.47163172838399997</c:v>
                </c:pt>
                <c:pt idx="24">
                  <c:v>0.309725589888</c:v>
                </c:pt>
                <c:pt idx="25">
                  <c:v>0.40954695724800005</c:v>
                </c:pt>
                <c:pt idx="26">
                  <c:v>0.45250951967999997</c:v>
                </c:pt>
                <c:pt idx="27">
                  <c:v>0.311263295616</c:v>
                </c:pt>
              </c:numCache>
            </c:numRef>
          </c:yVal>
          <c:smooth val="0"/>
        </c:ser>
        <c:axId val="13339175"/>
        <c:axId val="52943712"/>
      </c:scatterChart>
      <c:valAx>
        <c:axId val="1333917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943712"/>
        <c:crossesAt val="0.1"/>
        <c:crossBetween val="midCat"/>
        <c:dispUnits/>
      </c:valAx>
      <c:valAx>
        <c:axId val="5294371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3391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485"/>
          <c:w val="0.124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Y.24  Nam Pi  A.Chiang Muan  C.Phayao  Year 2022</a:t>
            </a:r>
          </a:p>
        </c:rich>
      </c:tx>
      <c:layout>
        <c:manualLayout>
          <c:xMode val="factor"/>
          <c:yMode val="factor"/>
          <c:x val="0.048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84"/>
          <c:w val="0.938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'Y24'!$B$1:$B$369</c:f>
              <c:strCache/>
            </c:strRef>
          </c:cat>
          <c:val>
            <c:numRef>
              <c:f>'Y24'!$D$1:$D$369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'Y24'!$B$1:$B$369</c:f>
              <c:strCache/>
            </c:strRef>
          </c:cat>
          <c:val>
            <c:numRef>
              <c:f>'Y24'!$E$1:$E$369</c:f>
              <c:numCache/>
            </c:numRef>
          </c:val>
          <c:smooth val="0"/>
        </c:ser>
        <c:marker val="1"/>
        <c:axId val="6731361"/>
        <c:axId val="60582250"/>
      </c:lineChart>
      <c:dateAx>
        <c:axId val="67313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582250"/>
        <c:scaling>
          <c:orientation val="minMax"/>
          <c:max val="264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136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91225"/>
          <c:w val="0.828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Y.24  Nam Pi  A.Chiang Muan  C.Phayao  Year 2022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84"/>
          <c:w val="0.9617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DATA!$C$154:$C$183</c:f>
              <c:strCache>
                <c:ptCount val="30"/>
                <c:pt idx="0">
                  <c:v>44652</c:v>
                </c:pt>
                <c:pt idx="1">
                  <c:v>44671</c:v>
                </c:pt>
                <c:pt idx="2">
                  <c:v>44686</c:v>
                </c:pt>
                <c:pt idx="3">
                  <c:v>44699</c:v>
                </c:pt>
                <c:pt idx="4">
                  <c:v>44704</c:v>
                </c:pt>
                <c:pt idx="5">
                  <c:v>44718</c:v>
                </c:pt>
                <c:pt idx="6">
                  <c:v>44725</c:v>
                </c:pt>
                <c:pt idx="7">
                  <c:v>44739</c:v>
                </c:pt>
                <c:pt idx="8">
                  <c:v>44749</c:v>
                </c:pt>
                <c:pt idx="9">
                  <c:v>44756</c:v>
                </c:pt>
                <c:pt idx="10">
                  <c:v>44765</c:v>
                </c:pt>
                <c:pt idx="11">
                  <c:v>44781</c:v>
                </c:pt>
                <c:pt idx="12">
                  <c:v>44785</c:v>
                </c:pt>
                <c:pt idx="13">
                  <c:v>44794</c:v>
                </c:pt>
                <c:pt idx="14">
                  <c:v>44795</c:v>
                </c:pt>
                <c:pt idx="15">
                  <c:v>44817</c:v>
                </c:pt>
                <c:pt idx="16">
                  <c:v>44824</c:v>
                </c:pt>
                <c:pt idx="17">
                  <c:v>44830</c:v>
                </c:pt>
                <c:pt idx="18">
                  <c:v>44838</c:v>
                </c:pt>
                <c:pt idx="19">
                  <c:v>44845</c:v>
                </c:pt>
                <c:pt idx="20">
                  <c:v>44852</c:v>
                </c:pt>
                <c:pt idx="21">
                  <c:v>44869</c:v>
                </c:pt>
                <c:pt idx="22">
                  <c:v>44882</c:v>
                </c:pt>
                <c:pt idx="23">
                  <c:v>44902</c:v>
                </c:pt>
                <c:pt idx="24">
                  <c:v>44910</c:v>
                </c:pt>
                <c:pt idx="25">
                  <c:v>44935</c:v>
                </c:pt>
                <c:pt idx="26">
                  <c:v>44942</c:v>
                </c:pt>
                <c:pt idx="27">
                  <c:v>44980</c:v>
                </c:pt>
              </c:strCache>
            </c:strRef>
          </c:cat>
          <c:val>
            <c:numRef>
              <c:f>DATA!$H$154:$H$183</c:f>
              <c:numCache>
                <c:ptCount val="30"/>
                <c:pt idx="0">
                  <c:v>3.957767090208</c:v>
                </c:pt>
                <c:pt idx="1">
                  <c:v>1.1348663518080002</c:v>
                </c:pt>
                <c:pt idx="2">
                  <c:v>5.2988399130240005</c:v>
                </c:pt>
                <c:pt idx="3">
                  <c:v>191.493749275776</c:v>
                </c:pt>
                <c:pt idx="4">
                  <c:v>101.997677687616</c:v>
                </c:pt>
                <c:pt idx="5">
                  <c:v>4.83275416608</c:v>
                </c:pt>
                <c:pt idx="6">
                  <c:v>8.812083959999999</c:v>
                </c:pt>
                <c:pt idx="7">
                  <c:v>1.1837979014400002</c:v>
                </c:pt>
                <c:pt idx="8">
                  <c:v>1602.71065884672</c:v>
                </c:pt>
                <c:pt idx="9">
                  <c:v>381.58009948915196</c:v>
                </c:pt>
                <c:pt idx="10">
                  <c:v>139.31690960246402</c:v>
                </c:pt>
                <c:pt idx="11">
                  <c:v>3308.4695834870395</c:v>
                </c:pt>
                <c:pt idx="12">
                  <c:v>6555.544501582656</c:v>
                </c:pt>
                <c:pt idx="13">
                  <c:v>55540.468024478214</c:v>
                </c:pt>
                <c:pt idx="14">
                  <c:v>38672.51494376217</c:v>
                </c:pt>
                <c:pt idx="15">
                  <c:v>4391.7115234216335</c:v>
                </c:pt>
                <c:pt idx="16">
                  <c:v>80.14114428825602</c:v>
                </c:pt>
                <c:pt idx="17">
                  <c:v>146.594521631808</c:v>
                </c:pt>
                <c:pt idx="18">
                  <c:v>1042.1488653350402</c:v>
                </c:pt>
                <c:pt idx="19">
                  <c:v>89.123808304512</c:v>
                </c:pt>
                <c:pt idx="20">
                  <c:v>11.903394283199999</c:v>
                </c:pt>
                <c:pt idx="21">
                  <c:v>6.956363847456001</c:v>
                </c:pt>
                <c:pt idx="22">
                  <c:v>3.9343738037760003</c:v>
                </c:pt>
                <c:pt idx="23">
                  <c:v>0.47163172838399997</c:v>
                </c:pt>
                <c:pt idx="24">
                  <c:v>0.309725589888</c:v>
                </c:pt>
                <c:pt idx="25">
                  <c:v>0.40954695724800005</c:v>
                </c:pt>
                <c:pt idx="26">
                  <c:v>0.45250951967999997</c:v>
                </c:pt>
                <c:pt idx="27">
                  <c:v>0.311263295616</c:v>
                </c:pt>
              </c:numCache>
            </c:numRef>
          </c:val>
          <c:smooth val="1"/>
        </c:ser>
        <c:marker val="1"/>
        <c:axId val="8369339"/>
        <c:axId val="8215188"/>
      </c:lineChart>
      <c:dateAx>
        <c:axId val="8369339"/>
        <c:scaling>
          <c:orientation val="minMax"/>
          <c:max val="45016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215188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91875"/>
          <c:w val="0.333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Y.24  Nam Pi D.A. 590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069"/>
          <c:w val="0.77475"/>
          <c:h val="0.876"/>
        </c:manualLayout>
      </c:layout>
      <c:scatterChart>
        <c:scatterStyle val="lineMarker"/>
        <c:varyColors val="0"/>
        <c:ser>
          <c:idx val="1"/>
          <c:order val="0"/>
          <c:tx>
            <c:v>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DATA!$E$154:$E$181</c:f>
              <c:numCache>
                <c:ptCount val="28"/>
                <c:pt idx="0">
                  <c:v>1.289</c:v>
                </c:pt>
                <c:pt idx="1">
                  <c:v>0.966</c:v>
                </c:pt>
                <c:pt idx="2">
                  <c:v>0.918</c:v>
                </c:pt>
                <c:pt idx="3">
                  <c:v>10.102</c:v>
                </c:pt>
                <c:pt idx="4">
                  <c:v>10.971</c:v>
                </c:pt>
                <c:pt idx="5">
                  <c:v>1.03</c:v>
                </c:pt>
                <c:pt idx="6">
                  <c:v>0.918</c:v>
                </c:pt>
                <c:pt idx="7">
                  <c:v>0.33</c:v>
                </c:pt>
                <c:pt idx="8">
                  <c:v>29.032</c:v>
                </c:pt>
                <c:pt idx="9">
                  <c:v>15.732</c:v>
                </c:pt>
                <c:pt idx="10">
                  <c:v>9.207</c:v>
                </c:pt>
                <c:pt idx="11">
                  <c:v>55.017</c:v>
                </c:pt>
                <c:pt idx="12">
                  <c:v>63.806</c:v>
                </c:pt>
                <c:pt idx="13">
                  <c:v>235.568</c:v>
                </c:pt>
                <c:pt idx="14">
                  <c:v>209.942</c:v>
                </c:pt>
                <c:pt idx="15">
                  <c:v>70.162</c:v>
                </c:pt>
                <c:pt idx="16">
                  <c:v>8.936</c:v>
                </c:pt>
                <c:pt idx="17">
                  <c:v>15.321</c:v>
                </c:pt>
                <c:pt idx="18">
                  <c:v>40.06</c:v>
                </c:pt>
                <c:pt idx="19">
                  <c:v>11.796</c:v>
                </c:pt>
                <c:pt idx="20">
                  <c:v>4.27</c:v>
                </c:pt>
                <c:pt idx="21">
                  <c:v>2.861</c:v>
                </c:pt>
                <c:pt idx="22">
                  <c:v>1.766</c:v>
                </c:pt>
                <c:pt idx="23">
                  <c:v>0.584</c:v>
                </c:pt>
                <c:pt idx="24">
                  <c:v>0.572</c:v>
                </c:pt>
                <c:pt idx="25">
                  <c:v>0.523</c:v>
                </c:pt>
                <c:pt idx="26">
                  <c:v>0.314</c:v>
                </c:pt>
                <c:pt idx="27">
                  <c:v>0.378</c:v>
                </c:pt>
              </c:numCache>
            </c:numRef>
          </c:xVal>
          <c:yVal>
            <c:numRef>
              <c:f>DATA!$H$154:$H$181</c:f>
              <c:numCache>
                <c:ptCount val="28"/>
                <c:pt idx="0">
                  <c:v>3.957767090208</c:v>
                </c:pt>
                <c:pt idx="1">
                  <c:v>1.1348663518080002</c:v>
                </c:pt>
                <c:pt idx="2">
                  <c:v>5.2988399130240005</c:v>
                </c:pt>
                <c:pt idx="3">
                  <c:v>191.493749275776</c:v>
                </c:pt>
                <c:pt idx="4">
                  <c:v>101.997677687616</c:v>
                </c:pt>
                <c:pt idx="5">
                  <c:v>4.83275416608</c:v>
                </c:pt>
                <c:pt idx="6">
                  <c:v>8.812083959999999</c:v>
                </c:pt>
                <c:pt idx="7">
                  <c:v>1.1837979014400002</c:v>
                </c:pt>
                <c:pt idx="8">
                  <c:v>1602.71065884672</c:v>
                </c:pt>
                <c:pt idx="9">
                  <c:v>381.58009948915196</c:v>
                </c:pt>
                <c:pt idx="10">
                  <c:v>139.31690960246402</c:v>
                </c:pt>
                <c:pt idx="11">
                  <c:v>3308.4695834870395</c:v>
                </c:pt>
                <c:pt idx="12">
                  <c:v>6555.544501582656</c:v>
                </c:pt>
                <c:pt idx="13">
                  <c:v>55540.468024478214</c:v>
                </c:pt>
                <c:pt idx="14">
                  <c:v>38672.51494376217</c:v>
                </c:pt>
                <c:pt idx="15">
                  <c:v>4391.7115234216335</c:v>
                </c:pt>
                <c:pt idx="16">
                  <c:v>80.14114428825602</c:v>
                </c:pt>
                <c:pt idx="17">
                  <c:v>146.594521631808</c:v>
                </c:pt>
                <c:pt idx="18">
                  <c:v>1042.1488653350402</c:v>
                </c:pt>
                <c:pt idx="19">
                  <c:v>89.123808304512</c:v>
                </c:pt>
                <c:pt idx="20">
                  <c:v>11.903394283199999</c:v>
                </c:pt>
                <c:pt idx="21">
                  <c:v>6.956363847456001</c:v>
                </c:pt>
                <c:pt idx="22">
                  <c:v>3.9343738037760003</c:v>
                </c:pt>
                <c:pt idx="23">
                  <c:v>0.47163172838399997</c:v>
                </c:pt>
                <c:pt idx="24">
                  <c:v>0.309725589888</c:v>
                </c:pt>
                <c:pt idx="25">
                  <c:v>0.40954695724800005</c:v>
                </c:pt>
                <c:pt idx="26">
                  <c:v>0.45250951967999997</c:v>
                </c:pt>
                <c:pt idx="27">
                  <c:v>0.311263295616</c:v>
                </c:pt>
              </c:numCache>
            </c:numRef>
          </c:yVal>
          <c:smooth val="0"/>
        </c:ser>
        <c:axId val="6827829"/>
        <c:axId val="61450462"/>
      </c:scatterChart>
      <c:valAx>
        <c:axId val="682782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450462"/>
        <c:crossesAt val="0.1"/>
        <c:crossBetween val="midCat"/>
        <c:dispUnits/>
      </c:valAx>
      <c:valAx>
        <c:axId val="6145046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82782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3225"/>
          <c:w val="0.124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285750</xdr:rowOff>
    </xdr:from>
    <xdr:to>
      <xdr:col>8</xdr:col>
      <xdr:colOff>628650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9525" y="4467225"/>
        <a:ext cx="5800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628650</xdr:colOff>
      <xdr:row>15</xdr:row>
      <xdr:rowOff>9525</xdr:rowOff>
    </xdr:to>
    <xdr:graphicFrame>
      <xdr:nvGraphicFramePr>
        <xdr:cNvPr id="2" name="Chart 1"/>
        <xdr:cNvGraphicFramePr/>
      </xdr:nvGraphicFramePr>
      <xdr:xfrm>
        <a:off x="0" y="0"/>
        <a:ext cx="58102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0</xdr:row>
      <xdr:rowOff>0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0595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628650</xdr:colOff>
      <xdr:row>33</xdr:row>
      <xdr:rowOff>9525</xdr:rowOff>
    </xdr:to>
    <xdr:graphicFrame>
      <xdr:nvGraphicFramePr>
        <xdr:cNvPr id="3" name="Chart 1"/>
        <xdr:cNvGraphicFramePr/>
      </xdr:nvGraphicFramePr>
      <xdr:xfrm>
        <a:off x="2895600" y="4857750"/>
        <a:ext cx="581025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458"/>
  <sheetViews>
    <sheetView zoomScale="106" zoomScaleNormal="106" zoomScalePageLayoutView="0" workbookViewId="0" topLeftCell="A446">
      <selection activeCell="A454" sqref="A454"/>
    </sheetView>
  </sheetViews>
  <sheetFormatPr defaultColWidth="9.140625" defaultRowHeight="21.75"/>
  <cols>
    <col min="1" max="1" width="9.57421875" style="90" bestFit="1" customWidth="1"/>
    <col min="2" max="2" width="9.140625" style="211" customWidth="1"/>
    <col min="3" max="4" width="9.140625" style="84" customWidth="1"/>
    <col min="6" max="6" width="11.8515625" style="250" customWidth="1"/>
    <col min="8" max="8" width="9.140625" style="211" customWidth="1"/>
    <col min="9" max="10" width="9.140625" style="103" customWidth="1"/>
  </cols>
  <sheetData>
    <row r="1" spans="1:10" s="67" customFormat="1" ht="21">
      <c r="A1" s="294" t="s">
        <v>95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s="67" customFormat="1" ht="21">
      <c r="A2" s="85" t="s">
        <v>65</v>
      </c>
      <c r="B2" s="69" t="s">
        <v>66</v>
      </c>
      <c r="C2" s="92" t="s">
        <v>67</v>
      </c>
      <c r="D2" s="80" t="s">
        <v>67</v>
      </c>
      <c r="E2" s="68" t="s">
        <v>68</v>
      </c>
      <c r="F2" s="240" t="s">
        <v>68</v>
      </c>
      <c r="G2" s="68" t="s">
        <v>68</v>
      </c>
      <c r="H2" s="69" t="s">
        <v>69</v>
      </c>
      <c r="I2" s="95" t="s">
        <v>68</v>
      </c>
      <c r="J2" s="96" t="s">
        <v>68</v>
      </c>
    </row>
    <row r="3" spans="1:10" s="67" customFormat="1" ht="17.25" customHeight="1">
      <c r="A3" s="86" t="s">
        <v>70</v>
      </c>
      <c r="B3" s="71" t="s">
        <v>71</v>
      </c>
      <c r="C3" s="93" t="s">
        <v>72</v>
      </c>
      <c r="D3" s="81" t="s">
        <v>72</v>
      </c>
      <c r="E3" s="70" t="s">
        <v>73</v>
      </c>
      <c r="F3" s="241" t="s">
        <v>73</v>
      </c>
      <c r="G3" s="70" t="s">
        <v>74</v>
      </c>
      <c r="H3" s="71" t="s">
        <v>75</v>
      </c>
      <c r="I3" s="97" t="s">
        <v>76</v>
      </c>
      <c r="J3" s="98" t="s">
        <v>77</v>
      </c>
    </row>
    <row r="4" spans="1:10" s="67" customFormat="1" ht="18.75" customHeight="1">
      <c r="A4" s="87"/>
      <c r="B4" s="71" t="s">
        <v>78</v>
      </c>
      <c r="C4" s="93" t="s">
        <v>79</v>
      </c>
      <c r="D4" s="81" t="s">
        <v>80</v>
      </c>
      <c r="E4" s="70" t="s">
        <v>81</v>
      </c>
      <c r="F4" s="241" t="s">
        <v>82</v>
      </c>
      <c r="G4" s="70" t="s">
        <v>83</v>
      </c>
      <c r="H4" s="71" t="s">
        <v>84</v>
      </c>
      <c r="I4" s="99"/>
      <c r="J4" s="100"/>
    </row>
    <row r="5" spans="1:10" s="67" customFormat="1" ht="18.75" customHeight="1">
      <c r="A5" s="88"/>
      <c r="B5" s="210"/>
      <c r="C5" s="94" t="s">
        <v>37</v>
      </c>
      <c r="D5" s="82" t="s">
        <v>36</v>
      </c>
      <c r="E5" s="72" t="s">
        <v>38</v>
      </c>
      <c r="F5" s="242"/>
      <c r="G5" s="72" t="s">
        <v>85</v>
      </c>
      <c r="H5" s="210"/>
      <c r="I5" s="101" t="s">
        <v>86</v>
      </c>
      <c r="J5" s="98" t="s">
        <v>87</v>
      </c>
    </row>
    <row r="6" spans="1:10" s="67" customFormat="1" ht="18.75" customHeight="1">
      <c r="A6" s="73">
        <v>22013</v>
      </c>
      <c r="B6" s="74">
        <v>31</v>
      </c>
      <c r="C6" s="75">
        <v>84.8613</v>
      </c>
      <c r="D6" s="75">
        <v>84.8635</v>
      </c>
      <c r="E6" s="75">
        <f aca="true" t="shared" si="0" ref="E6:E45">D6-C6</f>
        <v>0.002200000000001978</v>
      </c>
      <c r="F6" s="243">
        <f aca="true" t="shared" si="1" ref="F6:F45">((10^6)*E6/G6)</f>
        <v>7.039098995334928</v>
      </c>
      <c r="G6" s="76">
        <f aca="true" t="shared" si="2" ref="G6:G39">I6-J6</f>
        <v>312.53999999999996</v>
      </c>
      <c r="H6" s="74">
        <v>1</v>
      </c>
      <c r="I6" s="77">
        <v>803.8</v>
      </c>
      <c r="J6" s="76">
        <v>491.26</v>
      </c>
    </row>
    <row r="7" spans="1:10" s="67" customFormat="1" ht="18.75" customHeight="1">
      <c r="A7" s="73"/>
      <c r="B7" s="74">
        <v>32</v>
      </c>
      <c r="C7" s="75">
        <v>84.9989</v>
      </c>
      <c r="D7" s="75">
        <v>85.0103</v>
      </c>
      <c r="E7" s="75">
        <f t="shared" si="0"/>
        <v>0.011399999999994748</v>
      </c>
      <c r="F7" s="243">
        <f t="shared" si="1"/>
        <v>39.547630611235505</v>
      </c>
      <c r="G7" s="76">
        <f t="shared" si="2"/>
        <v>288.26</v>
      </c>
      <c r="H7" s="74">
        <v>2</v>
      </c>
      <c r="I7" s="77">
        <v>818.08</v>
      </c>
      <c r="J7" s="76">
        <v>529.82</v>
      </c>
    </row>
    <row r="8" spans="1:10" s="67" customFormat="1" ht="18.75" customHeight="1">
      <c r="A8" s="73"/>
      <c r="B8" s="74">
        <v>33</v>
      </c>
      <c r="C8" s="75">
        <v>85.9507</v>
      </c>
      <c r="D8" s="75">
        <v>85.9585</v>
      </c>
      <c r="E8" s="75">
        <f t="shared" si="0"/>
        <v>0.007800000000003138</v>
      </c>
      <c r="F8" s="243">
        <f t="shared" si="1"/>
        <v>25.272161741845316</v>
      </c>
      <c r="G8" s="76">
        <f t="shared" si="2"/>
        <v>308.64</v>
      </c>
      <c r="H8" s="74">
        <v>3</v>
      </c>
      <c r="I8" s="77">
        <v>673</v>
      </c>
      <c r="J8" s="78">
        <v>364.36</v>
      </c>
    </row>
    <row r="9" spans="1:10" s="67" customFormat="1" ht="18.75" customHeight="1">
      <c r="A9" s="73">
        <v>22025</v>
      </c>
      <c r="B9" s="74">
        <v>34</v>
      </c>
      <c r="C9" s="75">
        <v>83.7341</v>
      </c>
      <c r="D9" s="75">
        <v>83.7366</v>
      </c>
      <c r="E9" s="75">
        <f t="shared" si="0"/>
        <v>0.0024999999999977263</v>
      </c>
      <c r="F9" s="243">
        <f t="shared" si="1"/>
        <v>7.567273057474123</v>
      </c>
      <c r="G9" s="76">
        <f t="shared" si="2"/>
        <v>330.37</v>
      </c>
      <c r="H9" s="74">
        <v>4</v>
      </c>
      <c r="I9" s="77">
        <v>699.61</v>
      </c>
      <c r="J9" s="76">
        <v>369.24</v>
      </c>
    </row>
    <row r="10" spans="1:10" s="67" customFormat="1" ht="18.75" customHeight="1">
      <c r="A10" s="73"/>
      <c r="B10" s="74">
        <v>35</v>
      </c>
      <c r="C10" s="75">
        <v>85.0037</v>
      </c>
      <c r="D10" s="75">
        <v>85.0093</v>
      </c>
      <c r="E10" s="75">
        <f t="shared" si="0"/>
        <v>0.00560000000000116</v>
      </c>
      <c r="F10" s="243">
        <f t="shared" si="1"/>
        <v>16.759943734478078</v>
      </c>
      <c r="G10" s="76">
        <f t="shared" si="2"/>
        <v>334.13</v>
      </c>
      <c r="H10" s="74">
        <v>5</v>
      </c>
      <c r="I10" s="77">
        <v>701.14</v>
      </c>
      <c r="J10" s="76">
        <v>367.01</v>
      </c>
    </row>
    <row r="11" spans="1:10" s="67" customFormat="1" ht="18.75" customHeight="1">
      <c r="A11" s="73"/>
      <c r="B11" s="74">
        <v>36</v>
      </c>
      <c r="C11" s="75">
        <v>84.5495</v>
      </c>
      <c r="D11" s="75">
        <v>84.5587</v>
      </c>
      <c r="E11" s="75">
        <f t="shared" si="0"/>
        <v>0.00920000000000698</v>
      </c>
      <c r="F11" s="243">
        <f t="shared" si="1"/>
        <v>31.568472703589126</v>
      </c>
      <c r="G11" s="76">
        <f t="shared" si="2"/>
        <v>291.43000000000006</v>
      </c>
      <c r="H11" s="74">
        <v>6</v>
      </c>
      <c r="I11" s="77">
        <v>814.57</v>
      </c>
      <c r="J11" s="78">
        <v>523.14</v>
      </c>
    </row>
    <row r="12" spans="1:10" s="67" customFormat="1" ht="18.75" customHeight="1">
      <c r="A12" s="73">
        <v>22047</v>
      </c>
      <c r="B12" s="74">
        <v>19</v>
      </c>
      <c r="C12" s="75">
        <v>88.9654</v>
      </c>
      <c r="D12" s="75">
        <v>88.9854</v>
      </c>
      <c r="E12" s="75">
        <f t="shared" si="0"/>
        <v>0.01999999999999602</v>
      </c>
      <c r="F12" s="243">
        <f t="shared" si="1"/>
        <v>66.17476756111579</v>
      </c>
      <c r="G12" s="76">
        <f t="shared" si="2"/>
        <v>302.22999999999996</v>
      </c>
      <c r="H12" s="74">
        <v>7</v>
      </c>
      <c r="I12" s="77">
        <v>664.39</v>
      </c>
      <c r="J12" s="76">
        <v>362.16</v>
      </c>
    </row>
    <row r="13" spans="1:10" s="67" customFormat="1" ht="18.75" customHeight="1">
      <c r="A13" s="73"/>
      <c r="B13" s="74">
        <v>20</v>
      </c>
      <c r="C13" s="75">
        <v>84.6382</v>
      </c>
      <c r="D13" s="75">
        <v>84.6537</v>
      </c>
      <c r="E13" s="75">
        <f t="shared" si="0"/>
        <v>0.015500000000002956</v>
      </c>
      <c r="F13" s="243">
        <f t="shared" si="1"/>
        <v>47.44849542352514</v>
      </c>
      <c r="G13" s="76">
        <f t="shared" si="2"/>
        <v>326.66999999999996</v>
      </c>
      <c r="H13" s="74">
        <v>8</v>
      </c>
      <c r="I13" s="77">
        <v>712.41</v>
      </c>
      <c r="J13" s="76">
        <v>385.74</v>
      </c>
    </row>
    <row r="14" spans="1:10" s="67" customFormat="1" ht="18.75" customHeight="1">
      <c r="A14" s="73"/>
      <c r="B14" s="74">
        <v>21</v>
      </c>
      <c r="C14" s="75">
        <v>86.3507</v>
      </c>
      <c r="D14" s="75">
        <v>86.365</v>
      </c>
      <c r="E14" s="75">
        <f t="shared" si="0"/>
        <v>0.014299999999991542</v>
      </c>
      <c r="F14" s="243">
        <f t="shared" si="1"/>
        <v>50.839021615442064</v>
      </c>
      <c r="G14" s="76">
        <f t="shared" si="2"/>
        <v>281.28</v>
      </c>
      <c r="H14" s="74">
        <v>9</v>
      </c>
      <c r="I14" s="77">
        <v>807.13</v>
      </c>
      <c r="J14" s="78">
        <v>525.85</v>
      </c>
    </row>
    <row r="15" spans="1:10" s="67" customFormat="1" ht="18.75" customHeight="1">
      <c r="A15" s="73">
        <v>22052</v>
      </c>
      <c r="B15" s="74">
        <v>22</v>
      </c>
      <c r="C15" s="75">
        <v>85.1207</v>
      </c>
      <c r="D15" s="75">
        <v>85.1304</v>
      </c>
      <c r="E15" s="75">
        <f t="shared" si="0"/>
        <v>0.009699999999995157</v>
      </c>
      <c r="F15" s="243">
        <f t="shared" si="1"/>
        <v>30.951849133651866</v>
      </c>
      <c r="G15" s="76">
        <f t="shared" si="2"/>
        <v>313.39</v>
      </c>
      <c r="H15" s="74">
        <v>10</v>
      </c>
      <c r="I15" s="77">
        <v>700.25</v>
      </c>
      <c r="J15" s="76">
        <v>386.86</v>
      </c>
    </row>
    <row r="16" spans="1:10" s="67" customFormat="1" ht="18.75" customHeight="1">
      <c r="A16" s="73"/>
      <c r="B16" s="74">
        <v>23</v>
      </c>
      <c r="C16" s="75">
        <v>87.6765</v>
      </c>
      <c r="D16" s="75">
        <v>87.6829</v>
      </c>
      <c r="E16" s="75">
        <f t="shared" si="0"/>
        <v>0.006399999999999295</v>
      </c>
      <c r="F16" s="243">
        <f t="shared" si="1"/>
        <v>22.494025024600365</v>
      </c>
      <c r="G16" s="76">
        <f t="shared" si="2"/>
        <v>284.52</v>
      </c>
      <c r="H16" s="74">
        <v>11</v>
      </c>
      <c r="I16" s="77">
        <v>839.39</v>
      </c>
      <c r="J16" s="76">
        <v>554.87</v>
      </c>
    </row>
    <row r="17" spans="1:10" s="67" customFormat="1" ht="18.75" customHeight="1">
      <c r="A17" s="73"/>
      <c r="B17" s="74">
        <v>24</v>
      </c>
      <c r="C17" s="75">
        <v>88.0543</v>
      </c>
      <c r="D17" s="75">
        <v>88.0641</v>
      </c>
      <c r="E17" s="75">
        <f t="shared" si="0"/>
        <v>0.009799999999998477</v>
      </c>
      <c r="F17" s="243">
        <f t="shared" si="1"/>
        <v>29.047364989028615</v>
      </c>
      <c r="G17" s="76">
        <f t="shared" si="2"/>
        <v>337.38000000000005</v>
      </c>
      <c r="H17" s="74">
        <v>12</v>
      </c>
      <c r="I17" s="77">
        <v>708.94</v>
      </c>
      <c r="J17" s="78">
        <v>371.56</v>
      </c>
    </row>
    <row r="18" spans="1:10" s="67" customFormat="1" ht="18.75" customHeight="1">
      <c r="A18" s="73">
        <v>22060</v>
      </c>
      <c r="B18" s="74">
        <v>25</v>
      </c>
      <c r="C18" s="75">
        <v>87.0443</v>
      </c>
      <c r="D18" s="75">
        <v>87.0933</v>
      </c>
      <c r="E18" s="75">
        <f t="shared" si="0"/>
        <v>0.04899999999999238</v>
      </c>
      <c r="F18" s="243">
        <f t="shared" si="1"/>
        <v>168.50648234118225</v>
      </c>
      <c r="G18" s="76">
        <f t="shared" si="2"/>
        <v>290.78999999999996</v>
      </c>
      <c r="H18" s="74">
        <v>13</v>
      </c>
      <c r="I18" s="77">
        <v>840.13</v>
      </c>
      <c r="J18" s="76">
        <v>549.34</v>
      </c>
    </row>
    <row r="19" spans="1:10" s="67" customFormat="1" ht="18.75" customHeight="1">
      <c r="A19" s="73"/>
      <c r="B19" s="74">
        <v>26</v>
      </c>
      <c r="C19" s="75">
        <v>85.7946</v>
      </c>
      <c r="D19" s="75">
        <v>85.8448</v>
      </c>
      <c r="E19" s="75">
        <f t="shared" si="0"/>
        <v>0.0502000000000038</v>
      </c>
      <c r="F19" s="243">
        <f t="shared" si="1"/>
        <v>170.74249175199415</v>
      </c>
      <c r="G19" s="76">
        <f t="shared" si="2"/>
        <v>294.01</v>
      </c>
      <c r="H19" s="74">
        <v>14</v>
      </c>
      <c r="I19" s="77">
        <v>823.56</v>
      </c>
      <c r="J19" s="76">
        <v>529.55</v>
      </c>
    </row>
    <row r="20" spans="1:10" s="67" customFormat="1" ht="18.75" customHeight="1">
      <c r="A20" s="73"/>
      <c r="B20" s="74">
        <v>27</v>
      </c>
      <c r="C20" s="75">
        <v>86.3156</v>
      </c>
      <c r="D20" s="75">
        <v>86.3606</v>
      </c>
      <c r="E20" s="75">
        <f t="shared" si="0"/>
        <v>0.045000000000001705</v>
      </c>
      <c r="F20" s="243">
        <f t="shared" si="1"/>
        <v>125.93753498265335</v>
      </c>
      <c r="G20" s="76">
        <f t="shared" si="2"/>
        <v>357.32000000000005</v>
      </c>
      <c r="H20" s="74">
        <v>15</v>
      </c>
      <c r="I20" s="77">
        <v>818.45</v>
      </c>
      <c r="J20" s="78">
        <v>461.13</v>
      </c>
    </row>
    <row r="21" spans="1:10" s="67" customFormat="1" ht="18.75" customHeight="1">
      <c r="A21" s="73">
        <v>22075</v>
      </c>
      <c r="B21" s="74">
        <v>1</v>
      </c>
      <c r="C21" s="75">
        <v>85.4101</v>
      </c>
      <c r="D21" s="75">
        <v>85.564</v>
      </c>
      <c r="E21" s="75">
        <f t="shared" si="0"/>
        <v>0.15389999999999304</v>
      </c>
      <c r="F21" s="243">
        <f t="shared" si="1"/>
        <v>510.1770204866175</v>
      </c>
      <c r="G21" s="76">
        <f t="shared" si="2"/>
        <v>301.66</v>
      </c>
      <c r="H21" s="74">
        <v>16</v>
      </c>
      <c r="I21" s="77">
        <v>702.58</v>
      </c>
      <c r="J21" s="76">
        <v>400.92</v>
      </c>
    </row>
    <row r="22" spans="1:10" s="67" customFormat="1" ht="18.75" customHeight="1">
      <c r="A22" s="73"/>
      <c r="B22" s="74">
        <v>2</v>
      </c>
      <c r="C22" s="75">
        <v>87.4825</v>
      </c>
      <c r="D22" s="75">
        <v>87.6447</v>
      </c>
      <c r="E22" s="75">
        <f t="shared" si="0"/>
        <v>0.16219999999999857</v>
      </c>
      <c r="F22" s="243">
        <f t="shared" si="1"/>
        <v>518.0784464034705</v>
      </c>
      <c r="G22" s="76">
        <f t="shared" si="2"/>
        <v>313.08000000000004</v>
      </c>
      <c r="H22" s="74">
        <v>17</v>
      </c>
      <c r="I22" s="77">
        <v>822.07</v>
      </c>
      <c r="J22" s="76">
        <v>508.99</v>
      </c>
    </row>
    <row r="23" spans="1:10" s="67" customFormat="1" ht="18.75" customHeight="1">
      <c r="A23" s="73"/>
      <c r="B23" s="74">
        <v>3</v>
      </c>
      <c r="C23" s="75">
        <v>85.8872</v>
      </c>
      <c r="D23" s="75">
        <v>86.0625</v>
      </c>
      <c r="E23" s="75">
        <f t="shared" si="0"/>
        <v>0.1752999999999929</v>
      </c>
      <c r="F23" s="243">
        <f t="shared" si="1"/>
        <v>519.5767509410264</v>
      </c>
      <c r="G23" s="76">
        <f t="shared" si="2"/>
        <v>337.39000000000004</v>
      </c>
      <c r="H23" s="74">
        <v>18</v>
      </c>
      <c r="I23" s="77">
        <v>691.21</v>
      </c>
      <c r="J23" s="78">
        <v>353.82</v>
      </c>
    </row>
    <row r="24" spans="1:10" s="67" customFormat="1" ht="18.75" customHeight="1">
      <c r="A24" s="73">
        <v>22075</v>
      </c>
      <c r="B24" s="74">
        <v>4</v>
      </c>
      <c r="C24" s="75">
        <v>85.0231</v>
      </c>
      <c r="D24" s="75">
        <v>85.2175</v>
      </c>
      <c r="E24" s="75">
        <f t="shared" si="0"/>
        <v>0.19440000000000168</v>
      </c>
      <c r="F24" s="243">
        <f t="shared" si="1"/>
        <v>545.1944919651168</v>
      </c>
      <c r="G24" s="76">
        <f t="shared" si="2"/>
        <v>356.57</v>
      </c>
      <c r="H24" s="74">
        <v>19</v>
      </c>
      <c r="I24" s="77">
        <v>656.16</v>
      </c>
      <c r="J24" s="76">
        <v>299.59</v>
      </c>
    </row>
    <row r="25" spans="1:10" s="67" customFormat="1" ht="18.75" customHeight="1">
      <c r="A25" s="73"/>
      <c r="B25" s="74">
        <v>5</v>
      </c>
      <c r="C25" s="75">
        <v>85.1194</v>
      </c>
      <c r="D25" s="75">
        <v>85.2965</v>
      </c>
      <c r="E25" s="75">
        <f t="shared" si="0"/>
        <v>0.17709999999999582</v>
      </c>
      <c r="F25" s="243">
        <f t="shared" si="1"/>
        <v>510.88994663203755</v>
      </c>
      <c r="G25" s="76">
        <f t="shared" si="2"/>
        <v>346.65</v>
      </c>
      <c r="H25" s="74">
        <v>20</v>
      </c>
      <c r="I25" s="77">
        <v>716.39</v>
      </c>
      <c r="J25" s="76">
        <v>369.74</v>
      </c>
    </row>
    <row r="26" spans="1:10" s="67" customFormat="1" ht="18.75" customHeight="1">
      <c r="A26" s="73"/>
      <c r="B26" s="74">
        <v>6</v>
      </c>
      <c r="C26" s="75">
        <v>87.4469</v>
      </c>
      <c r="D26" s="75">
        <v>87.609</v>
      </c>
      <c r="E26" s="75">
        <f t="shared" si="0"/>
        <v>0.16209999999999525</v>
      </c>
      <c r="F26" s="243">
        <f t="shared" si="1"/>
        <v>548.0795239383124</v>
      </c>
      <c r="G26" s="76">
        <f t="shared" si="2"/>
        <v>295.76</v>
      </c>
      <c r="H26" s="74">
        <v>21</v>
      </c>
      <c r="I26" s="77">
        <v>850.35</v>
      </c>
      <c r="J26" s="78">
        <v>554.59</v>
      </c>
    </row>
    <row r="27" spans="1:10" s="67" customFormat="1" ht="18.75" customHeight="1">
      <c r="A27" s="73">
        <v>22094</v>
      </c>
      <c r="B27" s="74">
        <v>7</v>
      </c>
      <c r="C27" s="75">
        <v>86.4545</v>
      </c>
      <c r="D27" s="75">
        <v>86.5553</v>
      </c>
      <c r="E27" s="75">
        <f t="shared" si="0"/>
        <v>0.10080000000000666</v>
      </c>
      <c r="F27" s="243">
        <f t="shared" si="1"/>
        <v>316.19561466798416</v>
      </c>
      <c r="G27" s="76">
        <f t="shared" si="2"/>
        <v>318.78999999999996</v>
      </c>
      <c r="H27" s="74">
        <v>22</v>
      </c>
      <c r="I27" s="77">
        <v>797.93</v>
      </c>
      <c r="J27" s="76">
        <v>479.14</v>
      </c>
    </row>
    <row r="28" spans="1:10" s="67" customFormat="1" ht="18.75" customHeight="1">
      <c r="A28" s="73"/>
      <c r="B28" s="74">
        <v>8</v>
      </c>
      <c r="C28" s="75">
        <v>84.8802</v>
      </c>
      <c r="D28" s="75">
        <v>84.9951</v>
      </c>
      <c r="E28" s="75">
        <f t="shared" si="0"/>
        <v>0.11489999999999156</v>
      </c>
      <c r="F28" s="243">
        <f t="shared" si="1"/>
        <v>389.5047289738349</v>
      </c>
      <c r="G28" s="76">
        <f t="shared" si="2"/>
        <v>294.99</v>
      </c>
      <c r="H28" s="74">
        <v>23</v>
      </c>
      <c r="I28" s="77">
        <v>825.28</v>
      </c>
      <c r="J28" s="76">
        <v>530.29</v>
      </c>
    </row>
    <row r="29" spans="1:10" s="67" customFormat="1" ht="18.75" customHeight="1">
      <c r="A29" s="73"/>
      <c r="B29" s="74">
        <v>9</v>
      </c>
      <c r="C29" s="75">
        <v>87.7601</v>
      </c>
      <c r="D29" s="75">
        <v>87.8106</v>
      </c>
      <c r="E29" s="75">
        <f t="shared" si="0"/>
        <v>0.050499999999999545</v>
      </c>
      <c r="F29" s="243">
        <f t="shared" si="1"/>
        <v>163.43042071197266</v>
      </c>
      <c r="G29" s="76">
        <f t="shared" si="2"/>
        <v>309</v>
      </c>
      <c r="H29" s="74">
        <v>24</v>
      </c>
      <c r="I29" s="77">
        <v>695.39</v>
      </c>
      <c r="J29" s="78">
        <v>386.39</v>
      </c>
    </row>
    <row r="30" spans="1:10" s="67" customFormat="1" ht="18.75" customHeight="1">
      <c r="A30" s="73">
        <v>22111</v>
      </c>
      <c r="B30" s="74">
        <v>19</v>
      </c>
      <c r="C30" s="75">
        <v>88.9056</v>
      </c>
      <c r="D30" s="75">
        <v>88.9625</v>
      </c>
      <c r="E30" s="75">
        <f t="shared" si="0"/>
        <v>0.05689999999999884</v>
      </c>
      <c r="F30" s="243">
        <f t="shared" si="1"/>
        <v>175.433187395939</v>
      </c>
      <c r="G30" s="76">
        <f t="shared" si="2"/>
        <v>324.3399999999999</v>
      </c>
      <c r="H30" s="74">
        <v>25</v>
      </c>
      <c r="I30" s="77">
        <v>697.56</v>
      </c>
      <c r="J30" s="76">
        <v>373.22</v>
      </c>
    </row>
    <row r="31" spans="1:10" s="67" customFormat="1" ht="18.75" customHeight="1">
      <c r="A31" s="73"/>
      <c r="B31" s="74">
        <v>20</v>
      </c>
      <c r="C31" s="75">
        <v>84.623</v>
      </c>
      <c r="D31" s="75">
        <v>84.684</v>
      </c>
      <c r="E31" s="75">
        <f t="shared" si="0"/>
        <v>0.06099999999999284</v>
      </c>
      <c r="F31" s="243">
        <f t="shared" si="1"/>
        <v>170.85398986077598</v>
      </c>
      <c r="G31" s="76">
        <f t="shared" si="2"/>
        <v>357.03</v>
      </c>
      <c r="H31" s="74">
        <v>26</v>
      </c>
      <c r="I31" s="77">
        <v>818.18</v>
      </c>
      <c r="J31" s="76">
        <v>461.15</v>
      </c>
    </row>
    <row r="32" spans="1:10" s="67" customFormat="1" ht="18.75" customHeight="1">
      <c r="A32" s="73"/>
      <c r="B32" s="74">
        <v>21</v>
      </c>
      <c r="C32" s="75">
        <v>86.2871</v>
      </c>
      <c r="D32" s="75">
        <v>86.3365</v>
      </c>
      <c r="E32" s="75">
        <f t="shared" si="0"/>
        <v>0.04940000000000566</v>
      </c>
      <c r="F32" s="243">
        <f t="shared" si="1"/>
        <v>167.21955182454022</v>
      </c>
      <c r="G32" s="76">
        <f t="shared" si="2"/>
        <v>295.41999999999996</v>
      </c>
      <c r="H32" s="74">
        <v>27</v>
      </c>
      <c r="I32" s="77">
        <v>847.36</v>
      </c>
      <c r="J32" s="78">
        <v>551.94</v>
      </c>
    </row>
    <row r="33" spans="1:10" s="67" customFormat="1" ht="18.75" customHeight="1">
      <c r="A33" s="73">
        <v>22115</v>
      </c>
      <c r="B33" s="74">
        <v>22</v>
      </c>
      <c r="C33" s="75">
        <v>85.1036</v>
      </c>
      <c r="D33" s="75">
        <v>85.4528</v>
      </c>
      <c r="E33" s="75">
        <f t="shared" si="0"/>
        <v>0.3491999999999962</v>
      </c>
      <c r="F33" s="243">
        <f t="shared" si="1"/>
        <v>1050.6995637129417</v>
      </c>
      <c r="G33" s="76">
        <f t="shared" si="2"/>
        <v>332.34999999999997</v>
      </c>
      <c r="H33" s="74">
        <v>28</v>
      </c>
      <c r="I33" s="77">
        <v>742.28</v>
      </c>
      <c r="J33" s="76">
        <v>409.93</v>
      </c>
    </row>
    <row r="34" spans="1:10" s="67" customFormat="1" ht="18.75" customHeight="1">
      <c r="A34" s="73"/>
      <c r="B34" s="74">
        <v>23</v>
      </c>
      <c r="C34" s="75">
        <v>87.6774</v>
      </c>
      <c r="D34" s="75">
        <v>88.0301</v>
      </c>
      <c r="E34" s="75">
        <f t="shared" si="0"/>
        <v>0.3526999999999987</v>
      </c>
      <c r="F34" s="243">
        <f t="shared" si="1"/>
        <v>985.663583265793</v>
      </c>
      <c r="G34" s="76">
        <f t="shared" si="2"/>
        <v>357.8299999999999</v>
      </c>
      <c r="H34" s="74">
        <v>29</v>
      </c>
      <c r="I34" s="77">
        <v>723.93</v>
      </c>
      <c r="J34" s="76">
        <v>366.1</v>
      </c>
    </row>
    <row r="35" spans="1:10" s="67" customFormat="1" ht="18.75" customHeight="1">
      <c r="A35" s="73"/>
      <c r="B35" s="74">
        <v>24</v>
      </c>
      <c r="C35" s="75">
        <v>88.0558</v>
      </c>
      <c r="D35" s="75">
        <v>88.3864</v>
      </c>
      <c r="E35" s="75">
        <f t="shared" si="0"/>
        <v>0.3305999999999898</v>
      </c>
      <c r="F35" s="243">
        <f t="shared" si="1"/>
        <v>1086.1423220973447</v>
      </c>
      <c r="G35" s="76">
        <f t="shared" si="2"/>
        <v>304.38</v>
      </c>
      <c r="H35" s="74">
        <v>30</v>
      </c>
      <c r="I35" s="77">
        <v>844.76</v>
      </c>
      <c r="J35" s="78">
        <v>540.38</v>
      </c>
    </row>
    <row r="36" spans="1:10" ht="18.75" customHeight="1">
      <c r="A36" s="73">
        <v>22128</v>
      </c>
      <c r="B36" s="74">
        <v>25</v>
      </c>
      <c r="C36" s="83">
        <v>87.0151</v>
      </c>
      <c r="D36" s="83">
        <v>87.2939</v>
      </c>
      <c r="E36" s="75">
        <f t="shared" si="0"/>
        <v>0.2787999999999897</v>
      </c>
      <c r="F36" s="243">
        <f t="shared" si="1"/>
        <v>942.242049410219</v>
      </c>
      <c r="G36" s="76">
        <f t="shared" si="2"/>
        <v>295.89</v>
      </c>
      <c r="H36" s="74">
        <v>31</v>
      </c>
      <c r="I36" s="102">
        <v>837.13</v>
      </c>
      <c r="J36" s="102">
        <v>541.24</v>
      </c>
    </row>
    <row r="37" spans="1:10" ht="18.75" customHeight="1">
      <c r="A37" s="89"/>
      <c r="B37" s="74">
        <v>26</v>
      </c>
      <c r="C37" s="83">
        <v>85.7928</v>
      </c>
      <c r="D37" s="83">
        <v>86.0442</v>
      </c>
      <c r="E37" s="75">
        <f t="shared" si="0"/>
        <v>0.25140000000000384</v>
      </c>
      <c r="F37" s="243">
        <f t="shared" si="1"/>
        <v>734.0145985401572</v>
      </c>
      <c r="G37" s="76">
        <f t="shared" si="2"/>
        <v>342.5</v>
      </c>
      <c r="H37" s="74">
        <v>32</v>
      </c>
      <c r="I37" s="102">
        <v>709.74</v>
      </c>
      <c r="J37" s="102">
        <v>367.24</v>
      </c>
    </row>
    <row r="38" spans="1:10" ht="18.75" customHeight="1">
      <c r="A38" s="89"/>
      <c r="B38" s="74">
        <v>27</v>
      </c>
      <c r="C38" s="83">
        <v>86.3225</v>
      </c>
      <c r="D38" s="83">
        <v>86.6265</v>
      </c>
      <c r="E38" s="75">
        <f t="shared" si="0"/>
        <v>0.30399999999998784</v>
      </c>
      <c r="F38" s="243">
        <f t="shared" si="1"/>
        <v>868.1249643040373</v>
      </c>
      <c r="G38" s="76">
        <f t="shared" si="2"/>
        <v>350.18000000000006</v>
      </c>
      <c r="H38" s="74">
        <v>33</v>
      </c>
      <c r="I38" s="102">
        <v>743.7</v>
      </c>
      <c r="J38" s="102">
        <v>393.52</v>
      </c>
    </row>
    <row r="39" spans="1:10" ht="18.75" customHeight="1">
      <c r="A39" s="73">
        <v>22135</v>
      </c>
      <c r="B39" s="74">
        <v>25</v>
      </c>
      <c r="C39" s="83">
        <v>87.0712</v>
      </c>
      <c r="D39" s="83">
        <v>87.188</v>
      </c>
      <c r="E39" s="75">
        <f t="shared" si="0"/>
        <v>0.1167999999999978</v>
      </c>
      <c r="F39" s="243">
        <f t="shared" si="1"/>
        <v>329.06970192144524</v>
      </c>
      <c r="G39" s="76">
        <f t="shared" si="2"/>
        <v>354.94000000000005</v>
      </c>
      <c r="H39" s="74">
        <v>34</v>
      </c>
      <c r="I39" s="102">
        <v>712.58</v>
      </c>
      <c r="J39" s="102">
        <v>357.64</v>
      </c>
    </row>
    <row r="40" spans="1:10" ht="18.75" customHeight="1">
      <c r="A40" s="89"/>
      <c r="B40" s="74">
        <v>26</v>
      </c>
      <c r="C40" s="83">
        <v>85.8201</v>
      </c>
      <c r="D40" s="83">
        <v>85.9412</v>
      </c>
      <c r="E40" s="75">
        <f t="shared" si="0"/>
        <v>0.12109999999999843</v>
      </c>
      <c r="F40" s="243" t="e">
        <f t="shared" si="1"/>
        <v>#REF!</v>
      </c>
      <c r="G40" s="76" t="e">
        <f>I40-#REF!</f>
        <v>#REF!</v>
      </c>
      <c r="H40" s="74">
        <v>35</v>
      </c>
      <c r="I40" s="102">
        <v>736.21</v>
      </c>
      <c r="J40" s="102">
        <v>367.5</v>
      </c>
    </row>
    <row r="41" spans="1:10" ht="18.75" customHeight="1">
      <c r="A41" s="89"/>
      <c r="B41" s="74">
        <v>27</v>
      </c>
      <c r="C41" s="83">
        <v>86.3321</v>
      </c>
      <c r="D41" s="83">
        <v>86.4276</v>
      </c>
      <c r="E41" s="75">
        <f t="shared" si="0"/>
        <v>0.09550000000000125</v>
      </c>
      <c r="F41" s="243">
        <f t="shared" si="1"/>
        <v>170.0044503782844</v>
      </c>
      <c r="G41" s="76">
        <f aca="true" t="shared" si="3" ref="G41:G51">I41-J40</f>
        <v>561.75</v>
      </c>
      <c r="H41" s="74">
        <v>36</v>
      </c>
      <c r="I41" s="102">
        <v>929.25</v>
      </c>
      <c r="J41" s="102">
        <v>631.22</v>
      </c>
    </row>
    <row r="42" spans="1:10" ht="18.75" customHeight="1">
      <c r="A42" s="73">
        <v>22143</v>
      </c>
      <c r="B42" s="74">
        <v>28</v>
      </c>
      <c r="C42" s="83">
        <v>87.2152</v>
      </c>
      <c r="D42" s="83">
        <v>87.2706</v>
      </c>
      <c r="E42" s="75">
        <f t="shared" si="0"/>
        <v>0.05540000000000589</v>
      </c>
      <c r="F42" s="243">
        <f t="shared" si="1"/>
        <v>232.74377179349617</v>
      </c>
      <c r="G42" s="76">
        <f t="shared" si="3"/>
        <v>238.02999999999997</v>
      </c>
      <c r="H42" s="74">
        <v>37</v>
      </c>
      <c r="I42" s="102">
        <v>869.25</v>
      </c>
      <c r="J42" s="102">
        <v>538.17</v>
      </c>
    </row>
    <row r="43" spans="1:10" ht="18.75" customHeight="1">
      <c r="A43" s="89"/>
      <c r="B43" s="74">
        <v>29</v>
      </c>
      <c r="C43" s="83">
        <v>85.2888</v>
      </c>
      <c r="D43" s="83">
        <v>85.352</v>
      </c>
      <c r="E43" s="75">
        <f t="shared" si="0"/>
        <v>0.06320000000000903</v>
      </c>
      <c r="F43" s="243">
        <f t="shared" si="1"/>
        <v>391.0649093497248</v>
      </c>
      <c r="G43" s="76">
        <f t="shared" si="3"/>
        <v>161.61</v>
      </c>
      <c r="H43" s="74">
        <v>38</v>
      </c>
      <c r="I43" s="102">
        <v>699.78</v>
      </c>
      <c r="J43" s="102">
        <v>330.23</v>
      </c>
    </row>
    <row r="44" spans="1:10" ht="18.75" customHeight="1">
      <c r="A44" s="89"/>
      <c r="B44" s="74">
        <v>30</v>
      </c>
      <c r="C44" s="83">
        <v>85.0093</v>
      </c>
      <c r="D44" s="83">
        <v>85.068</v>
      </c>
      <c r="E44" s="75">
        <f t="shared" si="0"/>
        <v>0.05870000000000175</v>
      </c>
      <c r="F44" s="243">
        <f t="shared" si="1"/>
        <v>138.57085526782123</v>
      </c>
      <c r="G44" s="76">
        <f t="shared" si="3"/>
        <v>423.61</v>
      </c>
      <c r="H44" s="74">
        <v>39</v>
      </c>
      <c r="I44" s="102">
        <v>753.84</v>
      </c>
      <c r="J44" s="102">
        <v>422.14</v>
      </c>
    </row>
    <row r="45" spans="1:10" ht="18.75" customHeight="1">
      <c r="A45" s="89">
        <v>22152</v>
      </c>
      <c r="B45" s="74">
        <v>31</v>
      </c>
      <c r="C45" s="83">
        <v>84.9185</v>
      </c>
      <c r="D45" s="83">
        <v>85.0463</v>
      </c>
      <c r="E45" s="75">
        <f t="shared" si="0"/>
        <v>0.12780000000000769</v>
      </c>
      <c r="F45" s="243">
        <f t="shared" si="1"/>
        <v>311.1760409057893</v>
      </c>
      <c r="G45" s="76">
        <f t="shared" si="3"/>
        <v>410.70000000000005</v>
      </c>
      <c r="H45" s="74">
        <v>40</v>
      </c>
      <c r="I45" s="102">
        <v>832.84</v>
      </c>
      <c r="J45" s="102">
        <v>503.01</v>
      </c>
    </row>
    <row r="46" spans="1:10" ht="18.75" customHeight="1">
      <c r="A46" s="89"/>
      <c r="B46" s="91">
        <v>32</v>
      </c>
      <c r="C46" s="83">
        <v>85.0538</v>
      </c>
      <c r="D46" s="83">
        <v>85.1843</v>
      </c>
      <c r="E46" s="75">
        <f aca="true" t="shared" si="4" ref="E46:E52">D46-C46</f>
        <v>0.13049999999999784</v>
      </c>
      <c r="F46" s="243">
        <f aca="true" t="shared" si="5" ref="F46:F52">((10^6)*E46/G46)</f>
        <v>509.06963136336196</v>
      </c>
      <c r="G46" s="76">
        <f t="shared" si="3"/>
        <v>256.35</v>
      </c>
      <c r="H46" s="74">
        <v>41</v>
      </c>
      <c r="I46" s="102">
        <v>759.36</v>
      </c>
      <c r="J46" s="102">
        <v>370.47</v>
      </c>
    </row>
    <row r="47" spans="1:10" ht="18.75" customHeight="1">
      <c r="A47" s="89"/>
      <c r="B47" s="74">
        <v>33</v>
      </c>
      <c r="C47" s="83">
        <v>86.0205</v>
      </c>
      <c r="D47" s="83">
        <v>86.1188</v>
      </c>
      <c r="E47" s="75">
        <f t="shared" si="4"/>
        <v>0.09829999999999472</v>
      </c>
      <c r="F47" s="243">
        <f t="shared" si="5"/>
        <v>216.29114592500162</v>
      </c>
      <c r="G47" s="76">
        <f t="shared" si="3"/>
        <v>454.48</v>
      </c>
      <c r="H47" s="74">
        <v>42</v>
      </c>
      <c r="I47" s="102">
        <v>824.95</v>
      </c>
      <c r="J47" s="102">
        <v>486.68</v>
      </c>
    </row>
    <row r="48" spans="1:10" ht="18.75" customHeight="1">
      <c r="A48" s="89">
        <v>22154</v>
      </c>
      <c r="B48" s="91">
        <v>34</v>
      </c>
      <c r="C48" s="83">
        <v>83.7538</v>
      </c>
      <c r="D48" s="83">
        <v>83.8659</v>
      </c>
      <c r="E48" s="75">
        <f t="shared" si="4"/>
        <v>0.11209999999999809</v>
      </c>
      <c r="F48" s="243">
        <f t="shared" si="5"/>
        <v>337.1327178129923</v>
      </c>
      <c r="G48" s="76">
        <f t="shared" si="3"/>
        <v>332.51000000000005</v>
      </c>
      <c r="H48" s="74">
        <v>43</v>
      </c>
      <c r="I48" s="102">
        <v>819.19</v>
      </c>
      <c r="J48" s="102">
        <v>487.67</v>
      </c>
    </row>
    <row r="49" spans="1:10" ht="18.75" customHeight="1">
      <c r="A49" s="89"/>
      <c r="B49" s="74">
        <v>35</v>
      </c>
      <c r="C49" s="83">
        <v>85.0496</v>
      </c>
      <c r="D49" s="83">
        <v>85.1704</v>
      </c>
      <c r="E49" s="75">
        <f t="shared" si="4"/>
        <v>0.12080000000000268</v>
      </c>
      <c r="F49" s="243">
        <f t="shared" si="5"/>
        <v>408.12189601000944</v>
      </c>
      <c r="G49" s="76">
        <f t="shared" si="3"/>
        <v>295.98999999999995</v>
      </c>
      <c r="H49" s="74">
        <v>44</v>
      </c>
      <c r="I49" s="102">
        <v>783.66</v>
      </c>
      <c r="J49" s="102">
        <v>422.55</v>
      </c>
    </row>
    <row r="50" spans="1:10" ht="18.75" customHeight="1">
      <c r="A50" s="89"/>
      <c r="B50" s="91">
        <v>36</v>
      </c>
      <c r="C50" s="83">
        <v>84.6278</v>
      </c>
      <c r="D50" s="83">
        <v>84.7525</v>
      </c>
      <c r="E50" s="75">
        <f t="shared" si="4"/>
        <v>0.12470000000000425</v>
      </c>
      <c r="F50" s="243">
        <f t="shared" si="5"/>
        <v>311.8279569892579</v>
      </c>
      <c r="G50" s="76">
        <f t="shared" si="3"/>
        <v>399.90000000000003</v>
      </c>
      <c r="H50" s="74">
        <v>45</v>
      </c>
      <c r="I50" s="102">
        <v>822.45</v>
      </c>
      <c r="J50" s="102">
        <v>471.68</v>
      </c>
    </row>
    <row r="51" spans="1:10" ht="18.75" customHeight="1">
      <c r="A51" s="89">
        <v>22160</v>
      </c>
      <c r="B51" s="74">
        <v>1</v>
      </c>
      <c r="C51" s="83">
        <v>85.4712</v>
      </c>
      <c r="D51" s="83">
        <v>85.592</v>
      </c>
      <c r="E51" s="75">
        <f t="shared" si="4"/>
        <v>0.12080000000000268</v>
      </c>
      <c r="F51" s="243">
        <f t="shared" si="5"/>
        <v>324.9408220357291</v>
      </c>
      <c r="G51" s="76">
        <f t="shared" si="3"/>
        <v>371.76000000000005</v>
      </c>
      <c r="H51" s="74">
        <v>46</v>
      </c>
      <c r="I51" s="102">
        <v>843.44</v>
      </c>
      <c r="J51" s="103">
        <v>545.28</v>
      </c>
    </row>
    <row r="52" spans="1:10" ht="18.75" customHeight="1">
      <c r="A52" s="89"/>
      <c r="B52" s="91">
        <v>2</v>
      </c>
      <c r="C52" s="83">
        <v>87.5358</v>
      </c>
      <c r="D52" s="83">
        <v>87.6867</v>
      </c>
      <c r="E52" s="75">
        <f t="shared" si="4"/>
        <v>0.15090000000000714</v>
      </c>
      <c r="F52" s="243">
        <f t="shared" si="5"/>
        <v>392.3046925776866</v>
      </c>
      <c r="G52" s="76">
        <f>I52-J52</f>
        <v>384.65</v>
      </c>
      <c r="H52" s="74">
        <v>47</v>
      </c>
      <c r="I52" s="102">
        <v>750.29</v>
      </c>
      <c r="J52" s="102">
        <v>365.64</v>
      </c>
    </row>
    <row r="53" spans="1:10" ht="18.75" customHeight="1">
      <c r="A53" s="89"/>
      <c r="B53" s="74">
        <v>3</v>
      </c>
      <c r="C53" s="83">
        <v>85.9533</v>
      </c>
      <c r="D53" s="83">
        <v>86.0816</v>
      </c>
      <c r="E53" s="75">
        <f>D53-C53</f>
        <v>0.12829999999999586</v>
      </c>
      <c r="F53" s="243">
        <f>((10^6)*E53/G53)</f>
        <v>397.91582669105185</v>
      </c>
      <c r="G53" s="76">
        <f>I53-J53</f>
        <v>322.43000000000006</v>
      </c>
      <c r="H53" s="74">
        <v>48</v>
      </c>
      <c r="I53" s="102">
        <v>837.35</v>
      </c>
      <c r="J53" s="102">
        <v>514.92</v>
      </c>
    </row>
    <row r="54" spans="1:10" ht="18.75" customHeight="1">
      <c r="A54" s="89">
        <v>22166</v>
      </c>
      <c r="B54" s="91">
        <v>4</v>
      </c>
      <c r="C54" s="83">
        <v>85.0626</v>
      </c>
      <c r="D54" s="83">
        <v>85.3272</v>
      </c>
      <c r="E54" s="75">
        <f>D54-C54</f>
        <v>0.2646000000000015</v>
      </c>
      <c r="F54" s="243">
        <f>((10^6)*E54/G54)</f>
        <v>743.4672660859835</v>
      </c>
      <c r="G54" s="76">
        <f>I54-J54</f>
        <v>355.9</v>
      </c>
      <c r="H54" s="74">
        <v>49</v>
      </c>
      <c r="I54" s="102">
        <v>721.77</v>
      </c>
      <c r="J54" s="102">
        <v>365.87</v>
      </c>
    </row>
    <row r="55" spans="1:10" ht="18.75" customHeight="1">
      <c r="A55" s="89"/>
      <c r="B55" s="91">
        <v>5</v>
      </c>
      <c r="C55" s="83">
        <v>85.1068</v>
      </c>
      <c r="D55" s="83">
        <v>85.3825</v>
      </c>
      <c r="E55" s="75">
        <f>D55-C55</f>
        <v>0.2756999999999863</v>
      </c>
      <c r="F55" s="243">
        <f>((10^6)*E55/G55)</f>
        <v>827.6793755628528</v>
      </c>
      <c r="G55" s="76">
        <f>I55-J55</f>
        <v>333.1</v>
      </c>
      <c r="H55" s="74">
        <v>50</v>
      </c>
      <c r="I55" s="102">
        <v>681.72</v>
      </c>
      <c r="J55" s="102">
        <v>348.62</v>
      </c>
    </row>
    <row r="56" spans="1:10" ht="18.75" customHeight="1">
      <c r="A56" s="89"/>
      <c r="B56" s="91">
        <v>6</v>
      </c>
      <c r="C56" s="83">
        <v>87.431</v>
      </c>
      <c r="D56" s="83">
        <v>87.6941</v>
      </c>
      <c r="E56" s="75">
        <f aca="true" t="shared" si="6" ref="E56:E66">D56-C56</f>
        <v>0.26310000000000855</v>
      </c>
      <c r="F56" s="243">
        <f aca="true" t="shared" si="7" ref="F56:F119">((10^6)*E56/G56)</f>
        <v>748.8046448087676</v>
      </c>
      <c r="G56" s="76">
        <f aca="true" t="shared" si="8" ref="G56:G66">I56-J56</f>
        <v>351.35999999999996</v>
      </c>
      <c r="H56" s="74">
        <v>51</v>
      </c>
      <c r="I56" s="102">
        <v>729.3</v>
      </c>
      <c r="J56" s="102">
        <v>377.94</v>
      </c>
    </row>
    <row r="57" spans="1:10" ht="18.75" customHeight="1">
      <c r="A57" s="89">
        <v>22172</v>
      </c>
      <c r="B57" s="91">
        <v>7</v>
      </c>
      <c r="C57" s="83">
        <v>86.491</v>
      </c>
      <c r="D57" s="83">
        <v>86.611</v>
      </c>
      <c r="E57" s="75">
        <f t="shared" si="6"/>
        <v>0.12000000000000455</v>
      </c>
      <c r="F57" s="243">
        <f t="shared" si="7"/>
        <v>421.5555399424034</v>
      </c>
      <c r="G57" s="76">
        <f t="shared" si="8"/>
        <v>284.65999999999997</v>
      </c>
      <c r="H57" s="74">
        <v>52</v>
      </c>
      <c r="I57" s="102">
        <v>838.62</v>
      </c>
      <c r="J57" s="102">
        <v>553.96</v>
      </c>
    </row>
    <row r="58" spans="1:10" ht="18.75" customHeight="1">
      <c r="A58" s="89"/>
      <c r="B58" s="91">
        <v>8</v>
      </c>
      <c r="C58" s="83">
        <v>84.8201</v>
      </c>
      <c r="D58" s="83">
        <v>84.9342</v>
      </c>
      <c r="E58" s="75">
        <f t="shared" si="6"/>
        <v>0.11410000000000764</v>
      </c>
      <c r="F58" s="243">
        <f t="shared" si="7"/>
        <v>375.1808496646312</v>
      </c>
      <c r="G58" s="76">
        <f t="shared" si="8"/>
        <v>304.12</v>
      </c>
      <c r="H58" s="74">
        <v>53</v>
      </c>
      <c r="I58" s="102">
        <v>860.4</v>
      </c>
      <c r="J58" s="102">
        <v>556.28</v>
      </c>
    </row>
    <row r="59" spans="1:10" ht="18.75" customHeight="1">
      <c r="A59" s="89"/>
      <c r="B59" s="91">
        <v>9</v>
      </c>
      <c r="C59" s="83">
        <v>87.6851</v>
      </c>
      <c r="D59" s="83">
        <v>87.8145</v>
      </c>
      <c r="E59" s="75">
        <f t="shared" si="6"/>
        <v>0.12939999999998975</v>
      </c>
      <c r="F59" s="243">
        <f t="shared" si="7"/>
        <v>434.76800053754573</v>
      </c>
      <c r="G59" s="76">
        <f t="shared" si="8"/>
        <v>297.63</v>
      </c>
      <c r="H59" s="74">
        <v>54</v>
      </c>
      <c r="I59" s="102">
        <v>885.85</v>
      </c>
      <c r="J59" s="102">
        <v>588.22</v>
      </c>
    </row>
    <row r="60" spans="1:10" ht="18.75" customHeight="1">
      <c r="A60" s="89">
        <v>22186</v>
      </c>
      <c r="B60" s="91">
        <v>10</v>
      </c>
      <c r="C60" s="83">
        <v>85.1431</v>
      </c>
      <c r="D60" s="83">
        <v>85.3044</v>
      </c>
      <c r="E60" s="75">
        <f t="shared" si="6"/>
        <v>0.1612999999999971</v>
      </c>
      <c r="F60" s="243">
        <f t="shared" si="7"/>
        <v>593.6694884063198</v>
      </c>
      <c r="G60" s="76">
        <f t="shared" si="8"/>
        <v>271.70000000000005</v>
      </c>
      <c r="H60" s="74">
        <v>55</v>
      </c>
      <c r="I60" s="102">
        <v>820.37</v>
      </c>
      <c r="J60" s="102">
        <v>548.67</v>
      </c>
    </row>
    <row r="61" spans="1:10" ht="18.75" customHeight="1">
      <c r="A61" s="89"/>
      <c r="B61" s="91">
        <v>11</v>
      </c>
      <c r="C61" s="83">
        <v>86.1118</v>
      </c>
      <c r="D61" s="83">
        <v>86.2918</v>
      </c>
      <c r="E61" s="75">
        <f t="shared" si="6"/>
        <v>0.1799999999999926</v>
      </c>
      <c r="F61" s="243">
        <f t="shared" si="7"/>
        <v>498.89135254986854</v>
      </c>
      <c r="G61" s="76">
        <f t="shared" si="8"/>
        <v>360.80000000000007</v>
      </c>
      <c r="H61" s="74">
        <v>56</v>
      </c>
      <c r="I61" s="102">
        <v>726.94</v>
      </c>
      <c r="J61" s="102">
        <v>366.14</v>
      </c>
    </row>
    <row r="62" spans="1:10" ht="18.75" customHeight="1">
      <c r="A62" s="89"/>
      <c r="B62" s="91">
        <v>12</v>
      </c>
      <c r="C62" s="83">
        <v>84.8492</v>
      </c>
      <c r="D62" s="83">
        <v>84.9792</v>
      </c>
      <c r="E62" s="75">
        <f t="shared" si="6"/>
        <v>0.13000000000000966</v>
      </c>
      <c r="F62" s="243">
        <f t="shared" si="7"/>
        <v>449.795861878104</v>
      </c>
      <c r="G62" s="76">
        <f t="shared" si="8"/>
        <v>289.0200000000001</v>
      </c>
      <c r="H62" s="74">
        <v>57</v>
      </c>
      <c r="I62" s="102">
        <v>831.08</v>
      </c>
      <c r="J62" s="102">
        <v>542.06</v>
      </c>
    </row>
    <row r="63" spans="1:10" ht="18.75" customHeight="1">
      <c r="A63" s="89">
        <v>22192</v>
      </c>
      <c r="B63" s="91">
        <v>19</v>
      </c>
      <c r="C63" s="83">
        <v>89.0107</v>
      </c>
      <c r="D63" s="83">
        <v>89.3003</v>
      </c>
      <c r="E63" s="75">
        <f t="shared" si="6"/>
        <v>0.289599999999993</v>
      </c>
      <c r="F63" s="243">
        <f t="shared" si="7"/>
        <v>872.7097396335371</v>
      </c>
      <c r="G63" s="76">
        <f t="shared" si="8"/>
        <v>331.84000000000003</v>
      </c>
      <c r="H63" s="74">
        <v>58</v>
      </c>
      <c r="I63" s="102">
        <v>860.37</v>
      </c>
      <c r="J63" s="102">
        <v>528.53</v>
      </c>
    </row>
    <row r="64" spans="1:10" ht="18.75" customHeight="1">
      <c r="A64" s="89"/>
      <c r="B64" s="91">
        <v>20</v>
      </c>
      <c r="C64" s="83">
        <v>84.7168</v>
      </c>
      <c r="D64" s="83">
        <v>85.015</v>
      </c>
      <c r="E64" s="75">
        <f t="shared" si="6"/>
        <v>0.29819999999999425</v>
      </c>
      <c r="F64" s="243">
        <f t="shared" si="7"/>
        <v>988.9235259003586</v>
      </c>
      <c r="G64" s="76">
        <f t="shared" si="8"/>
        <v>301.5400000000001</v>
      </c>
      <c r="H64" s="74">
        <v>59</v>
      </c>
      <c r="I64" s="102">
        <v>865.95</v>
      </c>
      <c r="J64" s="102">
        <v>564.41</v>
      </c>
    </row>
    <row r="65" spans="1:10" ht="18.75" customHeight="1">
      <c r="A65" s="89"/>
      <c r="B65" s="91">
        <v>21</v>
      </c>
      <c r="C65" s="83">
        <v>86.4142</v>
      </c>
      <c r="D65" s="83">
        <v>86.8086</v>
      </c>
      <c r="E65" s="75">
        <f t="shared" si="6"/>
        <v>0.3944000000000045</v>
      </c>
      <c r="F65" s="243">
        <f t="shared" si="7"/>
        <v>1073.08048103609</v>
      </c>
      <c r="G65" s="76">
        <f t="shared" si="8"/>
        <v>367.53999999999996</v>
      </c>
      <c r="H65" s="74">
        <v>60</v>
      </c>
      <c r="I65" s="102">
        <v>728.64</v>
      </c>
      <c r="J65" s="102">
        <v>361.1</v>
      </c>
    </row>
    <row r="66" spans="1:10" ht="18.75" customHeight="1">
      <c r="A66" s="89">
        <v>22200</v>
      </c>
      <c r="B66" s="91">
        <v>22</v>
      </c>
      <c r="C66" s="83">
        <v>85.1758</v>
      </c>
      <c r="D66" s="83">
        <v>85.3896</v>
      </c>
      <c r="E66" s="75">
        <f t="shared" si="6"/>
        <v>0.2138000000000062</v>
      </c>
      <c r="F66" s="243">
        <f t="shared" si="7"/>
        <v>690.5684754522164</v>
      </c>
      <c r="G66" s="76">
        <f t="shared" si="8"/>
        <v>309.6</v>
      </c>
      <c r="H66" s="74">
        <v>61</v>
      </c>
      <c r="I66" s="102">
        <v>851.01</v>
      </c>
      <c r="J66" s="102">
        <v>541.41</v>
      </c>
    </row>
    <row r="67" spans="2:10" ht="18.75" customHeight="1">
      <c r="B67" s="91">
        <v>23</v>
      </c>
      <c r="C67" s="83">
        <v>87.7534</v>
      </c>
      <c r="D67" s="83">
        <v>87.9419</v>
      </c>
      <c r="E67" s="75">
        <f aca="true" t="shared" si="9" ref="E67:E130">D67-C67</f>
        <v>0.18850000000000477</v>
      </c>
      <c r="F67" s="243">
        <f t="shared" si="7"/>
        <v>522.942906286425</v>
      </c>
      <c r="G67" s="76">
        <f aca="true" t="shared" si="10" ref="G67:G130">I67-J67</f>
        <v>360.46000000000004</v>
      </c>
      <c r="H67" s="74">
        <v>62</v>
      </c>
      <c r="I67" s="102">
        <v>730.6</v>
      </c>
      <c r="J67" s="102">
        <v>370.14</v>
      </c>
    </row>
    <row r="68" spans="1:10" ht="18.75" customHeight="1">
      <c r="A68" s="89"/>
      <c r="B68" s="91">
        <v>24</v>
      </c>
      <c r="C68" s="83">
        <v>88.1487</v>
      </c>
      <c r="D68" s="83">
        <v>88.3111</v>
      </c>
      <c r="E68" s="75">
        <f t="shared" si="9"/>
        <v>0.162399999999991</v>
      </c>
      <c r="F68" s="243">
        <f t="shared" si="7"/>
        <v>442.7360213734386</v>
      </c>
      <c r="G68" s="76">
        <f t="shared" si="10"/>
        <v>366.81</v>
      </c>
      <c r="H68" s="74">
        <v>63</v>
      </c>
      <c r="I68" s="102">
        <v>749.75</v>
      </c>
      <c r="J68" s="102">
        <v>382.94</v>
      </c>
    </row>
    <row r="69" spans="1:10" ht="18.75" customHeight="1">
      <c r="A69" s="89">
        <v>22206</v>
      </c>
      <c r="B69" s="91">
        <v>25</v>
      </c>
      <c r="C69" s="83">
        <v>87.1458</v>
      </c>
      <c r="D69" s="83">
        <v>87.3025</v>
      </c>
      <c r="E69" s="75">
        <f t="shared" si="9"/>
        <v>0.15670000000000073</v>
      </c>
      <c r="F69" s="243">
        <f t="shared" si="7"/>
        <v>435.21733092626226</v>
      </c>
      <c r="G69" s="76">
        <f t="shared" si="10"/>
        <v>360.05</v>
      </c>
      <c r="H69" s="74">
        <v>64</v>
      </c>
      <c r="I69" s="102">
        <v>704.25</v>
      </c>
      <c r="J69" s="102">
        <v>344.2</v>
      </c>
    </row>
    <row r="70" spans="1:10" ht="18.75" customHeight="1">
      <c r="A70" s="89"/>
      <c r="B70" s="91">
        <v>26</v>
      </c>
      <c r="C70" s="83">
        <v>85.8377</v>
      </c>
      <c r="D70" s="83">
        <v>85.962</v>
      </c>
      <c r="E70" s="75">
        <f t="shared" si="9"/>
        <v>0.12430000000000518</v>
      </c>
      <c r="F70" s="243">
        <f t="shared" si="7"/>
        <v>399.79415264869317</v>
      </c>
      <c r="G70" s="76">
        <f t="shared" si="10"/>
        <v>310.90999999999997</v>
      </c>
      <c r="H70" s="74">
        <v>65</v>
      </c>
      <c r="I70" s="102">
        <v>828.17</v>
      </c>
      <c r="J70" s="102">
        <v>517.26</v>
      </c>
    </row>
    <row r="71" spans="1:10" ht="18.75" customHeight="1">
      <c r="A71" s="89"/>
      <c r="B71" s="91">
        <v>27</v>
      </c>
      <c r="C71" s="83">
        <v>86.4215</v>
      </c>
      <c r="D71" s="83">
        <v>86.5672</v>
      </c>
      <c r="E71" s="75">
        <f t="shared" si="9"/>
        <v>0.14570000000000505</v>
      </c>
      <c r="F71" s="243">
        <f t="shared" si="7"/>
        <v>409.33865258191</v>
      </c>
      <c r="G71" s="76">
        <f t="shared" si="10"/>
        <v>355.93999999999994</v>
      </c>
      <c r="H71" s="74">
        <v>66</v>
      </c>
      <c r="I71" s="102">
        <v>725.56</v>
      </c>
      <c r="J71" s="102">
        <v>369.62</v>
      </c>
    </row>
    <row r="72" spans="1:10" ht="18.75" customHeight="1">
      <c r="A72" s="89">
        <v>22227</v>
      </c>
      <c r="B72" s="91">
        <v>25</v>
      </c>
      <c r="C72" s="83">
        <v>87.089</v>
      </c>
      <c r="D72" s="79">
        <v>87.1039</v>
      </c>
      <c r="E72" s="123">
        <f t="shared" si="9"/>
        <v>0.014899999999997249</v>
      </c>
      <c r="F72" s="244">
        <f t="shared" si="7"/>
        <v>43.14213741783377</v>
      </c>
      <c r="G72" s="124">
        <f t="shared" si="10"/>
        <v>345.37</v>
      </c>
      <c r="H72" s="125">
        <v>67</v>
      </c>
      <c r="I72" s="102">
        <v>841.73</v>
      </c>
      <c r="J72" s="102">
        <v>496.36</v>
      </c>
    </row>
    <row r="73" spans="1:10" ht="18.75" customHeight="1">
      <c r="A73" s="89"/>
      <c r="B73" s="91">
        <v>26</v>
      </c>
      <c r="C73" s="83">
        <v>85.858</v>
      </c>
      <c r="D73" s="79">
        <v>85.8763</v>
      </c>
      <c r="E73" s="123">
        <f t="shared" si="9"/>
        <v>0.01829999999999643</v>
      </c>
      <c r="F73" s="244">
        <f t="shared" si="7"/>
        <v>58.65948648907406</v>
      </c>
      <c r="G73" s="124">
        <f t="shared" si="10"/>
        <v>311.9699999999999</v>
      </c>
      <c r="H73" s="125">
        <v>68</v>
      </c>
      <c r="I73" s="102">
        <v>893.04</v>
      </c>
      <c r="J73" s="102">
        <v>581.07</v>
      </c>
    </row>
    <row r="74" spans="1:10" ht="18.75" customHeight="1">
      <c r="A74" s="89"/>
      <c r="B74" s="91">
        <v>27</v>
      </c>
      <c r="C74" s="83">
        <v>86.3484</v>
      </c>
      <c r="D74" s="79">
        <v>86.3666</v>
      </c>
      <c r="E74" s="123">
        <f t="shared" si="9"/>
        <v>0.01820000000000732</v>
      </c>
      <c r="F74" s="244">
        <f t="shared" si="7"/>
        <v>53.79840378364564</v>
      </c>
      <c r="G74" s="124">
        <f t="shared" si="10"/>
        <v>338.3</v>
      </c>
      <c r="H74" s="125">
        <v>69</v>
      </c>
      <c r="I74" s="102">
        <v>759.11</v>
      </c>
      <c r="J74" s="102">
        <v>420.81</v>
      </c>
    </row>
    <row r="75" spans="1:10" ht="18.75" customHeight="1">
      <c r="A75" s="89">
        <v>22241</v>
      </c>
      <c r="B75" s="91">
        <v>28</v>
      </c>
      <c r="C75" s="83">
        <v>87.2284</v>
      </c>
      <c r="D75" s="79">
        <v>87.2424</v>
      </c>
      <c r="E75" s="123">
        <f t="shared" si="9"/>
        <v>0.014000000000010004</v>
      </c>
      <c r="F75" s="244">
        <f t="shared" si="7"/>
        <v>43.35573379582548</v>
      </c>
      <c r="G75" s="124">
        <f t="shared" si="10"/>
        <v>322.90999999999997</v>
      </c>
      <c r="H75" s="125">
        <v>70</v>
      </c>
      <c r="I75" s="102">
        <v>865.11</v>
      </c>
      <c r="J75" s="102">
        <v>542.2</v>
      </c>
    </row>
    <row r="76" spans="1:10" ht="18.75" customHeight="1">
      <c r="A76" s="89"/>
      <c r="B76" s="91">
        <v>29</v>
      </c>
      <c r="C76" s="83">
        <v>85.3012</v>
      </c>
      <c r="D76" s="79">
        <v>85.3196</v>
      </c>
      <c r="E76" s="123">
        <f t="shared" si="9"/>
        <v>0.01839999999999975</v>
      </c>
      <c r="F76" s="244">
        <f t="shared" si="7"/>
        <v>48.6991504115601</v>
      </c>
      <c r="G76" s="124">
        <f t="shared" si="10"/>
        <v>377.8299999999999</v>
      </c>
      <c r="H76" s="125">
        <v>71</v>
      </c>
      <c r="I76" s="102">
        <v>743.93</v>
      </c>
      <c r="J76" s="102">
        <v>366.1</v>
      </c>
    </row>
    <row r="77" spans="1:11" ht="18.75" customHeight="1">
      <c r="A77" s="89"/>
      <c r="B77" s="91">
        <v>30</v>
      </c>
      <c r="C77" s="83">
        <v>85.0574</v>
      </c>
      <c r="D77" s="79">
        <v>85.0755</v>
      </c>
      <c r="E77" s="123">
        <f t="shared" si="9"/>
        <v>0.018100000000004002</v>
      </c>
      <c r="F77" s="244">
        <f t="shared" si="7"/>
        <v>53.09007714194704</v>
      </c>
      <c r="G77" s="124">
        <f t="shared" si="10"/>
        <v>340.92999999999995</v>
      </c>
      <c r="H77" s="125">
        <v>72</v>
      </c>
      <c r="I77" s="102">
        <v>867.4</v>
      </c>
      <c r="J77" s="102">
        <v>526.47</v>
      </c>
      <c r="K77" s="166" t="s">
        <v>113</v>
      </c>
    </row>
    <row r="78" spans="1:11" ht="18.75" customHeight="1">
      <c r="A78" s="89">
        <v>22322</v>
      </c>
      <c r="B78" s="91">
        <v>10</v>
      </c>
      <c r="C78" s="83">
        <v>85.0812</v>
      </c>
      <c r="D78" s="79">
        <v>85.0918</v>
      </c>
      <c r="E78" s="123">
        <f t="shared" si="9"/>
        <v>0.010600000000010823</v>
      </c>
      <c r="F78" s="244">
        <f t="shared" si="7"/>
        <v>29.269639652107756</v>
      </c>
      <c r="G78" s="124">
        <f t="shared" si="10"/>
        <v>362.15</v>
      </c>
      <c r="H78" s="125">
        <v>73</v>
      </c>
      <c r="I78" s="102">
        <v>890.66</v>
      </c>
      <c r="J78" s="102">
        <v>528.51</v>
      </c>
      <c r="K78" t="s">
        <v>107</v>
      </c>
    </row>
    <row r="79" spans="1:10" ht="18.75" customHeight="1">
      <c r="A79" s="89"/>
      <c r="B79" s="91">
        <v>11</v>
      </c>
      <c r="C79" s="83">
        <v>86.1126</v>
      </c>
      <c r="D79" s="79">
        <v>86.1205</v>
      </c>
      <c r="E79" s="123">
        <f t="shared" si="9"/>
        <v>0.007900000000006457</v>
      </c>
      <c r="F79" s="244">
        <f t="shared" si="7"/>
        <v>23.29352793750983</v>
      </c>
      <c r="G79" s="124">
        <f t="shared" si="10"/>
        <v>339.15</v>
      </c>
      <c r="H79" s="125">
        <v>74</v>
      </c>
      <c r="I79" s="102">
        <v>889.62</v>
      </c>
      <c r="J79" s="102">
        <v>550.47</v>
      </c>
    </row>
    <row r="80" spans="1:10" ht="18.75" customHeight="1">
      <c r="A80" s="89"/>
      <c r="B80" s="91">
        <v>12</v>
      </c>
      <c r="C80" s="83">
        <v>84.8468</v>
      </c>
      <c r="D80" s="79">
        <v>84.8546</v>
      </c>
      <c r="E80" s="123">
        <f t="shared" si="9"/>
        <v>0.007800000000003138</v>
      </c>
      <c r="F80" s="244">
        <f t="shared" si="7"/>
        <v>21.815740896132283</v>
      </c>
      <c r="G80" s="124">
        <f t="shared" si="10"/>
        <v>357.5400000000001</v>
      </c>
      <c r="H80" s="125">
        <v>75</v>
      </c>
      <c r="I80" s="102">
        <v>892.95</v>
      </c>
      <c r="J80" s="102">
        <v>535.41</v>
      </c>
    </row>
    <row r="81" spans="1:10" ht="18.75" customHeight="1">
      <c r="A81" s="89">
        <v>22327</v>
      </c>
      <c r="B81" s="91">
        <v>13</v>
      </c>
      <c r="C81" s="83">
        <v>86.7488</v>
      </c>
      <c r="D81" s="83">
        <v>86.7558</v>
      </c>
      <c r="E81" s="123">
        <f t="shared" si="9"/>
        <v>0.006999999999990791</v>
      </c>
      <c r="F81" s="244">
        <f t="shared" si="7"/>
        <v>20.108586366351993</v>
      </c>
      <c r="G81" s="124">
        <f t="shared" si="10"/>
        <v>348.10999999999996</v>
      </c>
      <c r="H81" s="125">
        <v>76</v>
      </c>
      <c r="I81" s="102">
        <v>855.77</v>
      </c>
      <c r="J81" s="102">
        <v>507.66</v>
      </c>
    </row>
    <row r="82" spans="1:10" ht="18.75" customHeight="1">
      <c r="A82" s="89"/>
      <c r="B82" s="91">
        <v>14</v>
      </c>
      <c r="C82" s="83">
        <v>85.9566</v>
      </c>
      <c r="D82" s="83">
        <v>85.9639</v>
      </c>
      <c r="E82" s="123">
        <f t="shared" si="9"/>
        <v>0.00730000000000075</v>
      </c>
      <c r="F82" s="244">
        <f t="shared" si="7"/>
        <v>19.423675598011737</v>
      </c>
      <c r="G82" s="124">
        <f t="shared" si="10"/>
        <v>375.83</v>
      </c>
      <c r="H82" s="125">
        <v>77</v>
      </c>
      <c r="I82" s="102">
        <v>749.28</v>
      </c>
      <c r="J82" s="102">
        <v>373.45</v>
      </c>
    </row>
    <row r="83" spans="1:10" ht="18.75" customHeight="1">
      <c r="A83" s="89"/>
      <c r="B83" s="91">
        <v>15</v>
      </c>
      <c r="C83" s="83">
        <v>87.0084</v>
      </c>
      <c r="D83" s="83">
        <v>87.0132</v>
      </c>
      <c r="E83" s="123">
        <f t="shared" si="9"/>
        <v>0.004800000000003024</v>
      </c>
      <c r="F83" s="244">
        <f t="shared" si="7"/>
        <v>12.119681858358856</v>
      </c>
      <c r="G83" s="124">
        <f t="shared" si="10"/>
        <v>396.04999999999995</v>
      </c>
      <c r="H83" s="125">
        <v>78</v>
      </c>
      <c r="I83" s="102">
        <v>755.78</v>
      </c>
      <c r="J83" s="102">
        <v>359.73</v>
      </c>
    </row>
    <row r="84" spans="1:10" ht="18.75" customHeight="1">
      <c r="A84" s="89">
        <v>22350</v>
      </c>
      <c r="B84" s="91">
        <v>19</v>
      </c>
      <c r="C84" s="83">
        <v>88.9642</v>
      </c>
      <c r="D84" s="83">
        <v>88.9689</v>
      </c>
      <c r="E84" s="123">
        <f t="shared" si="9"/>
        <v>0.004699999999999704</v>
      </c>
      <c r="F84" s="244">
        <f t="shared" si="7"/>
        <v>14.533984785700122</v>
      </c>
      <c r="G84" s="124">
        <f t="shared" si="10"/>
        <v>323.37999999999994</v>
      </c>
      <c r="H84" s="125">
        <v>79</v>
      </c>
      <c r="I84" s="102">
        <v>656.05</v>
      </c>
      <c r="J84" s="102">
        <v>332.67</v>
      </c>
    </row>
    <row r="85" spans="1:10" ht="18.75" customHeight="1">
      <c r="A85" s="89"/>
      <c r="B85" s="91">
        <v>20</v>
      </c>
      <c r="C85" s="83">
        <v>84.6181</v>
      </c>
      <c r="D85" s="83">
        <v>84.6227</v>
      </c>
      <c r="E85" s="123">
        <f t="shared" si="9"/>
        <v>0.004599999999996385</v>
      </c>
      <c r="F85" s="244">
        <f t="shared" si="7"/>
        <v>15.635622025820481</v>
      </c>
      <c r="G85" s="124">
        <f t="shared" si="10"/>
        <v>294.19999999999993</v>
      </c>
      <c r="H85" s="125">
        <v>80</v>
      </c>
      <c r="I85" s="102">
        <v>836.3</v>
      </c>
      <c r="J85" s="102">
        <v>542.1</v>
      </c>
    </row>
    <row r="86" spans="1:10" ht="18.75" customHeight="1" thickBot="1">
      <c r="A86" s="167"/>
      <c r="B86" s="168">
        <v>21</v>
      </c>
      <c r="C86" s="169">
        <v>86.3419</v>
      </c>
      <c r="D86" s="169">
        <v>86.3479</v>
      </c>
      <c r="E86" s="170">
        <f t="shared" si="9"/>
        <v>0.006000000000000227</v>
      </c>
      <c r="F86" s="245">
        <f t="shared" si="7"/>
        <v>17.236426314278162</v>
      </c>
      <c r="G86" s="171">
        <f t="shared" si="10"/>
        <v>348.09999999999997</v>
      </c>
      <c r="H86" s="172">
        <v>81</v>
      </c>
      <c r="I86" s="173">
        <v>668.02</v>
      </c>
      <c r="J86" s="173">
        <v>319.92</v>
      </c>
    </row>
    <row r="87" spans="1:10" ht="18.75" customHeight="1">
      <c r="A87" s="126">
        <v>22392</v>
      </c>
      <c r="B87" s="127">
        <v>34</v>
      </c>
      <c r="C87" s="128">
        <v>83.7041</v>
      </c>
      <c r="D87" s="128">
        <v>83.8013</v>
      </c>
      <c r="E87" s="129">
        <f t="shared" si="9"/>
        <v>0.09720000000000084</v>
      </c>
      <c r="F87" s="246">
        <f t="shared" si="7"/>
        <v>354.55042859748625</v>
      </c>
      <c r="G87" s="130">
        <f t="shared" si="10"/>
        <v>274.15</v>
      </c>
      <c r="H87" s="127">
        <v>1</v>
      </c>
      <c r="I87" s="131">
        <v>738.65</v>
      </c>
      <c r="J87" s="131">
        <v>464.5</v>
      </c>
    </row>
    <row r="88" spans="1:10" ht="18.75" customHeight="1">
      <c r="A88" s="89"/>
      <c r="B88" s="91">
        <v>35</v>
      </c>
      <c r="C88" s="83">
        <v>84.9907</v>
      </c>
      <c r="D88" s="83">
        <v>85.1019</v>
      </c>
      <c r="E88" s="123">
        <f t="shared" si="9"/>
        <v>0.11119999999999663</v>
      </c>
      <c r="F88" s="244">
        <f t="shared" si="7"/>
        <v>353.3973177397719</v>
      </c>
      <c r="G88" s="124">
        <f t="shared" si="10"/>
        <v>314.66</v>
      </c>
      <c r="H88" s="91">
        <v>2</v>
      </c>
      <c r="I88" s="102">
        <v>675.86</v>
      </c>
      <c r="J88" s="102">
        <v>361.2</v>
      </c>
    </row>
    <row r="89" spans="1:10" ht="18.75" customHeight="1">
      <c r="A89" s="89"/>
      <c r="B89" s="91">
        <v>36</v>
      </c>
      <c r="C89" s="83">
        <v>84.5417</v>
      </c>
      <c r="D89" s="83">
        <v>84.6285</v>
      </c>
      <c r="E89" s="123">
        <f t="shared" si="9"/>
        <v>0.08679999999999666</v>
      </c>
      <c r="F89" s="244">
        <f t="shared" si="7"/>
        <v>326.5736107453127</v>
      </c>
      <c r="G89" s="124">
        <f t="shared" si="10"/>
        <v>265.78999999999996</v>
      </c>
      <c r="H89" s="127">
        <v>3</v>
      </c>
      <c r="I89" s="102">
        <v>743.52</v>
      </c>
      <c r="J89" s="102">
        <v>477.73</v>
      </c>
    </row>
    <row r="90" spans="1:10" ht="18.75" customHeight="1">
      <c r="A90" s="89">
        <v>22425</v>
      </c>
      <c r="B90" s="91">
        <v>16</v>
      </c>
      <c r="C90" s="83">
        <v>86.2088</v>
      </c>
      <c r="D90" s="83">
        <v>86.6463</v>
      </c>
      <c r="E90" s="123">
        <f t="shared" si="9"/>
        <v>0.4375</v>
      </c>
      <c r="F90" s="244">
        <f t="shared" si="7"/>
        <v>1500.445846765896</v>
      </c>
      <c r="G90" s="124">
        <f t="shared" si="10"/>
        <v>291.58000000000004</v>
      </c>
      <c r="H90" s="91">
        <v>4</v>
      </c>
      <c r="I90" s="102">
        <v>776.07</v>
      </c>
      <c r="J90" s="102">
        <v>484.49</v>
      </c>
    </row>
    <row r="91" spans="1:10" ht="18.75" customHeight="1">
      <c r="A91" s="89"/>
      <c r="B91" s="91">
        <v>17</v>
      </c>
      <c r="C91" s="83">
        <v>87.2264</v>
      </c>
      <c r="D91" s="83">
        <v>87.7104</v>
      </c>
      <c r="E91" s="123">
        <f t="shared" si="9"/>
        <v>0.48400000000000887</v>
      </c>
      <c r="F91" s="244">
        <f t="shared" si="7"/>
        <v>1576.7526713578607</v>
      </c>
      <c r="G91" s="124">
        <f t="shared" si="10"/>
        <v>306.96</v>
      </c>
      <c r="H91" s="127">
        <v>5</v>
      </c>
      <c r="I91" s="102">
        <v>672.02</v>
      </c>
      <c r="J91" s="102">
        <v>365.06</v>
      </c>
    </row>
    <row r="92" spans="1:10" ht="18.75" customHeight="1">
      <c r="A92" s="89"/>
      <c r="B92" s="91">
        <v>18</v>
      </c>
      <c r="C92" s="83">
        <v>85.1842</v>
      </c>
      <c r="D92" s="83">
        <v>85.6472</v>
      </c>
      <c r="E92" s="123">
        <f t="shared" si="9"/>
        <v>0.46299999999999386</v>
      </c>
      <c r="F92" s="244">
        <f t="shared" si="7"/>
        <v>1485.450287144258</v>
      </c>
      <c r="G92" s="124">
        <f t="shared" si="10"/>
        <v>311.69000000000005</v>
      </c>
      <c r="H92" s="91">
        <v>6</v>
      </c>
      <c r="I92" s="102">
        <v>680.34</v>
      </c>
      <c r="J92" s="102">
        <v>368.65</v>
      </c>
    </row>
    <row r="93" spans="1:10" ht="18.75" customHeight="1">
      <c r="A93" s="89">
        <v>22425</v>
      </c>
      <c r="B93" s="91">
        <v>19</v>
      </c>
      <c r="C93" s="83">
        <v>89.0009</v>
      </c>
      <c r="D93" s="83">
        <v>89.3379</v>
      </c>
      <c r="E93" s="123">
        <f t="shared" si="9"/>
        <v>0.3370000000000033</v>
      </c>
      <c r="F93" s="244">
        <f t="shared" si="7"/>
        <v>1142.3728813559435</v>
      </c>
      <c r="G93" s="124">
        <f t="shared" si="10"/>
        <v>295</v>
      </c>
      <c r="H93" s="127">
        <v>7</v>
      </c>
      <c r="I93" s="102">
        <v>687.98</v>
      </c>
      <c r="J93" s="102">
        <v>392.98</v>
      </c>
    </row>
    <row r="94" spans="1:10" ht="18.75" customHeight="1">
      <c r="A94" s="89"/>
      <c r="B94" s="91">
        <v>20</v>
      </c>
      <c r="C94" s="83">
        <v>84.6735</v>
      </c>
      <c r="D94" s="83">
        <v>85.0346</v>
      </c>
      <c r="E94" s="123">
        <f t="shared" si="9"/>
        <v>0.3610999999999933</v>
      </c>
      <c r="F94" s="244">
        <f t="shared" si="7"/>
        <v>1119.794089372634</v>
      </c>
      <c r="G94" s="124">
        <f t="shared" si="10"/>
        <v>322.46999999999997</v>
      </c>
      <c r="H94" s="91">
        <v>8</v>
      </c>
      <c r="I94" s="102">
        <v>680.13</v>
      </c>
      <c r="J94" s="102">
        <v>357.66</v>
      </c>
    </row>
    <row r="95" spans="1:10" ht="18.75" customHeight="1">
      <c r="A95" s="89"/>
      <c r="B95" s="91">
        <v>21</v>
      </c>
      <c r="C95" s="83">
        <v>86.0491</v>
      </c>
      <c r="D95" s="83">
        <v>86.4003</v>
      </c>
      <c r="E95" s="123">
        <f t="shared" si="9"/>
        <v>0.35120000000000573</v>
      </c>
      <c r="F95" s="244">
        <f t="shared" si="7"/>
        <v>1152.5334733526047</v>
      </c>
      <c r="G95" s="124">
        <f t="shared" si="10"/>
        <v>304.72</v>
      </c>
      <c r="H95" s="127">
        <v>9</v>
      </c>
      <c r="I95" s="102">
        <v>780.57</v>
      </c>
      <c r="J95" s="102">
        <v>475.85</v>
      </c>
    </row>
    <row r="96" spans="1:10" ht="18.75" customHeight="1">
      <c r="A96" s="89">
        <v>22442</v>
      </c>
      <c r="B96" s="91">
        <v>25</v>
      </c>
      <c r="C96" s="83">
        <v>87.1019</v>
      </c>
      <c r="D96" s="83">
        <v>87.1099</v>
      </c>
      <c r="E96" s="123">
        <f t="shared" si="9"/>
        <v>0.007999999999995566</v>
      </c>
      <c r="F96" s="244">
        <f t="shared" si="7"/>
        <v>30.060496749692128</v>
      </c>
      <c r="G96" s="124">
        <f t="shared" si="10"/>
        <v>266.13</v>
      </c>
      <c r="H96" s="91">
        <v>10</v>
      </c>
      <c r="I96" s="102">
        <v>814.15</v>
      </c>
      <c r="J96" s="102">
        <v>548.02</v>
      </c>
    </row>
    <row r="97" spans="1:10" ht="18.75" customHeight="1">
      <c r="A97" s="89"/>
      <c r="B97" s="91">
        <v>26</v>
      </c>
      <c r="C97" s="83">
        <v>85.8588</v>
      </c>
      <c r="D97" s="83">
        <v>85.8676</v>
      </c>
      <c r="E97" s="123">
        <f t="shared" si="9"/>
        <v>0.008799999999993702</v>
      </c>
      <c r="F97" s="244">
        <f t="shared" si="7"/>
        <v>29.15355308926189</v>
      </c>
      <c r="G97" s="124">
        <f t="shared" si="10"/>
        <v>301.85</v>
      </c>
      <c r="H97" s="127">
        <v>11</v>
      </c>
      <c r="I97" s="102">
        <v>784.75</v>
      </c>
      <c r="J97" s="102">
        <v>482.9</v>
      </c>
    </row>
    <row r="98" spans="1:10" ht="18.75" customHeight="1">
      <c r="A98" s="89"/>
      <c r="B98" s="91">
        <v>27</v>
      </c>
      <c r="C98" s="83">
        <v>86.3057</v>
      </c>
      <c r="D98" s="83">
        <v>86.3096</v>
      </c>
      <c r="E98" s="123">
        <f t="shared" si="9"/>
        <v>0.003900000000001569</v>
      </c>
      <c r="F98" s="244">
        <f t="shared" si="7"/>
        <v>15.457175696569973</v>
      </c>
      <c r="G98" s="124">
        <f t="shared" si="10"/>
        <v>252.30999999999995</v>
      </c>
      <c r="H98" s="91">
        <v>12</v>
      </c>
      <c r="I98" s="102">
        <v>800.53</v>
      </c>
      <c r="J98" s="102">
        <v>548.22</v>
      </c>
    </row>
    <row r="99" spans="1:10" ht="18.75" customHeight="1">
      <c r="A99" s="89">
        <v>22447</v>
      </c>
      <c r="B99" s="91">
        <v>28</v>
      </c>
      <c r="C99" s="83">
        <v>87.2642</v>
      </c>
      <c r="D99" s="83">
        <v>87.2834</v>
      </c>
      <c r="E99" s="123">
        <f t="shared" si="9"/>
        <v>0.019199999999997885</v>
      </c>
      <c r="F99" s="244">
        <f t="shared" si="7"/>
        <v>63.083190958069025</v>
      </c>
      <c r="G99" s="124">
        <f t="shared" si="10"/>
        <v>304.35999999999996</v>
      </c>
      <c r="H99" s="127">
        <v>13</v>
      </c>
      <c r="I99" s="102">
        <v>625.67</v>
      </c>
      <c r="J99" s="102">
        <v>321.31</v>
      </c>
    </row>
    <row r="100" spans="1:10" ht="18.75" customHeight="1">
      <c r="A100" s="89"/>
      <c r="B100" s="91">
        <v>29</v>
      </c>
      <c r="C100" s="83">
        <v>85.3119</v>
      </c>
      <c r="D100" s="83">
        <v>85.323</v>
      </c>
      <c r="E100" s="123">
        <f t="shared" si="9"/>
        <v>0.011099999999999</v>
      </c>
      <c r="F100" s="244">
        <f t="shared" si="7"/>
        <v>48.22103479733697</v>
      </c>
      <c r="G100" s="124">
        <f t="shared" si="10"/>
        <v>230.19000000000005</v>
      </c>
      <c r="H100" s="91">
        <v>14</v>
      </c>
      <c r="I100" s="102">
        <v>708.07</v>
      </c>
      <c r="J100" s="102">
        <v>477.88</v>
      </c>
    </row>
    <row r="101" spans="1:10" ht="18.75" customHeight="1">
      <c r="A101" s="89"/>
      <c r="B101" s="91">
        <v>30</v>
      </c>
      <c r="C101" s="83">
        <v>85.0491</v>
      </c>
      <c r="D101" s="83">
        <v>85.0616</v>
      </c>
      <c r="E101" s="123">
        <f t="shared" si="9"/>
        <v>0.012500000000002842</v>
      </c>
      <c r="F101" s="244">
        <f t="shared" si="7"/>
        <v>44.057521500080504</v>
      </c>
      <c r="G101" s="124">
        <f t="shared" si="10"/>
        <v>283.72</v>
      </c>
      <c r="H101" s="127">
        <v>15</v>
      </c>
      <c r="I101" s="102">
        <v>792.69</v>
      </c>
      <c r="J101" s="102">
        <v>508.97</v>
      </c>
    </row>
    <row r="102" spans="1:10" ht="18.75" customHeight="1">
      <c r="A102" s="89">
        <v>22452</v>
      </c>
      <c r="B102" s="91">
        <v>31</v>
      </c>
      <c r="C102" s="83">
        <v>84.8708</v>
      </c>
      <c r="D102" s="83">
        <v>84.9306</v>
      </c>
      <c r="E102" s="123">
        <f t="shared" si="9"/>
        <v>0.059799999999995634</v>
      </c>
      <c r="F102" s="244">
        <f t="shared" si="7"/>
        <v>183.70042699596237</v>
      </c>
      <c r="G102" s="124">
        <f t="shared" si="10"/>
        <v>325.53000000000003</v>
      </c>
      <c r="H102" s="91">
        <v>16</v>
      </c>
      <c r="I102" s="102">
        <v>667.24</v>
      </c>
      <c r="J102" s="102">
        <v>341.71</v>
      </c>
    </row>
    <row r="103" spans="1:10" ht="18.75" customHeight="1">
      <c r="A103" s="89"/>
      <c r="B103" s="91">
        <v>32</v>
      </c>
      <c r="C103" s="83">
        <v>85.0118</v>
      </c>
      <c r="D103" s="83">
        <v>85.0702</v>
      </c>
      <c r="E103" s="123">
        <f t="shared" si="9"/>
        <v>0.058400000000006</v>
      </c>
      <c r="F103" s="244">
        <f t="shared" si="7"/>
        <v>191.47540983608525</v>
      </c>
      <c r="G103" s="124">
        <f t="shared" si="10"/>
        <v>305</v>
      </c>
      <c r="H103" s="127">
        <v>17</v>
      </c>
      <c r="I103" s="102">
        <v>657.62</v>
      </c>
      <c r="J103" s="102">
        <v>352.62</v>
      </c>
    </row>
    <row r="104" spans="1:10" ht="18.75" customHeight="1">
      <c r="A104" s="89"/>
      <c r="B104" s="91">
        <v>33</v>
      </c>
      <c r="C104" s="83">
        <v>85.983</v>
      </c>
      <c r="D104" s="83">
        <v>86.0526</v>
      </c>
      <c r="E104" s="123">
        <f t="shared" si="9"/>
        <v>0.06959999999999411</v>
      </c>
      <c r="F104" s="244">
        <f t="shared" si="7"/>
        <v>226.48140314338647</v>
      </c>
      <c r="G104" s="124">
        <f t="shared" si="10"/>
        <v>307.31000000000006</v>
      </c>
      <c r="H104" s="91">
        <v>18</v>
      </c>
      <c r="I104" s="102">
        <v>738.94</v>
      </c>
      <c r="J104" s="102">
        <v>431.63</v>
      </c>
    </row>
    <row r="105" spans="1:10" ht="18.75" customHeight="1">
      <c r="A105" s="89">
        <v>22462</v>
      </c>
      <c r="B105" s="91">
        <v>34</v>
      </c>
      <c r="C105" s="83">
        <v>83.7103</v>
      </c>
      <c r="D105" s="83">
        <v>83.724</v>
      </c>
      <c r="E105" s="123">
        <f t="shared" si="9"/>
        <v>0.013700000000000045</v>
      </c>
      <c r="F105" s="244">
        <f t="shared" si="7"/>
        <v>44.88124488124503</v>
      </c>
      <c r="G105" s="124">
        <f t="shared" si="10"/>
        <v>305.25</v>
      </c>
      <c r="H105" s="127">
        <v>19</v>
      </c>
      <c r="I105" s="102">
        <v>644.52</v>
      </c>
      <c r="J105" s="102">
        <v>339.27</v>
      </c>
    </row>
    <row r="106" spans="1:10" ht="18.75" customHeight="1">
      <c r="A106" s="89"/>
      <c r="B106" s="91">
        <v>35</v>
      </c>
      <c r="C106" s="83">
        <v>85.0056</v>
      </c>
      <c r="D106" s="83">
        <v>85.1183</v>
      </c>
      <c r="E106" s="123">
        <f t="shared" si="9"/>
        <v>0.1127000000000038</v>
      </c>
      <c r="F106" s="244">
        <f t="shared" si="7"/>
        <v>410.1313730485236</v>
      </c>
      <c r="G106" s="124">
        <f t="shared" si="10"/>
        <v>274.79</v>
      </c>
      <c r="H106" s="91">
        <v>20</v>
      </c>
      <c r="I106" s="102">
        <v>776.08</v>
      </c>
      <c r="J106" s="102">
        <v>501.29</v>
      </c>
    </row>
    <row r="107" spans="1:10" ht="18.75" customHeight="1">
      <c r="A107" s="174"/>
      <c r="B107" s="175">
        <v>36</v>
      </c>
      <c r="C107" s="176">
        <v>84.5826</v>
      </c>
      <c r="D107" s="176">
        <v>84.596</v>
      </c>
      <c r="E107" s="177">
        <f t="shared" si="9"/>
        <v>0.013400000000004297</v>
      </c>
      <c r="F107" s="247">
        <f t="shared" si="7"/>
        <v>46.60869565218886</v>
      </c>
      <c r="G107" s="178">
        <f t="shared" si="10"/>
        <v>287.5</v>
      </c>
      <c r="H107" s="179">
        <v>21</v>
      </c>
      <c r="I107" s="180">
        <v>764.49</v>
      </c>
      <c r="J107" s="180">
        <v>476.99</v>
      </c>
    </row>
    <row r="108" spans="1:10" ht="18.75" customHeight="1">
      <c r="A108" s="89">
        <v>22469</v>
      </c>
      <c r="B108" s="91">
        <v>19</v>
      </c>
      <c r="C108" s="83">
        <v>88.9852</v>
      </c>
      <c r="D108" s="83">
        <v>89.0394</v>
      </c>
      <c r="E108" s="123">
        <f t="shared" si="9"/>
        <v>0.054199999999994475</v>
      </c>
      <c r="F108" s="244">
        <f t="shared" si="7"/>
        <v>179.2387314395135</v>
      </c>
      <c r="G108" s="124">
        <f t="shared" si="10"/>
        <v>302.39</v>
      </c>
      <c r="H108" s="91">
        <v>22</v>
      </c>
      <c r="I108" s="102">
        <v>669.76</v>
      </c>
      <c r="J108" s="102">
        <v>367.37</v>
      </c>
    </row>
    <row r="109" spans="1:10" ht="18.75" customHeight="1">
      <c r="A109" s="89"/>
      <c r="B109" s="91">
        <v>20</v>
      </c>
      <c r="C109" s="83">
        <v>84.6966</v>
      </c>
      <c r="D109" s="83">
        <v>84.7582</v>
      </c>
      <c r="E109" s="123">
        <f t="shared" si="9"/>
        <v>0.061599999999998545</v>
      </c>
      <c r="F109" s="244">
        <f t="shared" si="7"/>
        <v>237.71851966194012</v>
      </c>
      <c r="G109" s="124">
        <f t="shared" si="10"/>
        <v>259.13</v>
      </c>
      <c r="H109" s="127">
        <v>23</v>
      </c>
      <c r="I109" s="102">
        <v>652.37</v>
      </c>
      <c r="J109" s="102">
        <v>393.24</v>
      </c>
    </row>
    <row r="110" spans="1:10" ht="18.75" customHeight="1">
      <c r="A110" s="89"/>
      <c r="B110" s="127">
        <v>21</v>
      </c>
      <c r="C110" s="83">
        <v>86.3679</v>
      </c>
      <c r="D110" s="83">
        <v>86.4295</v>
      </c>
      <c r="E110" s="123">
        <f t="shared" si="9"/>
        <v>0.061599999999998545</v>
      </c>
      <c r="F110" s="244">
        <f t="shared" si="7"/>
        <v>253.53967731313205</v>
      </c>
      <c r="G110" s="124">
        <f t="shared" si="10"/>
        <v>242.95999999999992</v>
      </c>
      <c r="H110" s="91">
        <v>24</v>
      </c>
      <c r="I110" s="102">
        <v>815.67</v>
      </c>
      <c r="J110" s="102">
        <v>572.71</v>
      </c>
    </row>
    <row r="111" spans="1:10" ht="18.75" customHeight="1">
      <c r="A111" s="89">
        <v>22473</v>
      </c>
      <c r="B111" s="91">
        <v>22</v>
      </c>
      <c r="C111" s="83">
        <v>85.1696</v>
      </c>
      <c r="D111" s="83">
        <v>85.5554</v>
      </c>
      <c r="E111" s="123">
        <f t="shared" si="9"/>
        <v>0.38580000000000325</v>
      </c>
      <c r="F111" s="244">
        <f t="shared" si="7"/>
        <v>1171.6472303207097</v>
      </c>
      <c r="G111" s="124">
        <f t="shared" si="10"/>
        <v>329.28</v>
      </c>
      <c r="H111" s="127">
        <v>25</v>
      </c>
      <c r="I111" s="102">
        <v>698.13</v>
      </c>
      <c r="J111" s="102">
        <v>368.85</v>
      </c>
    </row>
    <row r="112" spans="1:10" ht="18.75" customHeight="1">
      <c r="A112" s="89"/>
      <c r="B112" s="127">
        <v>23</v>
      </c>
      <c r="C112" s="83">
        <v>87.7024</v>
      </c>
      <c r="D112" s="83">
        <v>88.0212</v>
      </c>
      <c r="E112" s="123">
        <f t="shared" si="9"/>
        <v>0.318799999999996</v>
      </c>
      <c r="F112" s="244">
        <f t="shared" si="7"/>
        <v>1056.8189352250745</v>
      </c>
      <c r="G112" s="124">
        <f t="shared" si="10"/>
        <v>301.66</v>
      </c>
      <c r="H112" s="91">
        <v>26</v>
      </c>
      <c r="I112" s="102">
        <v>682.84</v>
      </c>
      <c r="J112" s="102">
        <v>381.18</v>
      </c>
    </row>
    <row r="113" spans="1:10" ht="18.75" customHeight="1">
      <c r="A113" s="89"/>
      <c r="B113" s="91">
        <v>24</v>
      </c>
      <c r="C113" s="83">
        <v>88.09</v>
      </c>
      <c r="D113" s="83">
        <v>88.429</v>
      </c>
      <c r="E113" s="123">
        <f t="shared" si="9"/>
        <v>0.33899999999999864</v>
      </c>
      <c r="F113" s="244">
        <f t="shared" si="7"/>
        <v>1183.4939254294047</v>
      </c>
      <c r="G113" s="124">
        <f t="shared" si="10"/>
        <v>286.44</v>
      </c>
      <c r="H113" s="127">
        <v>27</v>
      </c>
      <c r="I113" s="102">
        <v>644.28</v>
      </c>
      <c r="J113" s="102">
        <v>357.84</v>
      </c>
    </row>
    <row r="114" spans="1:10" ht="18.75" customHeight="1">
      <c r="A114" s="89">
        <v>22483</v>
      </c>
      <c r="B114" s="91">
        <v>25</v>
      </c>
      <c r="C114" s="83">
        <v>87.0931</v>
      </c>
      <c r="D114" s="83">
        <v>87.1893</v>
      </c>
      <c r="E114" s="123">
        <f t="shared" si="9"/>
        <v>0.09619999999999607</v>
      </c>
      <c r="F114" s="244">
        <f t="shared" si="7"/>
        <v>407.29920826451604</v>
      </c>
      <c r="G114" s="124">
        <f t="shared" si="10"/>
        <v>236.19000000000005</v>
      </c>
      <c r="H114" s="91">
        <v>28</v>
      </c>
      <c r="I114" s="102">
        <v>779.6</v>
      </c>
      <c r="J114" s="102">
        <v>543.41</v>
      </c>
    </row>
    <row r="115" spans="1:10" ht="18.75" customHeight="1">
      <c r="A115" s="89"/>
      <c r="B115" s="91">
        <v>26</v>
      </c>
      <c r="C115" s="83">
        <v>85.8278</v>
      </c>
      <c r="D115" s="83">
        <v>85.9203</v>
      </c>
      <c r="E115" s="123">
        <f t="shared" si="9"/>
        <v>0.09250000000000114</v>
      </c>
      <c r="F115" s="244">
        <f t="shared" si="7"/>
        <v>288.3056975439507</v>
      </c>
      <c r="G115" s="124">
        <f t="shared" si="10"/>
        <v>320.84</v>
      </c>
      <c r="H115" s="127">
        <v>29</v>
      </c>
      <c r="I115" s="102">
        <v>641.17</v>
      </c>
      <c r="J115" s="102">
        <v>320.33</v>
      </c>
    </row>
    <row r="116" spans="1:10" ht="18.75" customHeight="1">
      <c r="A116" s="89"/>
      <c r="B116" s="91">
        <v>27</v>
      </c>
      <c r="C116" s="83">
        <v>86.3287</v>
      </c>
      <c r="D116" s="83">
        <v>86.4243</v>
      </c>
      <c r="E116" s="123">
        <f t="shared" si="9"/>
        <v>0.09560000000000457</v>
      </c>
      <c r="F116" s="244">
        <f t="shared" si="7"/>
        <v>386.6219112710986</v>
      </c>
      <c r="G116" s="124">
        <f t="shared" si="10"/>
        <v>247.27000000000004</v>
      </c>
      <c r="H116" s="91">
        <v>30</v>
      </c>
      <c r="I116" s="102">
        <v>612.6</v>
      </c>
      <c r="J116" s="102">
        <v>365.33</v>
      </c>
    </row>
    <row r="117" spans="1:10" ht="18.75" customHeight="1">
      <c r="A117" s="89">
        <v>22510</v>
      </c>
      <c r="B117" s="91">
        <v>28</v>
      </c>
      <c r="C117" s="83">
        <v>87.261</v>
      </c>
      <c r="D117" s="84">
        <v>87.5251</v>
      </c>
      <c r="E117" s="123">
        <f t="shared" si="9"/>
        <v>0.2640999999999991</v>
      </c>
      <c r="F117" s="244">
        <f t="shared" si="7"/>
        <v>760.350089249724</v>
      </c>
      <c r="G117" s="124">
        <f t="shared" si="10"/>
        <v>347.34000000000003</v>
      </c>
      <c r="H117" s="127">
        <v>31</v>
      </c>
      <c r="I117" s="102">
        <v>690.7</v>
      </c>
      <c r="J117" s="102">
        <v>343.36</v>
      </c>
    </row>
    <row r="118" spans="1:10" ht="18.75" customHeight="1">
      <c r="A118" s="89"/>
      <c r="B118" s="91">
        <v>29</v>
      </c>
      <c r="C118" s="83">
        <v>85.3008</v>
      </c>
      <c r="D118" s="83">
        <v>85.5107</v>
      </c>
      <c r="E118" s="123">
        <f t="shared" si="9"/>
        <v>0.20990000000000464</v>
      </c>
      <c r="F118" s="244">
        <f t="shared" si="7"/>
        <v>595.2077130299296</v>
      </c>
      <c r="G118" s="124">
        <f t="shared" si="10"/>
        <v>352.65</v>
      </c>
      <c r="H118" s="91">
        <v>32</v>
      </c>
      <c r="I118" s="181">
        <v>725.03</v>
      </c>
      <c r="J118" s="102">
        <v>372.38</v>
      </c>
    </row>
    <row r="119" spans="1:10" ht="18.75" customHeight="1">
      <c r="A119" s="89"/>
      <c r="B119" s="91">
        <v>30</v>
      </c>
      <c r="C119" s="83">
        <v>85.015</v>
      </c>
      <c r="D119" s="83">
        <v>85.2509</v>
      </c>
      <c r="E119" s="123">
        <f t="shared" si="9"/>
        <v>0.2359000000000009</v>
      </c>
      <c r="F119" s="244">
        <f t="shared" si="7"/>
        <v>668.8214113577752</v>
      </c>
      <c r="G119" s="124">
        <f t="shared" si="10"/>
        <v>352.71</v>
      </c>
      <c r="H119" s="127">
        <v>33</v>
      </c>
      <c r="I119" s="102">
        <v>681.28</v>
      </c>
      <c r="J119" s="102">
        <v>328.57</v>
      </c>
    </row>
    <row r="120" spans="1:10" ht="18.75" customHeight="1">
      <c r="A120" s="89">
        <v>22518</v>
      </c>
      <c r="B120" s="91">
        <v>31</v>
      </c>
      <c r="C120" s="83">
        <v>84.9226</v>
      </c>
      <c r="D120" s="83">
        <v>84.9464</v>
      </c>
      <c r="E120" s="123">
        <f t="shared" si="9"/>
        <v>0.02379999999999427</v>
      </c>
      <c r="F120" s="244">
        <f aca="true" t="shared" si="11" ref="F120:F183">((10^6)*E120/G120)</f>
        <v>74.58944465336052</v>
      </c>
      <c r="G120" s="124">
        <f t="shared" si="10"/>
        <v>319.0799999999999</v>
      </c>
      <c r="H120" s="91">
        <v>34</v>
      </c>
      <c r="I120" s="102">
        <v>750.05</v>
      </c>
      <c r="J120" s="102">
        <v>430.97</v>
      </c>
    </row>
    <row r="121" spans="1:10" ht="18.75" customHeight="1">
      <c r="A121" s="89"/>
      <c r="B121" s="91">
        <v>32</v>
      </c>
      <c r="C121" s="83">
        <v>85.0558</v>
      </c>
      <c r="D121" s="83">
        <v>85.0808</v>
      </c>
      <c r="E121" s="123">
        <f t="shared" si="9"/>
        <v>0.024999999999991473</v>
      </c>
      <c r="F121" s="244">
        <f t="shared" si="11"/>
        <v>71.47758462943582</v>
      </c>
      <c r="G121" s="124">
        <f t="shared" si="10"/>
        <v>349.76</v>
      </c>
      <c r="H121" s="127">
        <v>35</v>
      </c>
      <c r="I121" s="102">
        <v>715.63</v>
      </c>
      <c r="J121" s="102">
        <v>365.87</v>
      </c>
    </row>
    <row r="122" spans="1:10" ht="18.75" customHeight="1">
      <c r="A122" s="89"/>
      <c r="B122" s="91">
        <v>33</v>
      </c>
      <c r="C122" s="83">
        <v>86.0353</v>
      </c>
      <c r="D122" s="83">
        <v>86.0551</v>
      </c>
      <c r="E122" s="123">
        <f t="shared" si="9"/>
        <v>0.01979999999998938</v>
      </c>
      <c r="F122" s="244">
        <f t="shared" si="11"/>
        <v>59.804276911892536</v>
      </c>
      <c r="G122" s="124">
        <f t="shared" si="10"/>
        <v>331.08</v>
      </c>
      <c r="H122" s="91">
        <v>36</v>
      </c>
      <c r="I122" s="102">
        <v>710.52</v>
      </c>
      <c r="J122" s="102">
        <v>379.44</v>
      </c>
    </row>
    <row r="123" spans="1:10" ht="18.75" customHeight="1">
      <c r="A123" s="89">
        <v>22522</v>
      </c>
      <c r="B123" s="91">
        <v>34</v>
      </c>
      <c r="C123" s="83">
        <v>83.7647</v>
      </c>
      <c r="D123" s="83">
        <v>83.8097</v>
      </c>
      <c r="E123" s="123">
        <f t="shared" si="9"/>
        <v>0.045000000000001705</v>
      </c>
      <c r="F123" s="244">
        <f t="shared" si="11"/>
        <v>151.62235924391558</v>
      </c>
      <c r="G123" s="124">
        <f t="shared" si="10"/>
        <v>296.78999999999996</v>
      </c>
      <c r="H123" s="127">
        <v>37</v>
      </c>
      <c r="I123" s="102">
        <v>852.18</v>
      </c>
      <c r="J123" s="102">
        <v>555.39</v>
      </c>
    </row>
    <row r="124" spans="1:10" ht="18.75" customHeight="1">
      <c r="A124" s="89"/>
      <c r="B124" s="91">
        <v>35</v>
      </c>
      <c r="C124" s="83">
        <v>85.05</v>
      </c>
      <c r="D124" s="83">
        <v>85.0892</v>
      </c>
      <c r="E124" s="123">
        <f t="shared" si="9"/>
        <v>0.03920000000000812</v>
      </c>
      <c r="F124" s="244">
        <f t="shared" si="11"/>
        <v>111.1489168651699</v>
      </c>
      <c r="G124" s="124">
        <f t="shared" si="10"/>
        <v>352.68</v>
      </c>
      <c r="H124" s="91">
        <v>38</v>
      </c>
      <c r="I124" s="102">
        <v>713.88</v>
      </c>
      <c r="J124" s="102">
        <v>361.2</v>
      </c>
    </row>
    <row r="125" spans="1:10" ht="18.75" customHeight="1">
      <c r="A125" s="89"/>
      <c r="B125" s="91">
        <v>36</v>
      </c>
      <c r="C125" s="83">
        <v>84.611</v>
      </c>
      <c r="D125" s="83">
        <v>84.6555</v>
      </c>
      <c r="E125" s="123">
        <f t="shared" si="9"/>
        <v>0.04449999999999932</v>
      </c>
      <c r="F125" s="244">
        <f t="shared" si="11"/>
        <v>148.64052374907916</v>
      </c>
      <c r="G125" s="124">
        <f t="shared" si="10"/>
        <v>299.38</v>
      </c>
      <c r="H125" s="127">
        <v>39</v>
      </c>
      <c r="I125" s="102">
        <v>880.45</v>
      </c>
      <c r="J125" s="102">
        <v>581.07</v>
      </c>
    </row>
    <row r="126" spans="1:10" ht="18.75" customHeight="1">
      <c r="A126" s="89">
        <v>22528</v>
      </c>
      <c r="B126" s="91">
        <v>1</v>
      </c>
      <c r="C126" s="83">
        <v>85.3681</v>
      </c>
      <c r="D126" s="83">
        <v>85.5082</v>
      </c>
      <c r="E126" s="123">
        <f t="shared" si="9"/>
        <v>0.1401000000000039</v>
      </c>
      <c r="F126" s="244">
        <f t="shared" si="11"/>
        <v>443.41055829853116</v>
      </c>
      <c r="G126" s="124">
        <f t="shared" si="10"/>
        <v>315.96</v>
      </c>
      <c r="H126" s="91">
        <v>40</v>
      </c>
      <c r="I126" s="102">
        <v>682.39</v>
      </c>
      <c r="J126" s="102">
        <v>366.43</v>
      </c>
    </row>
    <row r="127" spans="1:10" ht="18.75" customHeight="1">
      <c r="A127" s="89"/>
      <c r="B127" s="91">
        <v>2</v>
      </c>
      <c r="C127" s="83">
        <v>87.4169</v>
      </c>
      <c r="D127" s="83">
        <v>87.5507</v>
      </c>
      <c r="E127" s="123">
        <f t="shared" si="9"/>
        <v>0.1338000000000079</v>
      </c>
      <c r="F127" s="244">
        <f t="shared" si="11"/>
        <v>468.602248450278</v>
      </c>
      <c r="G127" s="124">
        <f t="shared" si="10"/>
        <v>285.5300000000001</v>
      </c>
      <c r="H127" s="127">
        <v>41</v>
      </c>
      <c r="I127" s="102">
        <v>850.94</v>
      </c>
      <c r="J127" s="102">
        <v>565.41</v>
      </c>
    </row>
    <row r="128" spans="1:10" ht="18.75" customHeight="1">
      <c r="A128" s="89"/>
      <c r="B128" s="91">
        <v>3</v>
      </c>
      <c r="C128" s="83">
        <v>85.8312</v>
      </c>
      <c r="D128" s="83">
        <v>85.9615</v>
      </c>
      <c r="E128" s="123">
        <f t="shared" si="9"/>
        <v>0.1303000000000054</v>
      </c>
      <c r="F128" s="244">
        <f t="shared" si="11"/>
        <v>492.51587541580506</v>
      </c>
      <c r="G128" s="124">
        <f t="shared" si="10"/>
        <v>264.56000000000006</v>
      </c>
      <c r="H128" s="91">
        <v>42</v>
      </c>
      <c r="I128" s="102">
        <v>895.83</v>
      </c>
      <c r="J128" s="102">
        <v>631.27</v>
      </c>
    </row>
    <row r="129" spans="1:10" ht="18.75" customHeight="1">
      <c r="A129" s="89">
        <v>22534</v>
      </c>
      <c r="B129" s="91">
        <v>4</v>
      </c>
      <c r="C129" s="83">
        <v>84.9854</v>
      </c>
      <c r="D129" s="83">
        <v>85.0694</v>
      </c>
      <c r="E129" s="123">
        <f t="shared" si="9"/>
        <v>0.08400000000000318</v>
      </c>
      <c r="F129" s="244">
        <f t="shared" si="11"/>
        <v>270.9240445089605</v>
      </c>
      <c r="G129" s="124">
        <f t="shared" si="10"/>
        <v>310.04999999999995</v>
      </c>
      <c r="H129" s="127">
        <v>43</v>
      </c>
      <c r="I129" s="102">
        <v>703.18</v>
      </c>
      <c r="J129" s="102">
        <v>393.13</v>
      </c>
    </row>
    <row r="130" spans="1:10" ht="18.75" customHeight="1">
      <c r="A130" s="89"/>
      <c r="B130" s="91">
        <v>5</v>
      </c>
      <c r="C130" s="83">
        <v>85.0125</v>
      </c>
      <c r="D130" s="83">
        <v>85.0976</v>
      </c>
      <c r="E130" s="123">
        <f t="shared" si="9"/>
        <v>0.08509999999999707</v>
      </c>
      <c r="F130" s="244">
        <f t="shared" si="11"/>
        <v>285.07302693285897</v>
      </c>
      <c r="G130" s="124">
        <f t="shared" si="10"/>
        <v>298.52</v>
      </c>
      <c r="H130" s="91">
        <v>44</v>
      </c>
      <c r="I130" s="102">
        <v>656.29</v>
      </c>
      <c r="J130" s="102">
        <v>357.77</v>
      </c>
    </row>
    <row r="131" spans="1:10" ht="18.75" customHeight="1">
      <c r="A131" s="89"/>
      <c r="B131" s="91">
        <v>6</v>
      </c>
      <c r="C131" s="83">
        <v>87.348</v>
      </c>
      <c r="D131" s="83">
        <v>87.4278</v>
      </c>
      <c r="E131" s="123">
        <f aca="true" t="shared" si="12" ref="E131:E200">D131-C131</f>
        <v>0.07980000000000587</v>
      </c>
      <c r="F131" s="244">
        <f t="shared" si="11"/>
        <v>289.31912116599904</v>
      </c>
      <c r="G131" s="124">
        <f aca="true" t="shared" si="13" ref="G131:G194">I131-J131</f>
        <v>275.82000000000005</v>
      </c>
      <c r="H131" s="127">
        <v>45</v>
      </c>
      <c r="I131" s="102">
        <v>823.34</v>
      </c>
      <c r="J131" s="102">
        <v>547.52</v>
      </c>
    </row>
    <row r="132" spans="1:10" ht="18.75" customHeight="1">
      <c r="A132" s="89">
        <v>22543</v>
      </c>
      <c r="B132" s="91">
        <v>7</v>
      </c>
      <c r="C132" s="83">
        <v>86.4122</v>
      </c>
      <c r="D132" s="83">
        <v>86.5573</v>
      </c>
      <c r="E132" s="123">
        <f t="shared" si="12"/>
        <v>0.14509999999999934</v>
      </c>
      <c r="F132" s="244">
        <f t="shared" si="11"/>
        <v>435.6441588855176</v>
      </c>
      <c r="G132" s="124">
        <f t="shared" si="13"/>
        <v>333.07</v>
      </c>
      <c r="H132" s="91">
        <v>46</v>
      </c>
      <c r="I132" s="102">
        <v>734.12</v>
      </c>
      <c r="J132" s="102">
        <v>401.05</v>
      </c>
    </row>
    <row r="133" spans="1:10" ht="18.75" customHeight="1">
      <c r="A133" s="89"/>
      <c r="B133" s="91">
        <v>8</v>
      </c>
      <c r="C133" s="83">
        <v>84.7753</v>
      </c>
      <c r="D133" s="83">
        <v>84.9105</v>
      </c>
      <c r="E133" s="123">
        <f t="shared" si="12"/>
        <v>0.13519999999999754</v>
      </c>
      <c r="F133" s="244">
        <f t="shared" si="11"/>
        <v>508.53832844353246</v>
      </c>
      <c r="G133" s="124">
        <f t="shared" si="13"/>
        <v>265.86</v>
      </c>
      <c r="H133" s="127">
        <v>47</v>
      </c>
      <c r="I133" s="102">
        <v>812.78</v>
      </c>
      <c r="J133" s="102">
        <v>546.92</v>
      </c>
    </row>
    <row r="134" spans="1:10" ht="18.75" customHeight="1">
      <c r="A134" s="89"/>
      <c r="B134" s="91">
        <v>9</v>
      </c>
      <c r="C134" s="83">
        <v>87.5975</v>
      </c>
      <c r="D134" s="83">
        <v>87.7575</v>
      </c>
      <c r="E134" s="123">
        <f t="shared" si="12"/>
        <v>0.1599999999999966</v>
      </c>
      <c r="F134" s="244">
        <f t="shared" si="11"/>
        <v>485.5252776597579</v>
      </c>
      <c r="G134" s="124">
        <f t="shared" si="13"/>
        <v>329.53999999999996</v>
      </c>
      <c r="H134" s="91">
        <v>48</v>
      </c>
      <c r="I134" s="102">
        <v>698.9</v>
      </c>
      <c r="J134" s="102">
        <v>369.36</v>
      </c>
    </row>
    <row r="135" spans="1:10" ht="18.75" customHeight="1">
      <c r="A135" s="89">
        <v>22558</v>
      </c>
      <c r="B135" s="91">
        <v>19</v>
      </c>
      <c r="C135" s="83">
        <v>88.918</v>
      </c>
      <c r="D135" s="83">
        <v>88.9337</v>
      </c>
      <c r="E135" s="123">
        <f t="shared" si="12"/>
        <v>0.015699999999995384</v>
      </c>
      <c r="F135" s="244">
        <f t="shared" si="11"/>
        <v>58.42730080754487</v>
      </c>
      <c r="G135" s="124">
        <f t="shared" si="13"/>
        <v>268.71000000000004</v>
      </c>
      <c r="H135" s="127">
        <v>49</v>
      </c>
      <c r="I135" s="102">
        <v>796.09</v>
      </c>
      <c r="J135" s="102">
        <v>527.38</v>
      </c>
    </row>
    <row r="136" spans="1:10" ht="18.75" customHeight="1">
      <c r="A136" s="89"/>
      <c r="B136" s="91">
        <v>20</v>
      </c>
      <c r="C136" s="83">
        <v>84.6449</v>
      </c>
      <c r="D136" s="83">
        <v>84.6599</v>
      </c>
      <c r="E136" s="123">
        <f t="shared" si="12"/>
        <v>0.014999999999986358</v>
      </c>
      <c r="F136" s="244">
        <f t="shared" si="11"/>
        <v>45.79173917021203</v>
      </c>
      <c r="G136" s="124">
        <f t="shared" si="13"/>
        <v>327.57000000000005</v>
      </c>
      <c r="H136" s="91">
        <v>50</v>
      </c>
      <c r="I136" s="102">
        <v>713.57</v>
      </c>
      <c r="J136" s="102">
        <v>386</v>
      </c>
    </row>
    <row r="137" spans="1:10" ht="18.75" customHeight="1">
      <c r="A137" s="89"/>
      <c r="B137" s="91">
        <v>21</v>
      </c>
      <c r="C137" s="83">
        <v>86.3411</v>
      </c>
      <c r="D137" s="83">
        <v>86.3559</v>
      </c>
      <c r="E137" s="123">
        <f t="shared" si="12"/>
        <v>0.01480000000000814</v>
      </c>
      <c r="F137" s="244">
        <f t="shared" si="11"/>
        <v>46.89183194983887</v>
      </c>
      <c r="G137" s="124">
        <f t="shared" si="13"/>
        <v>315.61999999999995</v>
      </c>
      <c r="H137" s="127">
        <v>51</v>
      </c>
      <c r="I137" s="102">
        <v>827.56</v>
      </c>
      <c r="J137" s="102">
        <v>511.94</v>
      </c>
    </row>
    <row r="138" spans="1:10" ht="18.75" customHeight="1">
      <c r="A138" s="89">
        <v>22208</v>
      </c>
      <c r="B138" s="91">
        <v>22</v>
      </c>
      <c r="C138" s="83">
        <v>85.1309</v>
      </c>
      <c r="D138" s="83">
        <v>85.1424</v>
      </c>
      <c r="E138" s="123">
        <f t="shared" si="12"/>
        <v>0.011499999999998067</v>
      </c>
      <c r="F138" s="244">
        <f t="shared" si="11"/>
        <v>39.4321766561448</v>
      </c>
      <c r="G138" s="124">
        <f t="shared" si="13"/>
        <v>291.64</v>
      </c>
      <c r="H138" s="91">
        <v>52</v>
      </c>
      <c r="I138" s="102">
        <v>828.49</v>
      </c>
      <c r="J138" s="102">
        <v>536.85</v>
      </c>
    </row>
    <row r="139" spans="1:10" ht="18.75" customHeight="1">
      <c r="A139" s="89"/>
      <c r="B139" s="91">
        <v>23</v>
      </c>
      <c r="C139" s="83">
        <v>87.655</v>
      </c>
      <c r="D139" s="83">
        <v>87.6637</v>
      </c>
      <c r="E139" s="123">
        <f t="shared" si="12"/>
        <v>0.008700000000004593</v>
      </c>
      <c r="F139" s="244">
        <f t="shared" si="11"/>
        <v>30.130913624730187</v>
      </c>
      <c r="G139" s="124">
        <f t="shared" si="13"/>
        <v>288.73999999999995</v>
      </c>
      <c r="H139" s="127">
        <v>53</v>
      </c>
      <c r="I139" s="102">
        <v>788.66</v>
      </c>
      <c r="J139" s="102">
        <v>499.92</v>
      </c>
    </row>
    <row r="140" spans="1:10" ht="18.75" customHeight="1">
      <c r="A140" s="89"/>
      <c r="B140" s="91">
        <v>24</v>
      </c>
      <c r="C140" s="83">
        <v>88.0209</v>
      </c>
      <c r="D140" s="83">
        <v>88.0304</v>
      </c>
      <c r="E140" s="123">
        <f t="shared" si="12"/>
        <v>0.009500000000002728</v>
      </c>
      <c r="F140" s="244">
        <f t="shared" si="11"/>
        <v>30.444814767346262</v>
      </c>
      <c r="G140" s="124">
        <f t="shared" si="13"/>
        <v>312.04</v>
      </c>
      <c r="H140" s="91">
        <v>54</v>
      </c>
      <c r="I140" s="102">
        <v>649.84</v>
      </c>
      <c r="J140" s="102">
        <v>337.8</v>
      </c>
    </row>
    <row r="141" spans="1:10" ht="18.75" customHeight="1">
      <c r="A141" s="89">
        <v>22580</v>
      </c>
      <c r="B141" s="91">
        <v>25</v>
      </c>
      <c r="C141" s="83">
        <v>87.029</v>
      </c>
      <c r="D141" s="83">
        <v>87.0789</v>
      </c>
      <c r="E141" s="123">
        <f t="shared" si="12"/>
        <v>0.04990000000000805</v>
      </c>
      <c r="F141" s="244">
        <f t="shared" si="11"/>
        <v>191.24635903728358</v>
      </c>
      <c r="G141" s="124">
        <f t="shared" si="13"/>
        <v>260.9200000000001</v>
      </c>
      <c r="H141" s="127">
        <v>55</v>
      </c>
      <c r="I141" s="102">
        <v>772.32</v>
      </c>
      <c r="J141" s="102">
        <v>511.4</v>
      </c>
    </row>
    <row r="142" spans="1:10" ht="18.75" customHeight="1">
      <c r="A142" s="89"/>
      <c r="B142" s="91">
        <v>26</v>
      </c>
      <c r="C142" s="83">
        <v>85.7861</v>
      </c>
      <c r="D142" s="83">
        <v>85.8329</v>
      </c>
      <c r="E142" s="123">
        <f t="shared" si="12"/>
        <v>0.046799999999990405</v>
      </c>
      <c r="F142" s="244">
        <f t="shared" si="11"/>
        <v>165.17841386365862</v>
      </c>
      <c r="G142" s="124">
        <f t="shared" si="13"/>
        <v>283.33000000000004</v>
      </c>
      <c r="H142" s="91">
        <v>56</v>
      </c>
      <c r="I142" s="102">
        <v>841.36</v>
      </c>
      <c r="J142" s="102">
        <v>558.03</v>
      </c>
    </row>
    <row r="143" spans="1:10" ht="18.75" customHeight="1">
      <c r="A143" s="89"/>
      <c r="B143" s="91">
        <v>27</v>
      </c>
      <c r="C143" s="83">
        <v>86.3027</v>
      </c>
      <c r="D143" s="83">
        <v>86.352</v>
      </c>
      <c r="E143" s="123">
        <f t="shared" si="12"/>
        <v>0.04930000000000234</v>
      </c>
      <c r="F143" s="244">
        <f t="shared" si="11"/>
        <v>171.66335875205385</v>
      </c>
      <c r="G143" s="124">
        <f t="shared" si="13"/>
        <v>287.19</v>
      </c>
      <c r="H143" s="127">
        <v>57</v>
      </c>
      <c r="I143" s="102">
        <v>787.36</v>
      </c>
      <c r="J143" s="102">
        <v>500.17</v>
      </c>
    </row>
    <row r="144" spans="1:10" ht="18.75" customHeight="1">
      <c r="A144" s="89">
        <v>22591</v>
      </c>
      <c r="B144" s="91">
        <v>19</v>
      </c>
      <c r="C144" s="83">
        <v>88.9529</v>
      </c>
      <c r="D144" s="83">
        <v>88.9595</v>
      </c>
      <c r="E144" s="123">
        <f t="shared" si="12"/>
        <v>0.0066000000000059345</v>
      </c>
      <c r="F144" s="244">
        <f t="shared" si="11"/>
        <v>20.288964033218363</v>
      </c>
      <c r="G144" s="124">
        <f t="shared" si="13"/>
        <v>325.30000000000007</v>
      </c>
      <c r="H144" s="91">
        <v>58</v>
      </c>
      <c r="I144" s="102">
        <v>773.44</v>
      </c>
      <c r="J144" s="102">
        <v>448.14</v>
      </c>
    </row>
    <row r="145" spans="1:10" ht="18.75" customHeight="1">
      <c r="A145" s="89"/>
      <c r="B145" s="91">
        <v>20</v>
      </c>
      <c r="C145" s="83">
        <v>84.673</v>
      </c>
      <c r="D145" s="83">
        <v>84.6818</v>
      </c>
      <c r="E145" s="123">
        <f t="shared" si="12"/>
        <v>0.008799999999993702</v>
      </c>
      <c r="F145" s="244">
        <f t="shared" si="11"/>
        <v>26.120510537232715</v>
      </c>
      <c r="G145" s="124">
        <f t="shared" si="13"/>
        <v>336.90000000000003</v>
      </c>
      <c r="H145" s="127">
        <v>59</v>
      </c>
      <c r="I145" s="102">
        <v>708.11</v>
      </c>
      <c r="J145" s="102">
        <v>371.21</v>
      </c>
    </row>
    <row r="146" spans="1:10" ht="18.75" customHeight="1">
      <c r="A146" s="89"/>
      <c r="B146" s="91">
        <v>21</v>
      </c>
      <c r="C146" s="83">
        <v>86.3574</v>
      </c>
      <c r="D146" s="83">
        <v>86.3649</v>
      </c>
      <c r="E146" s="123">
        <f t="shared" si="12"/>
        <v>0.00750000000000739</v>
      </c>
      <c r="F146" s="244">
        <f t="shared" si="11"/>
        <v>21.450021450042584</v>
      </c>
      <c r="G146" s="124">
        <f t="shared" si="13"/>
        <v>349.65000000000003</v>
      </c>
      <c r="H146" s="91">
        <v>60</v>
      </c>
      <c r="I146" s="102">
        <v>743.45</v>
      </c>
      <c r="J146" s="102">
        <v>393.8</v>
      </c>
    </row>
    <row r="147" spans="1:10" ht="18.75" customHeight="1">
      <c r="A147" s="89">
        <v>22598</v>
      </c>
      <c r="B147" s="91">
        <v>22</v>
      </c>
      <c r="C147" s="83">
        <v>85.1033</v>
      </c>
      <c r="D147" s="83">
        <v>85.1208</v>
      </c>
      <c r="E147" s="123">
        <f t="shared" si="12"/>
        <v>0.017499999999998295</v>
      </c>
      <c r="F147" s="244">
        <f t="shared" si="11"/>
        <v>63.42877854294414</v>
      </c>
      <c r="G147" s="124">
        <f t="shared" si="13"/>
        <v>275.9000000000001</v>
      </c>
      <c r="H147" s="127">
        <v>61</v>
      </c>
      <c r="I147" s="102">
        <v>841.45</v>
      </c>
      <c r="J147" s="102">
        <v>565.55</v>
      </c>
    </row>
    <row r="148" spans="1:10" ht="18.75" customHeight="1">
      <c r="A148" s="89"/>
      <c r="B148" s="91">
        <v>23</v>
      </c>
      <c r="C148" s="83">
        <v>87.6892</v>
      </c>
      <c r="D148" s="83">
        <v>87.7031</v>
      </c>
      <c r="E148" s="123">
        <f t="shared" si="12"/>
        <v>0.013900000000006685</v>
      </c>
      <c r="F148" s="244">
        <f t="shared" si="11"/>
        <v>44.0682264916831</v>
      </c>
      <c r="G148" s="124">
        <f t="shared" si="13"/>
        <v>315.42</v>
      </c>
      <c r="H148" s="91">
        <v>62</v>
      </c>
      <c r="I148" s="102">
        <v>749.86</v>
      </c>
      <c r="J148" s="102">
        <v>434.44</v>
      </c>
    </row>
    <row r="149" spans="1:10" ht="18.75" customHeight="1">
      <c r="A149" s="89"/>
      <c r="B149" s="91">
        <v>24</v>
      </c>
      <c r="C149" s="83">
        <v>88.0796</v>
      </c>
      <c r="D149" s="83">
        <v>88.1015</v>
      </c>
      <c r="E149" s="123">
        <f t="shared" si="12"/>
        <v>0.02190000000000225</v>
      </c>
      <c r="F149" s="244">
        <f t="shared" si="11"/>
        <v>67.17379301884012</v>
      </c>
      <c r="G149" s="124">
        <f t="shared" si="13"/>
        <v>326.02</v>
      </c>
      <c r="H149" s="127">
        <v>63</v>
      </c>
      <c r="I149" s="102">
        <v>695.77</v>
      </c>
      <c r="J149" s="102">
        <v>369.75</v>
      </c>
    </row>
    <row r="150" spans="1:10" ht="18.75" customHeight="1">
      <c r="A150" s="89">
        <v>22605</v>
      </c>
      <c r="B150" s="91">
        <v>25</v>
      </c>
      <c r="C150" s="83">
        <v>87.0659</v>
      </c>
      <c r="D150" s="83">
        <v>87.0954</v>
      </c>
      <c r="E150" s="123">
        <f t="shared" si="12"/>
        <v>0.02949999999999875</v>
      </c>
      <c r="F150" s="244">
        <f t="shared" si="11"/>
        <v>88.60189217599863</v>
      </c>
      <c r="G150" s="124">
        <f t="shared" si="13"/>
        <v>332.95000000000005</v>
      </c>
      <c r="H150" s="91">
        <v>64</v>
      </c>
      <c r="I150" s="102">
        <v>663.09</v>
      </c>
      <c r="J150" s="102">
        <v>330.14</v>
      </c>
    </row>
    <row r="151" spans="1:10" ht="18.75" customHeight="1">
      <c r="A151" s="89"/>
      <c r="B151" s="91">
        <v>26</v>
      </c>
      <c r="C151" s="83">
        <v>85.8447</v>
      </c>
      <c r="D151" s="83">
        <v>85.8679</v>
      </c>
      <c r="E151" s="123">
        <f t="shared" si="12"/>
        <v>0.023200000000002774</v>
      </c>
      <c r="F151" s="244">
        <f t="shared" si="11"/>
        <v>65.2730495456286</v>
      </c>
      <c r="G151" s="124">
        <f t="shared" si="13"/>
        <v>355.43</v>
      </c>
      <c r="H151" s="127">
        <v>65</v>
      </c>
      <c r="I151" s="102">
        <v>676.76</v>
      </c>
      <c r="J151" s="102">
        <v>321.33</v>
      </c>
    </row>
    <row r="152" spans="1:10" ht="18.75" customHeight="1">
      <c r="A152" s="89"/>
      <c r="B152" s="91">
        <v>27</v>
      </c>
      <c r="C152" s="83">
        <v>86.334</v>
      </c>
      <c r="D152" s="83">
        <v>86.354</v>
      </c>
      <c r="E152" s="123">
        <f t="shared" si="12"/>
        <v>0.01999999999999602</v>
      </c>
      <c r="F152" s="244">
        <f t="shared" si="11"/>
        <v>63.6132315521502</v>
      </c>
      <c r="G152" s="124">
        <f t="shared" si="13"/>
        <v>314.4</v>
      </c>
      <c r="H152" s="91">
        <v>66</v>
      </c>
      <c r="I152" s="102">
        <v>792.26</v>
      </c>
      <c r="J152" s="102">
        <v>477.86</v>
      </c>
    </row>
    <row r="153" spans="1:10" ht="18.75" customHeight="1">
      <c r="A153" s="89">
        <v>22627</v>
      </c>
      <c r="B153" s="91">
        <v>28</v>
      </c>
      <c r="C153" s="83">
        <v>87.242</v>
      </c>
      <c r="D153" s="83">
        <v>87.2536</v>
      </c>
      <c r="E153" s="123">
        <f t="shared" si="12"/>
        <v>0.011600000000001387</v>
      </c>
      <c r="F153" s="244">
        <f t="shared" si="11"/>
        <v>46.028093008496896</v>
      </c>
      <c r="G153" s="124">
        <f t="shared" si="13"/>
        <v>252.01999999999998</v>
      </c>
      <c r="H153" s="127">
        <v>67</v>
      </c>
      <c r="I153" s="102">
        <v>736.15</v>
      </c>
      <c r="J153" s="102">
        <v>484.13</v>
      </c>
    </row>
    <row r="154" spans="1:10" ht="18.75" customHeight="1">
      <c r="A154" s="89"/>
      <c r="B154" s="91">
        <v>29</v>
      </c>
      <c r="C154" s="83">
        <v>85.2523</v>
      </c>
      <c r="D154" s="83">
        <v>85.2638</v>
      </c>
      <c r="E154" s="123">
        <f t="shared" si="12"/>
        <v>0.011499999999998067</v>
      </c>
      <c r="F154" s="244">
        <f t="shared" si="11"/>
        <v>36.03772993637952</v>
      </c>
      <c r="G154" s="124">
        <f t="shared" si="13"/>
        <v>319.11</v>
      </c>
      <c r="H154" s="91">
        <v>68</v>
      </c>
      <c r="I154" s="102">
        <v>792.38</v>
      </c>
      <c r="J154" s="102">
        <v>473.27</v>
      </c>
    </row>
    <row r="155" spans="1:10" ht="18.75" customHeight="1">
      <c r="A155" s="89"/>
      <c r="B155" s="91">
        <v>30</v>
      </c>
      <c r="C155" s="83">
        <v>84.9756</v>
      </c>
      <c r="D155" s="83">
        <v>84.9881</v>
      </c>
      <c r="E155" s="123">
        <f t="shared" si="12"/>
        <v>0.012500000000002842</v>
      </c>
      <c r="F155" s="244">
        <f t="shared" si="11"/>
        <v>40.15161248876668</v>
      </c>
      <c r="G155" s="124">
        <f t="shared" si="13"/>
        <v>311.31999999999994</v>
      </c>
      <c r="H155" s="127">
        <v>69</v>
      </c>
      <c r="I155" s="102">
        <v>841.89</v>
      </c>
      <c r="J155" s="102">
        <v>530.57</v>
      </c>
    </row>
    <row r="156" spans="1:10" ht="18.75" customHeight="1">
      <c r="A156" s="89">
        <v>22634</v>
      </c>
      <c r="B156" s="91">
        <v>31</v>
      </c>
      <c r="C156" s="83">
        <v>84.8931</v>
      </c>
      <c r="D156" s="83">
        <v>84.8975</v>
      </c>
      <c r="E156" s="123">
        <f t="shared" si="12"/>
        <v>0.0043999999999897454</v>
      </c>
      <c r="F156" s="244">
        <f t="shared" si="11"/>
        <v>13.26899879369646</v>
      </c>
      <c r="G156" s="124">
        <f t="shared" si="13"/>
        <v>331.59999999999997</v>
      </c>
      <c r="H156" s="91">
        <v>70</v>
      </c>
      <c r="I156" s="102">
        <v>637.4</v>
      </c>
      <c r="J156" s="102">
        <v>305.8</v>
      </c>
    </row>
    <row r="157" spans="1:10" ht="18.75" customHeight="1">
      <c r="A157" s="89"/>
      <c r="B157" s="91">
        <v>32</v>
      </c>
      <c r="C157" s="83">
        <v>85.062</v>
      </c>
      <c r="D157" s="83">
        <v>85.0638</v>
      </c>
      <c r="E157" s="123">
        <f t="shared" si="12"/>
        <v>0.0018000000000029104</v>
      </c>
      <c r="F157" s="244">
        <f t="shared" si="11"/>
        <v>5.0087653393519505</v>
      </c>
      <c r="G157" s="124">
        <f t="shared" si="13"/>
        <v>359.37</v>
      </c>
      <c r="H157" s="127">
        <v>71</v>
      </c>
      <c r="I157" s="102">
        <v>702.1</v>
      </c>
      <c r="J157" s="102">
        <v>342.73</v>
      </c>
    </row>
    <row r="158" spans="1:10" ht="18.75" customHeight="1">
      <c r="A158" s="89"/>
      <c r="B158" s="91">
        <v>33</v>
      </c>
      <c r="C158" s="83">
        <v>86.032</v>
      </c>
      <c r="D158" s="83">
        <v>86.0358</v>
      </c>
      <c r="E158" s="123">
        <f t="shared" si="12"/>
        <v>0.0037999999999982492</v>
      </c>
      <c r="F158" s="244">
        <f t="shared" si="11"/>
        <v>12.299724874569506</v>
      </c>
      <c r="G158" s="124">
        <f t="shared" si="13"/>
        <v>308.95000000000005</v>
      </c>
      <c r="H158" s="91">
        <v>72</v>
      </c>
      <c r="I158" s="102">
        <v>837.08</v>
      </c>
      <c r="J158" s="102">
        <v>528.13</v>
      </c>
    </row>
    <row r="159" spans="1:10" ht="18.75" customHeight="1">
      <c r="A159" s="89">
        <v>22640</v>
      </c>
      <c r="B159" s="91">
        <v>34</v>
      </c>
      <c r="C159" s="83">
        <v>83.7698</v>
      </c>
      <c r="D159" s="83">
        <v>83.7763</v>
      </c>
      <c r="E159" s="123">
        <f t="shared" si="12"/>
        <v>0.006500000000002615</v>
      </c>
      <c r="F159" s="244">
        <f t="shared" si="11"/>
        <v>24.002954209758553</v>
      </c>
      <c r="G159" s="124">
        <f t="shared" si="13"/>
        <v>270.79999999999995</v>
      </c>
      <c r="H159" s="127">
        <v>73</v>
      </c>
      <c r="I159" s="102">
        <v>834.53</v>
      </c>
      <c r="J159" s="102">
        <v>563.73</v>
      </c>
    </row>
    <row r="160" spans="1:10" ht="18.75" customHeight="1">
      <c r="A160" s="89"/>
      <c r="B160" s="91">
        <v>35</v>
      </c>
      <c r="C160" s="83">
        <v>85.0482</v>
      </c>
      <c r="D160" s="83">
        <v>85.0566</v>
      </c>
      <c r="E160" s="123">
        <f t="shared" si="12"/>
        <v>0.008400000000008845</v>
      </c>
      <c r="F160" s="244">
        <f t="shared" si="11"/>
        <v>30.276816609028412</v>
      </c>
      <c r="G160" s="124">
        <f t="shared" si="13"/>
        <v>277.44000000000005</v>
      </c>
      <c r="H160" s="91">
        <v>74</v>
      </c>
      <c r="I160" s="102">
        <v>747.95</v>
      </c>
      <c r="J160" s="102">
        <v>470.51</v>
      </c>
    </row>
    <row r="161" spans="1:12" ht="18.75" customHeight="1" thickBot="1">
      <c r="A161" s="167"/>
      <c r="B161" s="168">
        <v>36</v>
      </c>
      <c r="C161" s="169">
        <v>84.59</v>
      </c>
      <c r="D161" s="169">
        <v>84.594</v>
      </c>
      <c r="E161" s="170">
        <f t="shared" si="12"/>
        <v>0.003999999999990678</v>
      </c>
      <c r="F161" s="245">
        <f t="shared" si="11"/>
        <v>14.089964422806995</v>
      </c>
      <c r="G161" s="171">
        <f t="shared" si="13"/>
        <v>283.89</v>
      </c>
      <c r="H161" s="168">
        <v>75</v>
      </c>
      <c r="I161" s="173">
        <v>839.05</v>
      </c>
      <c r="J161" s="173">
        <v>555.16</v>
      </c>
      <c r="L161" s="166" t="s">
        <v>117</v>
      </c>
    </row>
    <row r="162" spans="1:10" ht="18.75" customHeight="1">
      <c r="A162" s="126">
        <v>22795</v>
      </c>
      <c r="B162" s="127">
        <v>10</v>
      </c>
      <c r="C162" s="128">
        <v>85.0745</v>
      </c>
      <c r="D162" s="128">
        <v>85.1375</v>
      </c>
      <c r="E162" s="129">
        <f t="shared" si="12"/>
        <v>0.06300000000000239</v>
      </c>
      <c r="F162" s="246">
        <f t="shared" si="11"/>
        <v>171.2235690601793</v>
      </c>
      <c r="G162" s="130">
        <f t="shared" si="13"/>
        <v>367.94000000000005</v>
      </c>
      <c r="H162" s="127">
        <v>1</v>
      </c>
      <c r="I162" s="131">
        <v>734.72</v>
      </c>
      <c r="J162" s="131">
        <v>366.78</v>
      </c>
    </row>
    <row r="163" spans="1:10" ht="18.75" customHeight="1">
      <c r="A163" s="89"/>
      <c r="B163" s="91">
        <v>11</v>
      </c>
      <c r="C163" s="83">
        <v>86.1215</v>
      </c>
      <c r="D163" s="83">
        <v>86.1661</v>
      </c>
      <c r="E163" s="123">
        <f t="shared" si="12"/>
        <v>0.04460000000000264</v>
      </c>
      <c r="F163" s="244">
        <f t="shared" si="11"/>
        <v>139.27924551871413</v>
      </c>
      <c r="G163" s="130">
        <f t="shared" si="13"/>
        <v>320.21999999999997</v>
      </c>
      <c r="H163" s="91">
        <v>2</v>
      </c>
      <c r="I163" s="102">
        <v>721.9</v>
      </c>
      <c r="J163" s="102">
        <v>401.68</v>
      </c>
    </row>
    <row r="164" spans="1:10" ht="18.75" customHeight="1">
      <c r="A164" s="89"/>
      <c r="B164" s="91">
        <v>12</v>
      </c>
      <c r="C164" s="83">
        <v>84.8807</v>
      </c>
      <c r="D164" s="83">
        <v>84.934</v>
      </c>
      <c r="E164" s="123">
        <f t="shared" si="12"/>
        <v>0.05329999999999302</v>
      </c>
      <c r="F164" s="244">
        <f t="shared" si="11"/>
        <v>150.50120005645354</v>
      </c>
      <c r="G164" s="130">
        <f t="shared" si="13"/>
        <v>354.15</v>
      </c>
      <c r="H164" s="127">
        <v>3</v>
      </c>
      <c r="I164" s="102">
        <v>685.17</v>
      </c>
      <c r="J164" s="102">
        <v>331.02</v>
      </c>
    </row>
    <row r="165" spans="1:10" ht="18.75" customHeight="1">
      <c r="A165" s="89">
        <v>22805</v>
      </c>
      <c r="B165" s="91">
        <v>1</v>
      </c>
      <c r="C165" s="83">
        <v>85.4147</v>
      </c>
      <c r="D165" s="83">
        <v>85.4417</v>
      </c>
      <c r="E165" s="123">
        <f t="shared" si="12"/>
        <v>0.027000000000001023</v>
      </c>
      <c r="F165" s="244">
        <f t="shared" si="11"/>
        <v>75.90452897023144</v>
      </c>
      <c r="G165" s="130">
        <f t="shared" si="13"/>
        <v>355.71</v>
      </c>
      <c r="H165" s="91">
        <v>4</v>
      </c>
      <c r="I165" s="102">
        <v>705.12</v>
      </c>
      <c r="J165" s="102">
        <v>349.41</v>
      </c>
    </row>
    <row r="166" spans="1:10" ht="18.75" customHeight="1">
      <c r="A166" s="89"/>
      <c r="B166" s="91">
        <v>2</v>
      </c>
      <c r="C166" s="83">
        <v>87.4667</v>
      </c>
      <c r="D166" s="83">
        <v>87.4877</v>
      </c>
      <c r="E166" s="123">
        <f t="shared" si="12"/>
        <v>0.021000000000000796</v>
      </c>
      <c r="F166" s="244">
        <f t="shared" si="11"/>
        <v>67.50675067507008</v>
      </c>
      <c r="G166" s="130">
        <f t="shared" si="13"/>
        <v>311.0799999999999</v>
      </c>
      <c r="H166" s="127">
        <v>5</v>
      </c>
      <c r="I166" s="102">
        <v>844.54</v>
      </c>
      <c r="J166" s="102">
        <v>533.46</v>
      </c>
    </row>
    <row r="167" spans="1:10" ht="18.75" customHeight="1">
      <c r="A167" s="89"/>
      <c r="B167" s="91">
        <v>3</v>
      </c>
      <c r="C167" s="83">
        <v>85.8953</v>
      </c>
      <c r="D167" s="83">
        <v>85.91</v>
      </c>
      <c r="E167" s="123">
        <f t="shared" si="12"/>
        <v>0.01469999999999061</v>
      </c>
      <c r="F167" s="244">
        <f t="shared" si="11"/>
        <v>45.24051334130617</v>
      </c>
      <c r="G167" s="130">
        <f t="shared" si="13"/>
        <v>324.92999999999995</v>
      </c>
      <c r="H167" s="91">
        <v>6</v>
      </c>
      <c r="I167" s="102">
        <v>678.78</v>
      </c>
      <c r="J167" s="102">
        <v>353.85</v>
      </c>
    </row>
    <row r="168" spans="1:10" ht="18.75" customHeight="1">
      <c r="A168" s="89">
        <v>22811</v>
      </c>
      <c r="B168" s="91">
        <v>4</v>
      </c>
      <c r="C168" s="83">
        <v>85.0401</v>
      </c>
      <c r="D168" s="83">
        <v>85.0502</v>
      </c>
      <c r="E168" s="123">
        <f t="shared" si="12"/>
        <v>0.010100000000008436</v>
      </c>
      <c r="F168" s="244">
        <f t="shared" si="11"/>
        <v>31.698207952824394</v>
      </c>
      <c r="G168" s="130">
        <f t="shared" si="13"/>
        <v>318.63</v>
      </c>
      <c r="H168" s="127">
        <v>7</v>
      </c>
      <c r="I168" s="102">
        <v>827.11</v>
      </c>
      <c r="J168" s="102">
        <v>508.48</v>
      </c>
    </row>
    <row r="169" spans="1:10" ht="18.75" customHeight="1">
      <c r="A169" s="89"/>
      <c r="B169" s="91">
        <v>5</v>
      </c>
      <c r="C169" s="83">
        <v>85.0527</v>
      </c>
      <c r="D169" s="83">
        <v>85.071</v>
      </c>
      <c r="E169" s="123">
        <f t="shared" si="12"/>
        <v>0.01829999999999643</v>
      </c>
      <c r="F169" s="244">
        <f t="shared" si="11"/>
        <v>61.107957391379536</v>
      </c>
      <c r="G169" s="130">
        <f t="shared" si="13"/>
        <v>299.47</v>
      </c>
      <c r="H169" s="91">
        <v>8</v>
      </c>
      <c r="I169" s="102">
        <v>829.01</v>
      </c>
      <c r="J169" s="102">
        <v>529.54</v>
      </c>
    </row>
    <row r="170" spans="1:10" ht="18.75" customHeight="1">
      <c r="A170" s="89"/>
      <c r="B170" s="91">
        <v>6</v>
      </c>
      <c r="C170" s="83">
        <v>87.3983</v>
      </c>
      <c r="D170" s="83">
        <v>87.4102</v>
      </c>
      <c r="E170" s="123">
        <f t="shared" si="12"/>
        <v>0.011899999999997135</v>
      </c>
      <c r="F170" s="244">
        <f t="shared" si="11"/>
        <v>40.76040417878794</v>
      </c>
      <c r="G170" s="130">
        <f t="shared" si="13"/>
        <v>291.94999999999993</v>
      </c>
      <c r="H170" s="127">
        <v>9</v>
      </c>
      <c r="I170" s="102">
        <v>852.64</v>
      </c>
      <c r="J170" s="102">
        <v>560.69</v>
      </c>
    </row>
    <row r="171" spans="1:10" ht="18.75" customHeight="1">
      <c r="A171" s="89">
        <v>22832</v>
      </c>
      <c r="B171" s="91">
        <v>19</v>
      </c>
      <c r="C171" s="83">
        <v>88.9804</v>
      </c>
      <c r="D171" s="83">
        <v>89.0095</v>
      </c>
      <c r="E171" s="123">
        <f t="shared" si="12"/>
        <v>0.02909999999999968</v>
      </c>
      <c r="F171" s="244">
        <f t="shared" si="11"/>
        <v>92.07695228451995</v>
      </c>
      <c r="G171" s="130">
        <f t="shared" si="13"/>
        <v>316.03999999999996</v>
      </c>
      <c r="H171" s="91">
        <v>10</v>
      </c>
      <c r="I171" s="102">
        <v>828.92</v>
      </c>
      <c r="J171" s="102">
        <v>512.88</v>
      </c>
    </row>
    <row r="172" spans="1:10" ht="18.75" customHeight="1">
      <c r="A172" s="89"/>
      <c r="B172" s="91">
        <v>20</v>
      </c>
      <c r="C172" s="83">
        <v>84.667</v>
      </c>
      <c r="D172" s="83">
        <v>84.7023</v>
      </c>
      <c r="E172" s="123">
        <f t="shared" si="12"/>
        <v>0.03529999999999234</v>
      </c>
      <c r="F172" s="244">
        <f t="shared" si="11"/>
        <v>103.40988985233284</v>
      </c>
      <c r="G172" s="130">
        <f t="shared" si="13"/>
        <v>341.36</v>
      </c>
      <c r="H172" s="127">
        <v>11</v>
      </c>
      <c r="I172" s="102">
        <v>739.25</v>
      </c>
      <c r="J172" s="102">
        <v>397.89</v>
      </c>
    </row>
    <row r="173" spans="1:10" ht="18.75" customHeight="1">
      <c r="A173" s="89"/>
      <c r="B173" s="91">
        <v>21</v>
      </c>
      <c r="C173" s="83">
        <v>86.3774</v>
      </c>
      <c r="D173" s="83">
        <v>86.4133</v>
      </c>
      <c r="E173" s="123">
        <f t="shared" si="12"/>
        <v>0.035900000000012255</v>
      </c>
      <c r="F173" s="244">
        <f t="shared" si="11"/>
        <v>117.420030090967</v>
      </c>
      <c r="G173" s="130">
        <f t="shared" si="13"/>
        <v>305.74</v>
      </c>
      <c r="H173" s="91">
        <v>12</v>
      </c>
      <c r="I173" s="102">
        <v>836.35</v>
      </c>
      <c r="J173" s="102">
        <v>530.61</v>
      </c>
    </row>
    <row r="174" spans="1:10" ht="18.75" customHeight="1">
      <c r="A174" s="89">
        <v>22838</v>
      </c>
      <c r="B174" s="91">
        <v>22</v>
      </c>
      <c r="C174" s="83">
        <v>85.1664</v>
      </c>
      <c r="D174" s="83">
        <v>85.1897</v>
      </c>
      <c r="E174" s="123">
        <f t="shared" si="12"/>
        <v>0.023300000000006094</v>
      </c>
      <c r="F174" s="244">
        <f t="shared" si="11"/>
        <v>68.9736834315328</v>
      </c>
      <c r="G174" s="130">
        <f t="shared" si="13"/>
        <v>337.80999999999995</v>
      </c>
      <c r="H174" s="127">
        <v>13</v>
      </c>
      <c r="I174" s="102">
        <v>695.93</v>
      </c>
      <c r="J174" s="102">
        <v>358.12</v>
      </c>
    </row>
    <row r="175" spans="1:10" ht="18.75" customHeight="1">
      <c r="A175" s="89"/>
      <c r="B175" s="91">
        <v>23</v>
      </c>
      <c r="C175" s="83">
        <v>87.6964</v>
      </c>
      <c r="D175" s="83">
        <v>87.7175</v>
      </c>
      <c r="E175" s="123">
        <f t="shared" si="12"/>
        <v>0.021100000000004115</v>
      </c>
      <c r="F175" s="244">
        <f t="shared" si="11"/>
        <v>63.12073710662951</v>
      </c>
      <c r="G175" s="130">
        <f t="shared" si="13"/>
        <v>334.28000000000003</v>
      </c>
      <c r="H175" s="91">
        <v>14</v>
      </c>
      <c r="I175" s="102">
        <v>839.95</v>
      </c>
      <c r="J175" s="102">
        <v>505.67</v>
      </c>
    </row>
    <row r="176" spans="1:10" ht="18.75" customHeight="1">
      <c r="A176" s="89"/>
      <c r="B176" s="91">
        <v>24</v>
      </c>
      <c r="C176" s="83">
        <v>88.0652</v>
      </c>
      <c r="D176" s="83">
        <v>88.0888</v>
      </c>
      <c r="E176" s="123">
        <f t="shared" si="12"/>
        <v>0.02360000000000184</v>
      </c>
      <c r="F176" s="244">
        <f t="shared" si="11"/>
        <v>65.69790100774411</v>
      </c>
      <c r="G176" s="130">
        <f t="shared" si="13"/>
        <v>359.22</v>
      </c>
      <c r="H176" s="127">
        <v>15</v>
      </c>
      <c r="I176" s="102">
        <v>683.21</v>
      </c>
      <c r="J176" s="102">
        <v>323.99</v>
      </c>
    </row>
    <row r="177" spans="1:10" ht="18.75" customHeight="1">
      <c r="A177" s="89">
        <v>22852</v>
      </c>
      <c r="B177" s="91">
        <v>25</v>
      </c>
      <c r="C177" s="83">
        <v>87.0885</v>
      </c>
      <c r="D177" s="83">
        <v>87.13</v>
      </c>
      <c r="E177" s="123">
        <f t="shared" si="12"/>
        <v>0.041499999999999204</v>
      </c>
      <c r="F177" s="244">
        <f t="shared" si="11"/>
        <v>142.72449014684875</v>
      </c>
      <c r="G177" s="130">
        <f t="shared" si="13"/>
        <v>290.77</v>
      </c>
      <c r="H177" s="91">
        <v>16</v>
      </c>
      <c r="I177" s="102">
        <v>868.65</v>
      </c>
      <c r="J177" s="102">
        <v>577.88</v>
      </c>
    </row>
    <row r="178" spans="1:10" ht="18.75" customHeight="1">
      <c r="A178" s="89"/>
      <c r="B178" s="91">
        <v>26</v>
      </c>
      <c r="C178" s="83">
        <v>85.8465</v>
      </c>
      <c r="D178" s="83">
        <v>85.8827</v>
      </c>
      <c r="E178" s="123">
        <f t="shared" si="12"/>
        <v>0.03619999999999379</v>
      </c>
      <c r="F178" s="244">
        <f t="shared" si="11"/>
        <v>108.16948544789875</v>
      </c>
      <c r="G178" s="130">
        <f t="shared" si="13"/>
        <v>334.65999999999997</v>
      </c>
      <c r="H178" s="127">
        <v>17</v>
      </c>
      <c r="I178" s="102">
        <v>841.16</v>
      </c>
      <c r="J178" s="102">
        <v>506.5</v>
      </c>
    </row>
    <row r="179" spans="1:10" ht="18.75" customHeight="1">
      <c r="A179" s="89"/>
      <c r="B179" s="91">
        <v>27</v>
      </c>
      <c r="C179" s="83">
        <v>86.3314</v>
      </c>
      <c r="D179" s="83">
        <v>86.3818</v>
      </c>
      <c r="E179" s="123">
        <f t="shared" si="12"/>
        <v>0.050399999999996226</v>
      </c>
      <c r="F179" s="244">
        <f t="shared" si="11"/>
        <v>145.0276243093814</v>
      </c>
      <c r="G179" s="130">
        <f t="shared" si="13"/>
        <v>347.52000000000004</v>
      </c>
      <c r="H179" s="91">
        <v>18</v>
      </c>
      <c r="I179" s="102">
        <v>808.57</v>
      </c>
      <c r="J179" s="102">
        <v>461.05</v>
      </c>
    </row>
    <row r="180" spans="1:10" ht="18.75" customHeight="1">
      <c r="A180" s="89">
        <v>22863</v>
      </c>
      <c r="B180" s="91">
        <v>25</v>
      </c>
      <c r="C180" s="83">
        <v>87.0939</v>
      </c>
      <c r="D180" s="83">
        <v>87.2567</v>
      </c>
      <c r="E180" s="123">
        <f t="shared" si="12"/>
        <v>0.16279999999999006</v>
      </c>
      <c r="F180" s="244">
        <f t="shared" si="11"/>
        <v>511.6600666289211</v>
      </c>
      <c r="G180" s="130">
        <f t="shared" si="13"/>
        <v>318.17999999999995</v>
      </c>
      <c r="H180" s="127">
        <v>19</v>
      </c>
      <c r="I180" s="102">
        <v>869.53</v>
      </c>
      <c r="J180" s="102">
        <v>551.35</v>
      </c>
    </row>
    <row r="181" spans="1:10" ht="18.75" customHeight="1">
      <c r="A181" s="89"/>
      <c r="B181" s="91">
        <v>26</v>
      </c>
      <c r="C181" s="83">
        <v>85.8475</v>
      </c>
      <c r="D181" s="83">
        <v>86.0109</v>
      </c>
      <c r="E181" s="123">
        <f t="shared" si="12"/>
        <v>0.16340000000000998</v>
      </c>
      <c r="F181" s="244">
        <f t="shared" si="11"/>
        <v>516.35329435933</v>
      </c>
      <c r="G181" s="130">
        <f t="shared" si="13"/>
        <v>316.45000000000005</v>
      </c>
      <c r="H181" s="91">
        <v>20</v>
      </c>
      <c r="I181" s="102">
        <v>846.38</v>
      </c>
      <c r="J181" s="102">
        <v>529.93</v>
      </c>
    </row>
    <row r="182" spans="1:10" ht="18.75" customHeight="1">
      <c r="A182" s="89"/>
      <c r="B182" s="91">
        <v>27</v>
      </c>
      <c r="C182" s="83">
        <v>86.3547</v>
      </c>
      <c r="D182" s="83">
        <v>86.5066</v>
      </c>
      <c r="E182" s="123">
        <f t="shared" si="12"/>
        <v>0.15190000000001191</v>
      </c>
      <c r="F182" s="244">
        <f t="shared" si="11"/>
        <v>446.59394937233384</v>
      </c>
      <c r="G182" s="130">
        <f t="shared" si="13"/>
        <v>340.13</v>
      </c>
      <c r="H182" s="179">
        <v>21</v>
      </c>
      <c r="I182" s="102">
        <v>749.37</v>
      </c>
      <c r="J182" s="102">
        <v>409.24</v>
      </c>
    </row>
    <row r="183" spans="1:10" ht="18.75" customHeight="1">
      <c r="A183" s="89">
        <v>22875</v>
      </c>
      <c r="B183" s="91">
        <v>28</v>
      </c>
      <c r="C183" s="83">
        <v>87.2325</v>
      </c>
      <c r="D183" s="83">
        <v>89.1047</v>
      </c>
      <c r="E183" s="123">
        <f t="shared" si="12"/>
        <v>1.8721999999999923</v>
      </c>
      <c r="F183" s="244">
        <f t="shared" si="11"/>
        <v>5108.182587105378</v>
      </c>
      <c r="G183" s="130">
        <f t="shared" si="13"/>
        <v>366.51000000000005</v>
      </c>
      <c r="H183" s="91">
        <v>22</v>
      </c>
      <c r="I183" s="102">
        <v>736.95</v>
      </c>
      <c r="J183" s="102">
        <v>370.44</v>
      </c>
    </row>
    <row r="184" spans="1:10" ht="18.75" customHeight="1">
      <c r="A184" s="89"/>
      <c r="B184" s="91">
        <v>29</v>
      </c>
      <c r="C184" s="83">
        <v>85.2702</v>
      </c>
      <c r="D184" s="83">
        <v>86.6041</v>
      </c>
      <c r="E184" s="123">
        <f t="shared" si="12"/>
        <v>1.3338999999999999</v>
      </c>
      <c r="F184" s="244">
        <f aca="true" t="shared" si="14" ref="F184:F264">((10^6)*E184/G184)</f>
        <v>4458.072925370142</v>
      </c>
      <c r="G184" s="130">
        <f t="shared" si="13"/>
        <v>299.2099999999999</v>
      </c>
      <c r="H184" s="127">
        <v>23</v>
      </c>
      <c r="I184" s="102">
        <v>884.81</v>
      </c>
      <c r="J184" s="102">
        <v>585.6</v>
      </c>
    </row>
    <row r="185" spans="1:10" ht="18.75" customHeight="1">
      <c r="A185" s="89"/>
      <c r="B185" s="91">
        <v>30</v>
      </c>
      <c r="C185" s="83">
        <v>84.9863</v>
      </c>
      <c r="D185" s="83">
        <v>86.325</v>
      </c>
      <c r="E185" s="123">
        <f t="shared" si="12"/>
        <v>1.3387000000000029</v>
      </c>
      <c r="F185" s="244">
        <f t="shared" si="14"/>
        <v>4462.333333333343</v>
      </c>
      <c r="G185" s="130">
        <f t="shared" si="13"/>
        <v>300</v>
      </c>
      <c r="H185" s="91">
        <v>24</v>
      </c>
      <c r="I185" s="102">
        <v>816.35</v>
      </c>
      <c r="J185" s="102">
        <v>516.35</v>
      </c>
    </row>
    <row r="186" spans="1:10" ht="18.75" customHeight="1">
      <c r="A186" s="89">
        <v>22875</v>
      </c>
      <c r="B186" s="91">
        <v>31</v>
      </c>
      <c r="C186" s="83">
        <v>84.9112</v>
      </c>
      <c r="D186" s="83">
        <v>85.5112</v>
      </c>
      <c r="E186" s="123">
        <f t="shared" si="12"/>
        <v>0.6000000000000085</v>
      </c>
      <c r="F186" s="244">
        <f t="shared" si="14"/>
        <v>2000.3333888981776</v>
      </c>
      <c r="G186" s="130">
        <f t="shared" si="13"/>
        <v>299.95000000000005</v>
      </c>
      <c r="H186" s="127">
        <v>25</v>
      </c>
      <c r="I186" s="102">
        <v>834.94</v>
      </c>
      <c r="J186" s="102">
        <v>534.99</v>
      </c>
    </row>
    <row r="187" spans="1:10" ht="18.75" customHeight="1">
      <c r="A187" s="89"/>
      <c r="B187" s="91">
        <v>32</v>
      </c>
      <c r="C187" s="83">
        <v>85.0605</v>
      </c>
      <c r="D187" s="83">
        <v>86.7013</v>
      </c>
      <c r="E187" s="123">
        <f t="shared" si="12"/>
        <v>1.6407999999999987</v>
      </c>
      <c r="F187" s="244">
        <f t="shared" si="14"/>
        <v>4902.886511683496</v>
      </c>
      <c r="G187" s="130">
        <f t="shared" si="13"/>
        <v>334.65999999999997</v>
      </c>
      <c r="H187" s="91">
        <v>26</v>
      </c>
      <c r="I187" s="102">
        <v>868.1</v>
      </c>
      <c r="J187" s="102">
        <v>533.44</v>
      </c>
    </row>
    <row r="188" spans="1:10" ht="18.75" customHeight="1">
      <c r="A188" s="89"/>
      <c r="B188" s="91">
        <v>33</v>
      </c>
      <c r="C188" s="83">
        <v>86.0154</v>
      </c>
      <c r="D188" s="83">
        <v>86.7202</v>
      </c>
      <c r="E188" s="123">
        <f t="shared" si="12"/>
        <v>0.7048000000000059</v>
      </c>
      <c r="F188" s="244">
        <f t="shared" si="14"/>
        <v>2205.877750305173</v>
      </c>
      <c r="G188" s="130">
        <f t="shared" si="13"/>
        <v>319.51</v>
      </c>
      <c r="H188" s="127">
        <v>27</v>
      </c>
      <c r="I188" s="102">
        <v>857.9</v>
      </c>
      <c r="J188" s="102">
        <v>538.39</v>
      </c>
    </row>
    <row r="189" spans="1:10" ht="18.75" customHeight="1">
      <c r="A189" s="89">
        <v>22875</v>
      </c>
      <c r="B189" s="91">
        <v>34</v>
      </c>
      <c r="C189" s="83">
        <v>83.8509</v>
      </c>
      <c r="D189" s="83">
        <v>84.4749</v>
      </c>
      <c r="E189" s="123">
        <f t="shared" si="12"/>
        <v>0.6240000000000094</v>
      </c>
      <c r="F189" s="244">
        <f t="shared" si="14"/>
        <v>1843.6992170187903</v>
      </c>
      <c r="G189" s="130">
        <f t="shared" si="13"/>
        <v>338.44999999999993</v>
      </c>
      <c r="H189" s="91">
        <v>28</v>
      </c>
      <c r="I189" s="102">
        <v>667.92</v>
      </c>
      <c r="J189" s="102">
        <v>329.47</v>
      </c>
    </row>
    <row r="190" spans="1:10" ht="18.75" customHeight="1">
      <c r="A190" s="89"/>
      <c r="B190" s="91">
        <v>35</v>
      </c>
      <c r="C190" s="83">
        <v>85.0355</v>
      </c>
      <c r="D190" s="83">
        <v>85.6373</v>
      </c>
      <c r="E190" s="123">
        <f t="shared" si="12"/>
        <v>0.6017999999999972</v>
      </c>
      <c r="F190" s="244">
        <f t="shared" si="14"/>
        <v>1947.0687200724637</v>
      </c>
      <c r="G190" s="130">
        <f t="shared" si="13"/>
        <v>309.08000000000004</v>
      </c>
      <c r="H190" s="127">
        <v>29</v>
      </c>
      <c r="I190" s="102">
        <v>818.95</v>
      </c>
      <c r="J190" s="102">
        <v>509.87</v>
      </c>
    </row>
    <row r="191" spans="1:10" ht="18.75" customHeight="1">
      <c r="A191" s="89"/>
      <c r="B191" s="91">
        <v>36</v>
      </c>
      <c r="C191" s="83">
        <v>84.6201</v>
      </c>
      <c r="D191" s="83">
        <v>85.3261</v>
      </c>
      <c r="E191" s="123">
        <f t="shared" si="12"/>
        <v>0.7060000000000031</v>
      </c>
      <c r="F191" s="244">
        <f t="shared" si="14"/>
        <v>1987.0531944835438</v>
      </c>
      <c r="G191" s="130">
        <f t="shared" si="13"/>
        <v>355.29999999999995</v>
      </c>
      <c r="H191" s="91">
        <v>30</v>
      </c>
      <c r="I191" s="102">
        <v>724.66</v>
      </c>
      <c r="J191" s="102">
        <v>369.36</v>
      </c>
    </row>
    <row r="192" spans="1:10" ht="18.75" customHeight="1">
      <c r="A192" s="89">
        <v>22894</v>
      </c>
      <c r="B192" s="91">
        <v>1</v>
      </c>
      <c r="C192" s="83">
        <v>85.4101</v>
      </c>
      <c r="D192" s="83">
        <v>85.4345</v>
      </c>
      <c r="E192" s="123">
        <f t="shared" si="12"/>
        <v>0.024399999999999977</v>
      </c>
      <c r="F192" s="244">
        <f t="shared" si="14"/>
        <v>85.88525167194642</v>
      </c>
      <c r="G192" s="130">
        <f t="shared" si="13"/>
        <v>284.1</v>
      </c>
      <c r="H192" s="127">
        <v>31</v>
      </c>
      <c r="I192" s="102">
        <v>828.83</v>
      </c>
      <c r="J192" s="102">
        <v>544.73</v>
      </c>
    </row>
    <row r="193" spans="1:10" ht="18.75" customHeight="1">
      <c r="A193" s="89"/>
      <c r="B193" s="91">
        <v>2</v>
      </c>
      <c r="C193" s="83">
        <v>87.4748</v>
      </c>
      <c r="D193" s="83">
        <v>87.4972</v>
      </c>
      <c r="E193" s="123">
        <f t="shared" si="12"/>
        <v>0.02240000000000464</v>
      </c>
      <c r="F193" s="244">
        <f t="shared" si="14"/>
        <v>79.80902839635384</v>
      </c>
      <c r="G193" s="130">
        <f t="shared" si="13"/>
        <v>280.6700000000001</v>
      </c>
      <c r="H193" s="91">
        <v>32</v>
      </c>
      <c r="I193" s="102">
        <v>818.47</v>
      </c>
      <c r="J193" s="102">
        <v>537.8</v>
      </c>
    </row>
    <row r="194" spans="1:10" ht="18.75" customHeight="1">
      <c r="A194" s="89"/>
      <c r="B194" s="91">
        <v>3</v>
      </c>
      <c r="C194" s="83">
        <v>85.8883</v>
      </c>
      <c r="D194" s="83">
        <v>85.9123</v>
      </c>
      <c r="E194" s="123">
        <f t="shared" si="12"/>
        <v>0.02400000000000091</v>
      </c>
      <c r="F194" s="244">
        <f t="shared" si="14"/>
        <v>82.36384227324517</v>
      </c>
      <c r="G194" s="130">
        <f t="shared" si="13"/>
        <v>291.39</v>
      </c>
      <c r="H194" s="127">
        <v>33</v>
      </c>
      <c r="I194" s="102">
        <v>705.65</v>
      </c>
      <c r="J194" s="102">
        <v>414.26</v>
      </c>
    </row>
    <row r="195" spans="1:10" ht="18.75" customHeight="1">
      <c r="A195" s="89">
        <v>22901</v>
      </c>
      <c r="B195" s="91">
        <v>4</v>
      </c>
      <c r="C195" s="83">
        <v>85.0535</v>
      </c>
      <c r="D195" s="83">
        <v>85.0573</v>
      </c>
      <c r="E195" s="123">
        <f t="shared" si="12"/>
        <v>0.0037999999999982492</v>
      </c>
      <c r="F195" s="244">
        <f t="shared" si="14"/>
        <v>10.278882306792852</v>
      </c>
      <c r="G195" s="130">
        <f aca="true" t="shared" si="15" ref="G195:G264">I195-J195</f>
        <v>369.69</v>
      </c>
      <c r="H195" s="91">
        <v>34</v>
      </c>
      <c r="I195" s="102">
        <v>739.6</v>
      </c>
      <c r="J195" s="102">
        <v>369.91</v>
      </c>
    </row>
    <row r="196" spans="1:10" ht="18.75" customHeight="1">
      <c r="A196" s="89"/>
      <c r="B196" s="91">
        <v>5</v>
      </c>
      <c r="C196" s="83">
        <v>85.0785</v>
      </c>
      <c r="D196" s="83">
        <v>85.08</v>
      </c>
      <c r="E196" s="123">
        <f t="shared" si="12"/>
        <v>0.0014999999999929514</v>
      </c>
      <c r="F196" s="244">
        <f t="shared" si="14"/>
        <v>4.023821020422102</v>
      </c>
      <c r="G196" s="130">
        <f t="shared" si="15"/>
        <v>372.78000000000003</v>
      </c>
      <c r="H196" s="127">
        <v>35</v>
      </c>
      <c r="I196" s="102">
        <v>686.94</v>
      </c>
      <c r="J196" s="102">
        <v>314.16</v>
      </c>
    </row>
    <row r="197" spans="1:10" ht="18.75" customHeight="1">
      <c r="A197" s="89"/>
      <c r="B197" s="91">
        <v>6</v>
      </c>
      <c r="C197" s="83">
        <v>87.4757</v>
      </c>
      <c r="D197" s="83">
        <v>87.4776</v>
      </c>
      <c r="E197" s="123">
        <f t="shared" si="12"/>
        <v>0.0018999999999920192</v>
      </c>
      <c r="F197" s="244">
        <f t="shared" si="14"/>
        <v>6.207121855576671</v>
      </c>
      <c r="G197" s="130">
        <f t="shared" si="15"/>
        <v>306.1</v>
      </c>
      <c r="H197" s="91">
        <v>36</v>
      </c>
      <c r="I197" s="102">
        <v>870.89</v>
      </c>
      <c r="J197" s="102">
        <v>564.79</v>
      </c>
    </row>
    <row r="198" spans="1:10" ht="18.75" customHeight="1">
      <c r="A198" s="89">
        <v>22914</v>
      </c>
      <c r="B198" s="91">
        <v>7</v>
      </c>
      <c r="C198" s="83">
        <v>86.399</v>
      </c>
      <c r="D198" s="83">
        <v>86.3992</v>
      </c>
      <c r="E198" s="123">
        <f t="shared" si="12"/>
        <v>0.00019999999999242846</v>
      </c>
      <c r="F198" s="244">
        <f t="shared" si="14"/>
        <v>0.6221033313397881</v>
      </c>
      <c r="G198" s="130">
        <f t="shared" si="15"/>
        <v>321.48999999999995</v>
      </c>
      <c r="H198" s="127">
        <v>37</v>
      </c>
      <c r="I198" s="102">
        <v>832.55</v>
      </c>
      <c r="J198" s="102">
        <v>511.06</v>
      </c>
    </row>
    <row r="199" spans="1:10" ht="18.75" customHeight="1">
      <c r="A199" s="89"/>
      <c r="B199" s="91">
        <v>8</v>
      </c>
      <c r="C199" s="83">
        <v>84.8096</v>
      </c>
      <c r="D199" s="83">
        <v>84.8096</v>
      </c>
      <c r="E199" s="123">
        <f t="shared" si="12"/>
        <v>0</v>
      </c>
      <c r="F199" s="244">
        <f t="shared" si="14"/>
        <v>0</v>
      </c>
      <c r="G199" s="124">
        <f t="shared" si="15"/>
        <v>317.70000000000005</v>
      </c>
      <c r="H199" s="91">
        <v>38</v>
      </c>
      <c r="I199" s="102">
        <v>695.1</v>
      </c>
      <c r="J199" s="102">
        <v>377.4</v>
      </c>
    </row>
    <row r="200" spans="1:10" ht="18.75" customHeight="1">
      <c r="A200" s="132"/>
      <c r="B200" s="133">
        <v>9</v>
      </c>
      <c r="C200" s="134">
        <v>87.6698</v>
      </c>
      <c r="D200" s="134">
        <v>87.6698</v>
      </c>
      <c r="E200" s="135">
        <f t="shared" si="12"/>
        <v>0</v>
      </c>
      <c r="F200" s="244">
        <f t="shared" si="14"/>
        <v>0</v>
      </c>
      <c r="G200" s="136">
        <f t="shared" si="15"/>
        <v>300.6500000000001</v>
      </c>
      <c r="H200" s="127">
        <v>39</v>
      </c>
      <c r="I200" s="137">
        <v>840.71</v>
      </c>
      <c r="J200" s="137">
        <v>540.06</v>
      </c>
    </row>
    <row r="201" spans="1:10" ht="18.75" customHeight="1">
      <c r="A201" s="89">
        <v>22944</v>
      </c>
      <c r="B201" s="91">
        <v>34</v>
      </c>
      <c r="C201" s="83">
        <v>84.324</v>
      </c>
      <c r="D201" s="83">
        <v>84.3338</v>
      </c>
      <c r="E201" s="183">
        <f aca="true" t="shared" si="16" ref="E201:E265">D201-C201</f>
        <v>0.009799999999998477</v>
      </c>
      <c r="F201" s="244">
        <f t="shared" si="14"/>
        <v>31.977028746691275</v>
      </c>
      <c r="G201" s="184">
        <f t="shared" si="15"/>
        <v>306.47</v>
      </c>
      <c r="H201" s="91">
        <v>28</v>
      </c>
      <c r="I201" s="102">
        <v>865.19</v>
      </c>
      <c r="J201" s="79">
        <v>558.72</v>
      </c>
    </row>
    <row r="202" spans="1:10" ht="18.75" customHeight="1">
      <c r="A202" s="89"/>
      <c r="B202" s="91">
        <v>35</v>
      </c>
      <c r="C202" s="83">
        <v>86.0705</v>
      </c>
      <c r="D202" s="83">
        <v>86.0794</v>
      </c>
      <c r="E202" s="183">
        <f t="shared" si="16"/>
        <v>0.008900000000011232</v>
      </c>
      <c r="F202" s="244">
        <f t="shared" si="14"/>
        <v>24.69615405963492</v>
      </c>
      <c r="G202" s="184">
        <f t="shared" si="15"/>
        <v>360.38</v>
      </c>
      <c r="H202" s="127">
        <v>29</v>
      </c>
      <c r="I202" s="102">
        <v>727.85</v>
      </c>
      <c r="J202" s="79">
        <v>367.47</v>
      </c>
    </row>
    <row r="203" spans="1:10" ht="18.75" customHeight="1">
      <c r="A203" s="89"/>
      <c r="B203" s="91">
        <v>36</v>
      </c>
      <c r="C203" s="83">
        <v>85.0271</v>
      </c>
      <c r="D203" s="83">
        <v>85.0308</v>
      </c>
      <c r="E203" s="183">
        <f t="shared" si="16"/>
        <v>0.0036999999999949296</v>
      </c>
      <c r="F203" s="244">
        <f t="shared" si="14"/>
        <v>10.910270397767608</v>
      </c>
      <c r="G203" s="184">
        <f t="shared" si="15"/>
        <v>339.13000000000005</v>
      </c>
      <c r="H203" s="91">
        <v>30</v>
      </c>
      <c r="I203" s="102">
        <v>723.45</v>
      </c>
      <c r="J203" s="79">
        <v>384.32</v>
      </c>
    </row>
    <row r="204" spans="1:10" ht="18.75" customHeight="1">
      <c r="A204" s="89">
        <v>22954</v>
      </c>
      <c r="B204" s="91">
        <v>25</v>
      </c>
      <c r="C204" s="83">
        <v>87.0908</v>
      </c>
      <c r="D204" s="83">
        <v>87.0964</v>
      </c>
      <c r="E204" s="123">
        <f t="shared" si="16"/>
        <v>0.00560000000000116</v>
      </c>
      <c r="F204" s="244">
        <f t="shared" si="14"/>
        <v>15.196743554955656</v>
      </c>
      <c r="G204" s="124">
        <f t="shared" si="15"/>
        <v>368.5</v>
      </c>
      <c r="H204" s="127">
        <v>43</v>
      </c>
      <c r="I204" s="102">
        <v>668.15</v>
      </c>
      <c r="J204" s="102">
        <v>299.65</v>
      </c>
    </row>
    <row r="205" spans="1:10" ht="18.75" customHeight="1">
      <c r="A205" s="89"/>
      <c r="B205" s="91">
        <v>26</v>
      </c>
      <c r="C205" s="83">
        <v>85.8443</v>
      </c>
      <c r="D205" s="83">
        <v>85.8481</v>
      </c>
      <c r="E205" s="123">
        <f t="shared" si="16"/>
        <v>0.0037999999999982492</v>
      </c>
      <c r="F205" s="244">
        <f t="shared" si="14"/>
        <v>13.460380432851299</v>
      </c>
      <c r="G205" s="124">
        <f t="shared" si="15"/>
        <v>282.30999999999995</v>
      </c>
      <c r="H205" s="91">
        <v>44</v>
      </c>
      <c r="I205" s="102">
        <v>846.27</v>
      </c>
      <c r="J205" s="102">
        <v>563.96</v>
      </c>
    </row>
    <row r="206" spans="1:10" ht="18.75" customHeight="1">
      <c r="A206" s="89"/>
      <c r="B206" s="91">
        <v>27</v>
      </c>
      <c r="C206" s="83">
        <v>86.0068</v>
      </c>
      <c r="D206" s="83">
        <v>86.0077</v>
      </c>
      <c r="E206" s="123">
        <f t="shared" si="16"/>
        <v>0.0009000000000014552</v>
      </c>
      <c r="F206" s="244">
        <f t="shared" si="14"/>
        <v>2.971670078588969</v>
      </c>
      <c r="G206" s="124">
        <f t="shared" si="15"/>
        <v>302.86</v>
      </c>
      <c r="H206" s="127">
        <v>45</v>
      </c>
      <c r="I206" s="102">
        <v>836.72</v>
      </c>
      <c r="J206" s="102">
        <v>533.86</v>
      </c>
    </row>
    <row r="207" spans="1:10" ht="18.75" customHeight="1">
      <c r="A207" s="89">
        <v>22973</v>
      </c>
      <c r="B207" s="91">
        <v>28</v>
      </c>
      <c r="C207" s="83">
        <v>87.5754</v>
      </c>
      <c r="D207" s="83">
        <v>87.5766</v>
      </c>
      <c r="E207" s="123">
        <f t="shared" si="16"/>
        <v>0.0011999999999972033</v>
      </c>
      <c r="F207" s="244">
        <f t="shared" si="14"/>
        <v>4.156132026451021</v>
      </c>
      <c r="G207" s="124">
        <f t="shared" si="15"/>
        <v>288.72999999999996</v>
      </c>
      <c r="H207" s="91">
        <v>46</v>
      </c>
      <c r="I207" s="102">
        <v>797.77</v>
      </c>
      <c r="J207" s="102">
        <v>509.04</v>
      </c>
    </row>
    <row r="208" spans="1:10" ht="18.75" customHeight="1">
      <c r="A208" s="89"/>
      <c r="B208" s="91">
        <v>29</v>
      </c>
      <c r="C208" s="83">
        <v>85.2722</v>
      </c>
      <c r="D208" s="83">
        <v>85.2732</v>
      </c>
      <c r="E208" s="123">
        <f t="shared" si="16"/>
        <v>0.0010000000000047748</v>
      </c>
      <c r="F208" s="244">
        <f t="shared" si="14"/>
        <v>4.034372856758683</v>
      </c>
      <c r="G208" s="124">
        <f t="shared" si="15"/>
        <v>247.87</v>
      </c>
      <c r="H208" s="127">
        <v>47</v>
      </c>
      <c r="I208" s="102">
        <v>782.43</v>
      </c>
      <c r="J208" s="102">
        <v>534.56</v>
      </c>
    </row>
    <row r="209" spans="1:10" ht="18.75" customHeight="1">
      <c r="A209" s="89"/>
      <c r="B209" s="91">
        <v>30</v>
      </c>
      <c r="C209" s="83">
        <v>84.93</v>
      </c>
      <c r="D209" s="83">
        <v>84.9325</v>
      </c>
      <c r="E209" s="123">
        <f t="shared" si="16"/>
        <v>0.0024999999999977263</v>
      </c>
      <c r="F209" s="244">
        <f t="shared" si="14"/>
        <v>7.978553647787472</v>
      </c>
      <c r="G209" s="124">
        <f t="shared" si="15"/>
        <v>313.34</v>
      </c>
      <c r="H209" s="91">
        <v>48</v>
      </c>
      <c r="I209" s="102">
        <v>799.9</v>
      </c>
      <c r="J209" s="102">
        <v>486.56</v>
      </c>
    </row>
    <row r="210" spans="1:10" ht="18.75" customHeight="1">
      <c r="A210" s="89">
        <v>22987</v>
      </c>
      <c r="B210" s="91">
        <v>25</v>
      </c>
      <c r="C210" s="83">
        <v>84.9685</v>
      </c>
      <c r="D210" s="83">
        <v>84.9694</v>
      </c>
      <c r="E210" s="123">
        <f t="shared" si="16"/>
        <v>0.0008999999999872443</v>
      </c>
      <c r="F210" s="244">
        <f t="shared" si="14"/>
        <v>2.7148502307237923</v>
      </c>
      <c r="G210" s="124">
        <f t="shared" si="15"/>
        <v>331.51</v>
      </c>
      <c r="H210" s="127">
        <v>49</v>
      </c>
      <c r="I210" s="102">
        <v>670.98</v>
      </c>
      <c r="J210" s="102">
        <v>339.47</v>
      </c>
    </row>
    <row r="211" spans="1:10" ht="18.75" customHeight="1">
      <c r="A211" s="89"/>
      <c r="B211" s="91">
        <v>26</v>
      </c>
      <c r="C211" s="83">
        <v>90.8411</v>
      </c>
      <c r="D211" s="83">
        <v>90.8451</v>
      </c>
      <c r="E211" s="123">
        <f t="shared" si="16"/>
        <v>0.0040000000000048885</v>
      </c>
      <c r="F211" s="244">
        <f t="shared" si="14"/>
        <v>13.262599469512232</v>
      </c>
      <c r="G211" s="124">
        <f t="shared" si="15"/>
        <v>301.59999999999997</v>
      </c>
      <c r="H211" s="91">
        <v>50</v>
      </c>
      <c r="I211" s="102">
        <v>695.03</v>
      </c>
      <c r="J211" s="102">
        <v>393.43</v>
      </c>
    </row>
    <row r="212" spans="1:10" ht="18.75" customHeight="1">
      <c r="A212" s="89"/>
      <c r="B212" s="91">
        <v>27</v>
      </c>
      <c r="C212" s="83">
        <v>85.983</v>
      </c>
      <c r="D212" s="83">
        <v>85.9866</v>
      </c>
      <c r="E212" s="123">
        <f t="shared" si="16"/>
        <v>0.00359999999999161</v>
      </c>
      <c r="F212" s="244">
        <f t="shared" si="14"/>
        <v>11.536243030159618</v>
      </c>
      <c r="G212" s="124">
        <f t="shared" si="15"/>
        <v>312.05999999999995</v>
      </c>
      <c r="H212" s="127">
        <v>51</v>
      </c>
      <c r="I212" s="102">
        <v>829.78</v>
      </c>
      <c r="J212" s="102">
        <v>517.72</v>
      </c>
    </row>
    <row r="213" spans="1:10" ht="18.75" customHeight="1">
      <c r="A213" s="89">
        <v>23004</v>
      </c>
      <c r="B213" s="91">
        <v>28</v>
      </c>
      <c r="C213" s="83">
        <v>91.7487</v>
      </c>
      <c r="D213" s="83">
        <v>91.7514</v>
      </c>
      <c r="E213" s="123">
        <f t="shared" si="16"/>
        <v>0.0027000000000043656</v>
      </c>
      <c r="F213" s="244">
        <f t="shared" si="14"/>
        <v>8.212677941368675</v>
      </c>
      <c r="G213" s="124">
        <f t="shared" si="15"/>
        <v>328.76</v>
      </c>
      <c r="H213" s="91">
        <v>52</v>
      </c>
      <c r="I213" s="102">
        <v>682.91</v>
      </c>
      <c r="J213" s="102">
        <v>354.15</v>
      </c>
    </row>
    <row r="214" spans="1:10" ht="18.75" customHeight="1">
      <c r="A214" s="89"/>
      <c r="B214" s="91">
        <v>29</v>
      </c>
      <c r="C214" s="83">
        <v>85.2668</v>
      </c>
      <c r="D214" s="83">
        <v>85.2697</v>
      </c>
      <c r="E214" s="123">
        <f t="shared" si="16"/>
        <v>0.002899999999996794</v>
      </c>
      <c r="F214" s="244">
        <f t="shared" si="14"/>
        <v>10.297564093447887</v>
      </c>
      <c r="G214" s="124">
        <f t="shared" si="15"/>
        <v>281.62</v>
      </c>
      <c r="H214" s="127">
        <v>53</v>
      </c>
      <c r="I214" s="102">
        <v>833.51</v>
      </c>
      <c r="J214" s="102">
        <v>551.89</v>
      </c>
    </row>
    <row r="215" spans="1:10" ht="18.75" customHeight="1">
      <c r="A215" s="89"/>
      <c r="B215" s="91">
        <v>30</v>
      </c>
      <c r="C215" s="83">
        <v>85.3554</v>
      </c>
      <c r="D215" s="83">
        <v>85.3615</v>
      </c>
      <c r="E215" s="123">
        <f t="shared" si="16"/>
        <v>0.006100000000003547</v>
      </c>
      <c r="F215" s="244">
        <f t="shared" si="14"/>
        <v>20.661856857377458</v>
      </c>
      <c r="G215" s="124">
        <f t="shared" si="15"/>
        <v>295.23</v>
      </c>
      <c r="H215" s="91">
        <v>54</v>
      </c>
      <c r="I215" s="102">
        <v>705.97</v>
      </c>
      <c r="J215" s="102">
        <v>410.74</v>
      </c>
    </row>
    <row r="216" spans="1:10" ht="18.75" customHeight="1">
      <c r="A216" s="89">
        <v>23018</v>
      </c>
      <c r="B216" s="91">
        <v>1</v>
      </c>
      <c r="C216" s="83">
        <v>85.3867</v>
      </c>
      <c r="D216" s="83">
        <v>85.3893</v>
      </c>
      <c r="E216" s="123">
        <f t="shared" si="16"/>
        <v>0.002600000000001046</v>
      </c>
      <c r="F216" s="244">
        <f t="shared" si="14"/>
        <v>8.818342151679031</v>
      </c>
      <c r="G216" s="124">
        <f t="shared" si="15"/>
        <v>294.84000000000003</v>
      </c>
      <c r="H216" s="127">
        <v>55</v>
      </c>
      <c r="I216" s="102">
        <v>672.24</v>
      </c>
      <c r="J216" s="102">
        <v>377.4</v>
      </c>
    </row>
    <row r="217" spans="1:10" ht="18.75" customHeight="1">
      <c r="A217" s="89"/>
      <c r="B217" s="91">
        <v>2</v>
      </c>
      <c r="C217" s="83">
        <v>87.4279</v>
      </c>
      <c r="D217" s="83">
        <v>87.4332</v>
      </c>
      <c r="E217" s="123">
        <f t="shared" si="16"/>
        <v>0.0053000000000054115</v>
      </c>
      <c r="F217" s="244">
        <f t="shared" si="14"/>
        <v>19.152934374116114</v>
      </c>
      <c r="G217" s="124">
        <f t="shared" si="15"/>
        <v>276.72</v>
      </c>
      <c r="H217" s="91">
        <v>56</v>
      </c>
      <c r="I217" s="102">
        <v>841.59</v>
      </c>
      <c r="J217" s="102">
        <v>564.87</v>
      </c>
    </row>
    <row r="218" spans="1:10" ht="18.75" customHeight="1">
      <c r="A218" s="89"/>
      <c r="B218" s="91">
        <v>3</v>
      </c>
      <c r="C218" s="83">
        <v>85.8537</v>
      </c>
      <c r="D218" s="83">
        <v>85.8578</v>
      </c>
      <c r="E218" s="123">
        <f t="shared" si="16"/>
        <v>0.004099999999993997</v>
      </c>
      <c r="F218" s="244">
        <f t="shared" si="14"/>
        <v>12.382965871319835</v>
      </c>
      <c r="G218" s="124">
        <f t="shared" si="15"/>
        <v>331.1</v>
      </c>
      <c r="H218" s="127">
        <v>57</v>
      </c>
      <c r="I218" s="102">
        <v>697.47</v>
      </c>
      <c r="J218" s="102">
        <v>366.37</v>
      </c>
    </row>
    <row r="219" spans="1:10" ht="18.75" customHeight="1">
      <c r="A219" s="89">
        <v>23047</v>
      </c>
      <c r="B219" s="91">
        <v>1</v>
      </c>
      <c r="C219" s="83">
        <v>85.3922</v>
      </c>
      <c r="D219" s="83">
        <v>85.3933</v>
      </c>
      <c r="E219" s="123">
        <f t="shared" si="16"/>
        <v>0.0010999999999938836</v>
      </c>
      <c r="F219" s="244">
        <f t="shared" si="14"/>
        <v>3.1791907514274094</v>
      </c>
      <c r="G219" s="124">
        <f t="shared" si="15"/>
        <v>346</v>
      </c>
      <c r="H219" s="91">
        <v>58</v>
      </c>
      <c r="I219" s="102">
        <v>739.99</v>
      </c>
      <c r="J219" s="102">
        <v>393.99</v>
      </c>
    </row>
    <row r="220" spans="1:10" ht="18.75" customHeight="1">
      <c r="A220" s="89"/>
      <c r="B220" s="91">
        <v>2</v>
      </c>
      <c r="C220" s="83">
        <v>87.4781</v>
      </c>
      <c r="D220" s="83">
        <v>87.4811</v>
      </c>
      <c r="E220" s="123">
        <f t="shared" si="16"/>
        <v>0.0030000000000001137</v>
      </c>
      <c r="F220" s="244">
        <f t="shared" si="14"/>
        <v>10.465359659527364</v>
      </c>
      <c r="G220" s="124">
        <f t="shared" si="15"/>
        <v>286.65999999999997</v>
      </c>
      <c r="H220" s="127">
        <v>59</v>
      </c>
      <c r="I220" s="102">
        <v>815.12</v>
      </c>
      <c r="J220" s="102">
        <v>528.46</v>
      </c>
    </row>
    <row r="221" spans="1:10" ht="18.75" customHeight="1">
      <c r="A221" s="89"/>
      <c r="B221" s="91">
        <v>3</v>
      </c>
      <c r="C221" s="83">
        <v>85.9021</v>
      </c>
      <c r="D221" s="83">
        <v>85.9072</v>
      </c>
      <c r="E221" s="123">
        <f t="shared" si="16"/>
        <v>0.005099999999998772</v>
      </c>
      <c r="F221" s="244">
        <f t="shared" si="14"/>
        <v>15.606352703567342</v>
      </c>
      <c r="G221" s="124">
        <f t="shared" si="15"/>
        <v>326.79</v>
      </c>
      <c r="H221" s="91">
        <v>60</v>
      </c>
      <c r="I221" s="102">
        <v>805.72</v>
      </c>
      <c r="J221" s="102">
        <v>478.93</v>
      </c>
    </row>
    <row r="222" spans="1:11" s="207" customFormat="1" ht="18.75" customHeight="1" thickBot="1">
      <c r="A222" s="201"/>
      <c r="B222" s="202"/>
      <c r="C222" s="203"/>
      <c r="D222" s="203"/>
      <c r="E222" s="177">
        <f t="shared" si="16"/>
        <v>0</v>
      </c>
      <c r="F222" s="248" t="e">
        <f t="shared" si="14"/>
        <v>#DIV/0!</v>
      </c>
      <c r="G222" s="178">
        <f t="shared" si="15"/>
        <v>0</v>
      </c>
      <c r="H222" s="204">
        <v>61</v>
      </c>
      <c r="I222" s="205"/>
      <c r="J222" s="205"/>
      <c r="K222" s="206" t="s">
        <v>118</v>
      </c>
    </row>
    <row r="223" spans="1:10" ht="18.75" customHeight="1" thickTop="1">
      <c r="A223" s="126">
        <v>23189</v>
      </c>
      <c r="B223" s="127">
        <v>1</v>
      </c>
      <c r="C223" s="128">
        <v>85.4435</v>
      </c>
      <c r="D223" s="128">
        <v>86.3977</v>
      </c>
      <c r="E223" s="208">
        <f t="shared" si="16"/>
        <v>0.9542000000000002</v>
      </c>
      <c r="F223" s="247">
        <f t="shared" si="14"/>
        <v>2782.654340789129</v>
      </c>
      <c r="G223" s="209">
        <f t="shared" si="15"/>
        <v>342.90999999999997</v>
      </c>
      <c r="H223" s="127">
        <v>1</v>
      </c>
      <c r="I223" s="131">
        <v>715.53</v>
      </c>
      <c r="J223" s="131">
        <v>372.62</v>
      </c>
    </row>
    <row r="224" spans="1:10" ht="18.75" customHeight="1">
      <c r="A224" s="89"/>
      <c r="B224" s="91">
        <v>2</v>
      </c>
      <c r="C224" s="83">
        <v>85.5372</v>
      </c>
      <c r="D224" s="83">
        <v>86.969</v>
      </c>
      <c r="E224" s="123">
        <f t="shared" si="16"/>
        <v>1.4317999999999955</v>
      </c>
      <c r="F224" s="244">
        <f t="shared" si="14"/>
        <v>4230.712407292485</v>
      </c>
      <c r="G224" s="124">
        <f t="shared" si="15"/>
        <v>338.42999999999995</v>
      </c>
      <c r="H224" s="127">
        <v>2</v>
      </c>
      <c r="I224" s="102">
        <v>672.54</v>
      </c>
      <c r="J224" s="102">
        <v>334.11</v>
      </c>
    </row>
    <row r="225" spans="1:10" ht="18.75" customHeight="1">
      <c r="A225" s="89"/>
      <c r="B225" s="91">
        <v>3</v>
      </c>
      <c r="C225" s="83">
        <v>85.9</v>
      </c>
      <c r="D225" s="83">
        <v>86.7934</v>
      </c>
      <c r="E225" s="123">
        <f t="shared" si="16"/>
        <v>0.8933999999999997</v>
      </c>
      <c r="F225" s="244">
        <f t="shared" si="14"/>
        <v>2895.385014259787</v>
      </c>
      <c r="G225" s="124">
        <f t="shared" si="15"/>
        <v>308.55999999999995</v>
      </c>
      <c r="H225" s="127">
        <v>3</v>
      </c>
      <c r="I225" s="102">
        <v>828.15</v>
      </c>
      <c r="J225" s="102">
        <v>519.59</v>
      </c>
    </row>
    <row r="226" spans="1:10" ht="18.75" customHeight="1">
      <c r="A226" s="89">
        <v>23189</v>
      </c>
      <c r="B226" s="91">
        <v>4</v>
      </c>
      <c r="C226" s="83">
        <v>85.0505</v>
      </c>
      <c r="D226" s="83">
        <v>85.5014</v>
      </c>
      <c r="E226" s="123">
        <f t="shared" si="16"/>
        <v>0.4509000000000043</v>
      </c>
      <c r="F226" s="244">
        <f t="shared" si="14"/>
        <v>1297.8527430775553</v>
      </c>
      <c r="G226" s="124">
        <f t="shared" si="15"/>
        <v>347.4200000000001</v>
      </c>
      <c r="H226" s="127">
        <v>4</v>
      </c>
      <c r="I226" s="102">
        <v>661.7</v>
      </c>
      <c r="J226" s="102">
        <v>314.28</v>
      </c>
    </row>
    <row r="227" spans="1:10" ht="18.75" customHeight="1">
      <c r="A227" s="89"/>
      <c r="B227" s="91">
        <v>5</v>
      </c>
      <c r="C227" s="83">
        <v>85.0952</v>
      </c>
      <c r="D227" s="83">
        <v>85.3996</v>
      </c>
      <c r="E227" s="123">
        <f t="shared" si="16"/>
        <v>0.3044000000000011</v>
      </c>
      <c r="F227" s="244">
        <f t="shared" si="14"/>
        <v>1028.2394271044489</v>
      </c>
      <c r="G227" s="124">
        <f t="shared" si="15"/>
        <v>296.0400000000001</v>
      </c>
      <c r="H227" s="127">
        <v>5</v>
      </c>
      <c r="I227" s="102">
        <v>842.21</v>
      </c>
      <c r="J227" s="102">
        <v>546.17</v>
      </c>
    </row>
    <row r="228" spans="1:10" ht="18.75" customHeight="1">
      <c r="A228" s="89"/>
      <c r="B228" s="91">
        <v>6</v>
      </c>
      <c r="C228" s="83">
        <v>87.495</v>
      </c>
      <c r="D228" s="83">
        <v>88.0691</v>
      </c>
      <c r="E228" s="123">
        <f t="shared" si="16"/>
        <v>0.5741000000000014</v>
      </c>
      <c r="F228" s="244">
        <f t="shared" si="14"/>
        <v>1737.0650529500795</v>
      </c>
      <c r="G228" s="124">
        <f t="shared" si="15"/>
        <v>330.50000000000006</v>
      </c>
      <c r="H228" s="127">
        <v>6</v>
      </c>
      <c r="I228" s="102">
        <v>692.94</v>
      </c>
      <c r="J228" s="102">
        <v>362.44</v>
      </c>
    </row>
    <row r="229" spans="1:11" ht="18.75" customHeight="1">
      <c r="A229" s="89">
        <v>23214</v>
      </c>
      <c r="B229" s="91">
        <v>25</v>
      </c>
      <c r="C229" s="83">
        <v>84.9683</v>
      </c>
      <c r="D229" s="83">
        <v>85.558</v>
      </c>
      <c r="E229" s="123">
        <f t="shared" si="16"/>
        <v>0.5897000000000077</v>
      </c>
      <c r="F229" s="244">
        <f t="shared" si="14"/>
        <v>1901.2154624883378</v>
      </c>
      <c r="G229" s="124">
        <f t="shared" si="15"/>
        <v>310.16999999999996</v>
      </c>
      <c r="H229" s="127">
        <v>7</v>
      </c>
      <c r="I229" s="102">
        <v>853.18</v>
      </c>
      <c r="J229" s="102">
        <v>543.01</v>
      </c>
      <c r="K229" t="s">
        <v>120</v>
      </c>
    </row>
    <row r="230" spans="1:10" ht="18.75" customHeight="1">
      <c r="A230" s="89"/>
      <c r="B230" s="91">
        <v>26</v>
      </c>
      <c r="C230" s="83">
        <v>90.846</v>
      </c>
      <c r="D230" s="83">
        <v>91.3351</v>
      </c>
      <c r="E230" s="123">
        <f t="shared" si="16"/>
        <v>0.48909999999999343</v>
      </c>
      <c r="F230" s="244">
        <f t="shared" si="14"/>
        <v>1619.8046034111394</v>
      </c>
      <c r="G230" s="124">
        <f t="shared" si="15"/>
        <v>301.94999999999993</v>
      </c>
      <c r="H230" s="127">
        <v>8</v>
      </c>
      <c r="I230" s="102">
        <v>842.3</v>
      </c>
      <c r="J230" s="102">
        <v>540.35</v>
      </c>
    </row>
    <row r="231" spans="1:10" ht="18.75" customHeight="1">
      <c r="A231" s="89"/>
      <c r="B231" s="91">
        <v>27</v>
      </c>
      <c r="C231" s="83">
        <v>85.9815</v>
      </c>
      <c r="D231" s="83">
        <v>86.5645</v>
      </c>
      <c r="E231" s="123">
        <f t="shared" si="16"/>
        <v>0.5829999999999984</v>
      </c>
      <c r="F231" s="244">
        <f t="shared" si="14"/>
        <v>1879.0691677947475</v>
      </c>
      <c r="G231" s="124">
        <f t="shared" si="15"/>
        <v>310.26</v>
      </c>
      <c r="H231" s="127">
        <v>9</v>
      </c>
      <c r="I231" s="102">
        <v>822.56</v>
      </c>
      <c r="J231" s="102">
        <v>512.3</v>
      </c>
    </row>
    <row r="232" spans="1:11" ht="18.75" customHeight="1">
      <c r="A232" s="89">
        <v>23214</v>
      </c>
      <c r="B232" s="91">
        <v>28</v>
      </c>
      <c r="C232" s="83">
        <v>91.7195</v>
      </c>
      <c r="D232" s="83">
        <v>92.3022</v>
      </c>
      <c r="E232" s="123">
        <f t="shared" si="16"/>
        <v>0.5827000000000027</v>
      </c>
      <c r="F232" s="244">
        <f t="shared" si="14"/>
        <v>2077.8063043788425</v>
      </c>
      <c r="G232" s="124">
        <f t="shared" si="15"/>
        <v>280.44000000000005</v>
      </c>
      <c r="H232" s="127">
        <v>10</v>
      </c>
      <c r="I232" s="102">
        <v>845.37</v>
      </c>
      <c r="J232" s="102">
        <v>564.93</v>
      </c>
      <c r="K232" t="s">
        <v>121</v>
      </c>
    </row>
    <row r="233" spans="1:10" ht="18.75" customHeight="1">
      <c r="A233" s="89"/>
      <c r="B233" s="91">
        <v>29</v>
      </c>
      <c r="C233" s="83">
        <v>85.219</v>
      </c>
      <c r="D233" s="83">
        <v>85.5895</v>
      </c>
      <c r="E233" s="123">
        <f t="shared" si="16"/>
        <v>0.37050000000000693</v>
      </c>
      <c r="F233" s="244">
        <f t="shared" si="14"/>
        <v>1060.3285444451003</v>
      </c>
      <c r="G233" s="124">
        <f t="shared" si="15"/>
        <v>349.42</v>
      </c>
      <c r="H233" s="127">
        <v>11</v>
      </c>
      <c r="I233" s="102">
        <v>701.86</v>
      </c>
      <c r="J233" s="102">
        <v>352.44</v>
      </c>
    </row>
    <row r="234" spans="1:10" ht="18.75" customHeight="1">
      <c r="A234" s="89"/>
      <c r="B234" s="91">
        <v>30</v>
      </c>
      <c r="C234" s="83">
        <v>85.3161</v>
      </c>
      <c r="D234" s="83">
        <v>85.7624</v>
      </c>
      <c r="E234" s="123">
        <f t="shared" si="16"/>
        <v>0.4462999999999937</v>
      </c>
      <c r="F234" s="244">
        <f t="shared" si="14"/>
        <v>1520.198923632379</v>
      </c>
      <c r="G234" s="124">
        <f t="shared" si="15"/>
        <v>293.5799999999999</v>
      </c>
      <c r="H234" s="127">
        <v>12</v>
      </c>
      <c r="I234" s="102">
        <v>848.53</v>
      </c>
      <c r="J234" s="102">
        <v>554.95</v>
      </c>
    </row>
    <row r="235" spans="1:10" ht="18.75" customHeight="1">
      <c r="A235" s="89">
        <v>23227</v>
      </c>
      <c r="B235" s="91">
        <v>13</v>
      </c>
      <c r="C235" s="83">
        <v>87.1442</v>
      </c>
      <c r="D235" s="83">
        <v>87.1974</v>
      </c>
      <c r="E235" s="123">
        <f t="shared" si="16"/>
        <v>0.05320000000000391</v>
      </c>
      <c r="F235" s="244">
        <f t="shared" si="14"/>
        <v>186.76496401616265</v>
      </c>
      <c r="G235" s="124">
        <f t="shared" si="15"/>
        <v>284.8499999999999</v>
      </c>
      <c r="H235" s="127">
        <v>13</v>
      </c>
      <c r="I235" s="102">
        <v>815.29</v>
      </c>
      <c r="J235" s="102">
        <v>530.44</v>
      </c>
    </row>
    <row r="236" spans="1:10" ht="18.75" customHeight="1">
      <c r="A236" s="89"/>
      <c r="B236" s="91">
        <v>14</v>
      </c>
      <c r="C236" s="83">
        <v>85.9444</v>
      </c>
      <c r="D236" s="83">
        <v>86.0077</v>
      </c>
      <c r="E236" s="123">
        <f t="shared" si="16"/>
        <v>0.06329999999999814</v>
      </c>
      <c r="F236" s="244">
        <f t="shared" si="14"/>
        <v>192.5533856543108</v>
      </c>
      <c r="G236" s="124">
        <f t="shared" si="15"/>
        <v>328.74</v>
      </c>
      <c r="H236" s="127">
        <v>14</v>
      </c>
      <c r="I236" s="102">
        <v>691.23</v>
      </c>
      <c r="J236" s="102">
        <v>362.49</v>
      </c>
    </row>
    <row r="237" spans="1:10" ht="18.75" customHeight="1">
      <c r="A237" s="89"/>
      <c r="B237" s="91">
        <v>15</v>
      </c>
      <c r="C237" s="83">
        <v>87.0116</v>
      </c>
      <c r="D237" s="83">
        <v>87.0587</v>
      </c>
      <c r="E237" s="123">
        <f t="shared" si="16"/>
        <v>0.047100000000000364</v>
      </c>
      <c r="F237" s="244">
        <f t="shared" si="14"/>
        <v>172.0673656522864</v>
      </c>
      <c r="G237" s="124">
        <f t="shared" si="15"/>
        <v>273.73</v>
      </c>
      <c r="H237" s="127">
        <v>15</v>
      </c>
      <c r="I237" s="102">
        <v>804.19</v>
      </c>
      <c r="J237" s="102">
        <v>530.46</v>
      </c>
    </row>
    <row r="238" spans="1:10" ht="18.75" customHeight="1">
      <c r="A238" s="89">
        <v>23230</v>
      </c>
      <c r="B238" s="91">
        <v>16</v>
      </c>
      <c r="C238" s="83">
        <v>85.6705</v>
      </c>
      <c r="D238" s="83">
        <v>85.7189</v>
      </c>
      <c r="E238" s="123">
        <f t="shared" si="16"/>
        <v>0.04840000000000089</v>
      </c>
      <c r="F238" s="244">
        <f t="shared" si="14"/>
        <v>148.78573624347032</v>
      </c>
      <c r="G238" s="124">
        <f t="shared" si="15"/>
        <v>325.29999999999995</v>
      </c>
      <c r="H238" s="127">
        <v>16</v>
      </c>
      <c r="I238" s="102">
        <v>661.06</v>
      </c>
      <c r="J238" s="102">
        <v>335.76</v>
      </c>
    </row>
    <row r="239" spans="1:10" ht="18.75" customHeight="1">
      <c r="A239" s="89"/>
      <c r="B239" s="91">
        <v>17</v>
      </c>
      <c r="C239" s="83">
        <v>89.3981</v>
      </c>
      <c r="D239" s="83">
        <v>89.4394</v>
      </c>
      <c r="E239" s="123">
        <f t="shared" si="16"/>
        <v>0.041300000000006776</v>
      </c>
      <c r="F239" s="244">
        <f t="shared" si="14"/>
        <v>163.97347838173175</v>
      </c>
      <c r="G239" s="124">
        <f t="shared" si="15"/>
        <v>251.87</v>
      </c>
      <c r="H239" s="127">
        <v>17</v>
      </c>
      <c r="I239" s="102">
        <v>817.76</v>
      </c>
      <c r="J239" s="102">
        <v>565.89</v>
      </c>
    </row>
    <row r="240" spans="1:10" ht="18.75" customHeight="1">
      <c r="A240" s="89"/>
      <c r="B240" s="91">
        <v>18</v>
      </c>
      <c r="C240" s="83">
        <v>86.8239</v>
      </c>
      <c r="D240" s="83">
        <v>86.9988</v>
      </c>
      <c r="E240" s="123">
        <f t="shared" si="16"/>
        <v>0.17490000000000805</v>
      </c>
      <c r="F240" s="244">
        <f t="shared" si="14"/>
        <v>626.2307995274017</v>
      </c>
      <c r="G240" s="124">
        <f t="shared" si="15"/>
        <v>279.2900000000001</v>
      </c>
      <c r="H240" s="127">
        <v>18</v>
      </c>
      <c r="I240" s="102">
        <v>827.95</v>
      </c>
      <c r="J240" s="102">
        <v>548.66</v>
      </c>
    </row>
    <row r="241" spans="1:10" ht="18.75" customHeight="1">
      <c r="A241" s="89">
        <v>23236</v>
      </c>
      <c r="B241" s="91">
        <v>19</v>
      </c>
      <c r="C241" s="83">
        <v>88.992</v>
      </c>
      <c r="D241" s="83">
        <v>88.9988</v>
      </c>
      <c r="E241" s="123">
        <f t="shared" si="16"/>
        <v>0.006799999999998363</v>
      </c>
      <c r="F241" s="244">
        <f t="shared" si="14"/>
        <v>27.644523945029526</v>
      </c>
      <c r="G241" s="124">
        <f t="shared" si="15"/>
        <v>245.98000000000002</v>
      </c>
      <c r="H241" s="127">
        <v>19</v>
      </c>
      <c r="I241" s="102">
        <v>818.25</v>
      </c>
      <c r="J241" s="102">
        <v>572.27</v>
      </c>
    </row>
    <row r="242" spans="1:10" ht="18.75" customHeight="1">
      <c r="A242" s="89"/>
      <c r="B242" s="91">
        <v>20</v>
      </c>
      <c r="C242" s="83">
        <v>84.6526</v>
      </c>
      <c r="D242" s="83">
        <v>84.6595</v>
      </c>
      <c r="E242" s="123">
        <f t="shared" si="16"/>
        <v>0.006899999999987472</v>
      </c>
      <c r="F242" s="244">
        <f t="shared" si="14"/>
        <v>22.123184456018052</v>
      </c>
      <c r="G242" s="124">
        <f t="shared" si="15"/>
        <v>311.89000000000004</v>
      </c>
      <c r="H242" s="127">
        <v>20</v>
      </c>
      <c r="I242" s="102">
        <v>676.84</v>
      </c>
      <c r="J242" s="102">
        <v>364.95</v>
      </c>
    </row>
    <row r="243" spans="1:10" ht="23.25">
      <c r="A243" s="89"/>
      <c r="B243" s="91">
        <v>21</v>
      </c>
      <c r="C243" s="83">
        <v>86.3402</v>
      </c>
      <c r="D243" s="83">
        <v>86.349</v>
      </c>
      <c r="E243" s="123">
        <f t="shared" si="16"/>
        <v>0.008800000000007913</v>
      </c>
      <c r="F243" s="244">
        <f t="shared" si="14"/>
        <v>30.080328149061405</v>
      </c>
      <c r="G243" s="124">
        <f t="shared" si="15"/>
        <v>292.54999999999995</v>
      </c>
      <c r="H243" s="127">
        <v>21</v>
      </c>
      <c r="I243" s="102">
        <v>714.41</v>
      </c>
      <c r="J243" s="102">
        <v>421.86</v>
      </c>
    </row>
    <row r="244" spans="1:10" ht="23.25">
      <c r="A244" s="89">
        <v>23244</v>
      </c>
      <c r="B244" s="91">
        <v>22</v>
      </c>
      <c r="C244" s="83">
        <v>89.8957</v>
      </c>
      <c r="D244" s="83">
        <v>90.8548</v>
      </c>
      <c r="E244" s="123">
        <f t="shared" si="16"/>
        <v>0.9590999999999923</v>
      </c>
      <c r="F244" s="244">
        <f t="shared" si="14"/>
        <v>3089.5854137808597</v>
      </c>
      <c r="G244" s="124">
        <f t="shared" si="15"/>
        <v>310.43</v>
      </c>
      <c r="H244" s="127">
        <v>22</v>
      </c>
      <c r="I244" s="102">
        <v>703.25</v>
      </c>
      <c r="J244" s="102">
        <v>392.82</v>
      </c>
    </row>
    <row r="245" spans="1:10" ht="23.25">
      <c r="A245" s="89"/>
      <c r="B245" s="91">
        <v>23</v>
      </c>
      <c r="C245" s="83">
        <v>87.7264</v>
      </c>
      <c r="D245" s="83">
        <v>88.7837</v>
      </c>
      <c r="E245" s="123">
        <f t="shared" si="16"/>
        <v>1.057299999999998</v>
      </c>
      <c r="F245" s="244">
        <f t="shared" si="14"/>
        <v>3043.8162137263876</v>
      </c>
      <c r="G245" s="124">
        <f t="shared" si="15"/>
        <v>347.35999999999996</v>
      </c>
      <c r="H245" s="127">
        <v>23</v>
      </c>
      <c r="I245" s="102">
        <v>716.79</v>
      </c>
      <c r="J245" s="102">
        <v>369.43</v>
      </c>
    </row>
    <row r="246" spans="1:10" ht="23.25">
      <c r="A246" s="89"/>
      <c r="B246" s="91">
        <v>24</v>
      </c>
      <c r="C246" s="83">
        <v>88.0916</v>
      </c>
      <c r="D246" s="83">
        <v>89.0605</v>
      </c>
      <c r="E246" s="123">
        <f t="shared" si="16"/>
        <v>0.968900000000005</v>
      </c>
      <c r="F246" s="244">
        <f t="shared" si="14"/>
        <v>2929.137190882172</v>
      </c>
      <c r="G246" s="124">
        <f t="shared" si="15"/>
        <v>330.78000000000003</v>
      </c>
      <c r="H246" s="127">
        <v>24</v>
      </c>
      <c r="I246" s="102">
        <v>697.59</v>
      </c>
      <c r="J246" s="102">
        <v>366.81</v>
      </c>
    </row>
    <row r="247" spans="1:10" ht="23.25">
      <c r="A247" s="89"/>
      <c r="B247" s="91">
        <v>28</v>
      </c>
      <c r="C247" s="83"/>
      <c r="D247" s="83"/>
      <c r="E247" s="123">
        <f t="shared" si="16"/>
        <v>0</v>
      </c>
      <c r="F247" s="244" t="e">
        <f t="shared" si="14"/>
        <v>#DIV/0!</v>
      </c>
      <c r="G247" s="124">
        <f t="shared" si="15"/>
        <v>0</v>
      </c>
      <c r="H247" s="127">
        <v>25</v>
      </c>
      <c r="I247" s="102"/>
      <c r="J247" s="102"/>
    </row>
    <row r="248" spans="1:10" ht="23.25">
      <c r="A248" s="89"/>
      <c r="B248" s="91">
        <v>29</v>
      </c>
      <c r="C248" s="83"/>
      <c r="D248" s="83"/>
      <c r="E248" s="123">
        <f t="shared" si="16"/>
        <v>0</v>
      </c>
      <c r="F248" s="244" t="e">
        <f t="shared" si="14"/>
        <v>#DIV/0!</v>
      </c>
      <c r="G248" s="124">
        <f t="shared" si="15"/>
        <v>0</v>
      </c>
      <c r="H248" s="127">
        <v>26</v>
      </c>
      <c r="I248" s="102"/>
      <c r="J248" s="102"/>
    </row>
    <row r="249" spans="1:10" ht="23.25">
      <c r="A249" s="89"/>
      <c r="B249" s="91">
        <v>30</v>
      </c>
      <c r="C249" s="83"/>
      <c r="D249" s="83"/>
      <c r="E249" s="123">
        <f t="shared" si="16"/>
        <v>0</v>
      </c>
      <c r="F249" s="244" t="e">
        <f t="shared" si="14"/>
        <v>#DIV/0!</v>
      </c>
      <c r="G249" s="124">
        <f t="shared" si="15"/>
        <v>0</v>
      </c>
      <c r="H249" s="127">
        <v>27</v>
      </c>
      <c r="I249" s="102"/>
      <c r="J249" s="102"/>
    </row>
    <row r="250" spans="1:10" ht="23.25">
      <c r="A250" s="89"/>
      <c r="B250" s="91"/>
      <c r="C250" s="83"/>
      <c r="D250" s="83"/>
      <c r="E250" s="123">
        <f t="shared" si="16"/>
        <v>0</v>
      </c>
      <c r="F250" s="244" t="e">
        <f t="shared" si="14"/>
        <v>#DIV/0!</v>
      </c>
      <c r="G250" s="124">
        <f t="shared" si="15"/>
        <v>0</v>
      </c>
      <c r="H250" s="127">
        <v>28</v>
      </c>
      <c r="I250" s="102"/>
      <c r="J250" s="102"/>
    </row>
    <row r="251" spans="1:10" ht="23.25">
      <c r="A251" s="89"/>
      <c r="B251" s="91"/>
      <c r="C251" s="83"/>
      <c r="D251" s="83"/>
      <c r="E251" s="123">
        <f t="shared" si="16"/>
        <v>0</v>
      </c>
      <c r="F251" s="244" t="e">
        <f t="shared" si="14"/>
        <v>#DIV/0!</v>
      </c>
      <c r="G251" s="124">
        <f t="shared" si="15"/>
        <v>0</v>
      </c>
      <c r="H251" s="127">
        <v>29</v>
      </c>
      <c r="I251" s="102"/>
      <c r="J251" s="102"/>
    </row>
    <row r="252" spans="1:10" ht="23.25">
      <c r="A252" s="89"/>
      <c r="B252" s="91"/>
      <c r="C252" s="83"/>
      <c r="D252" s="83"/>
      <c r="E252" s="123">
        <f t="shared" si="16"/>
        <v>0</v>
      </c>
      <c r="F252" s="244" t="e">
        <f t="shared" si="14"/>
        <v>#DIV/0!</v>
      </c>
      <c r="G252" s="124">
        <f t="shared" si="15"/>
        <v>0</v>
      </c>
      <c r="H252" s="127">
        <v>30</v>
      </c>
      <c r="I252" s="102"/>
      <c r="J252" s="102"/>
    </row>
    <row r="253" spans="1:10" ht="23.25">
      <c r="A253" s="89">
        <v>23263</v>
      </c>
      <c r="B253" s="91">
        <v>28</v>
      </c>
      <c r="C253" s="83">
        <v>91.7045</v>
      </c>
      <c r="D253" s="83">
        <v>91.7664</v>
      </c>
      <c r="E253" s="123">
        <f t="shared" si="16"/>
        <v>0.061900000000008504</v>
      </c>
      <c r="F253" s="244">
        <f t="shared" si="14"/>
        <v>217.2310931742709</v>
      </c>
      <c r="G253" s="124">
        <f t="shared" si="15"/>
        <v>284.95000000000005</v>
      </c>
      <c r="H253" s="127">
        <v>31</v>
      </c>
      <c r="I253" s="102">
        <v>639.1</v>
      </c>
      <c r="J253" s="102">
        <v>354.15</v>
      </c>
    </row>
    <row r="254" spans="1:10" ht="23.25">
      <c r="A254" s="89"/>
      <c r="B254" s="91">
        <v>29</v>
      </c>
      <c r="C254" s="83">
        <v>85.227</v>
      </c>
      <c r="D254" s="83">
        <v>85.2894</v>
      </c>
      <c r="E254" s="123">
        <f t="shared" si="16"/>
        <v>0.06239999999999668</v>
      </c>
      <c r="F254" s="244">
        <f t="shared" si="14"/>
        <v>234.66586439019477</v>
      </c>
      <c r="G254" s="124">
        <f t="shared" si="15"/>
        <v>265.90999999999997</v>
      </c>
      <c r="H254" s="127">
        <v>32</v>
      </c>
      <c r="I254" s="102">
        <v>813.78</v>
      </c>
      <c r="J254" s="102">
        <v>547.87</v>
      </c>
    </row>
    <row r="255" spans="1:10" ht="23.25">
      <c r="A255" s="89"/>
      <c r="B255" s="91">
        <v>30</v>
      </c>
      <c r="C255" s="83">
        <v>85.2688</v>
      </c>
      <c r="D255" s="83">
        <v>85.3241</v>
      </c>
      <c r="E255" s="123">
        <f t="shared" si="16"/>
        <v>0.05530000000000257</v>
      </c>
      <c r="F255" s="244">
        <f t="shared" si="14"/>
        <v>187.2735277185227</v>
      </c>
      <c r="G255" s="124">
        <f t="shared" si="15"/>
        <v>295.29</v>
      </c>
      <c r="H255" s="127">
        <v>33</v>
      </c>
      <c r="I255" s="102">
        <v>787.22</v>
      </c>
      <c r="J255" s="102">
        <v>491.93</v>
      </c>
    </row>
    <row r="256" spans="1:10" ht="23.25">
      <c r="A256" s="89">
        <v>23270</v>
      </c>
      <c r="B256" s="91">
        <v>31</v>
      </c>
      <c r="C256" s="83">
        <v>93.4557</v>
      </c>
      <c r="D256" s="83">
        <v>93.474</v>
      </c>
      <c r="E256" s="123">
        <f t="shared" si="16"/>
        <v>0.01830000000001064</v>
      </c>
      <c r="F256" s="244">
        <f t="shared" si="14"/>
        <v>61.53121952863266</v>
      </c>
      <c r="G256" s="124">
        <f t="shared" si="15"/>
        <v>297.41</v>
      </c>
      <c r="H256" s="127">
        <v>34</v>
      </c>
      <c r="I256" s="102">
        <v>672.23</v>
      </c>
      <c r="J256" s="102">
        <v>374.82</v>
      </c>
    </row>
    <row r="257" spans="1:10" ht="23.25">
      <c r="A257" s="89"/>
      <c r="B257" s="91">
        <v>32</v>
      </c>
      <c r="C257" s="83">
        <v>83.9987</v>
      </c>
      <c r="D257" s="83">
        <v>84.0111</v>
      </c>
      <c r="E257" s="123">
        <f t="shared" si="16"/>
        <v>0.012399999999999523</v>
      </c>
      <c r="F257" s="244">
        <f t="shared" si="14"/>
        <v>47.37525788950685</v>
      </c>
      <c r="G257" s="124">
        <f t="shared" si="15"/>
        <v>261.74</v>
      </c>
      <c r="H257" s="127">
        <v>35</v>
      </c>
      <c r="I257" s="102">
        <v>829.45</v>
      </c>
      <c r="J257" s="102">
        <v>567.71</v>
      </c>
    </row>
    <row r="258" spans="1:10" ht="23.25">
      <c r="A258" s="89"/>
      <c r="B258" s="91">
        <v>33</v>
      </c>
      <c r="C258" s="83">
        <v>91.1066</v>
      </c>
      <c r="D258" s="83">
        <v>91.1259</v>
      </c>
      <c r="E258" s="123">
        <f t="shared" si="16"/>
        <v>0.019300000000001205</v>
      </c>
      <c r="F258" s="244">
        <f t="shared" si="14"/>
        <v>70.48425973267548</v>
      </c>
      <c r="G258" s="124">
        <f t="shared" si="15"/>
        <v>273.82000000000005</v>
      </c>
      <c r="H258" s="127">
        <v>36</v>
      </c>
      <c r="I258" s="102">
        <v>774.33</v>
      </c>
      <c r="J258" s="102">
        <v>500.51</v>
      </c>
    </row>
    <row r="259" spans="1:10" ht="23.25">
      <c r="A259" s="89">
        <v>23277</v>
      </c>
      <c r="B259" s="91">
        <v>34</v>
      </c>
      <c r="C259" s="83">
        <v>84.3132</v>
      </c>
      <c r="D259" s="83">
        <v>84.3393</v>
      </c>
      <c r="E259" s="123">
        <f t="shared" si="16"/>
        <v>0.026099999999999568</v>
      </c>
      <c r="F259" s="244">
        <f t="shared" si="14"/>
        <v>85.66083560339875</v>
      </c>
      <c r="G259" s="124">
        <f t="shared" si="15"/>
        <v>304.69</v>
      </c>
      <c r="H259" s="127">
        <v>37</v>
      </c>
      <c r="I259" s="102">
        <v>667.14</v>
      </c>
      <c r="J259" s="102">
        <v>362.45</v>
      </c>
    </row>
    <row r="260" spans="1:10" ht="23.25">
      <c r="A260" s="89"/>
      <c r="B260" s="91">
        <v>35</v>
      </c>
      <c r="C260" s="83">
        <v>86.0688</v>
      </c>
      <c r="D260" s="83">
        <v>86.0949</v>
      </c>
      <c r="E260" s="123">
        <f t="shared" si="16"/>
        <v>0.026099999999999568</v>
      </c>
      <c r="F260" s="244">
        <f t="shared" si="14"/>
        <v>98.13505790344249</v>
      </c>
      <c r="G260" s="124">
        <f t="shared" si="15"/>
        <v>265.96000000000004</v>
      </c>
      <c r="H260" s="127">
        <v>38</v>
      </c>
      <c r="I260" s="102">
        <v>796.44</v>
      </c>
      <c r="J260" s="102">
        <v>530.48</v>
      </c>
    </row>
    <row r="261" spans="1:10" ht="23.25">
      <c r="A261" s="89"/>
      <c r="B261" s="91">
        <v>36</v>
      </c>
      <c r="C261" s="83">
        <v>85.0408</v>
      </c>
      <c r="D261" s="83">
        <v>85.076</v>
      </c>
      <c r="E261" s="123">
        <f t="shared" si="16"/>
        <v>0.03519999999998902</v>
      </c>
      <c r="F261" s="244">
        <f t="shared" si="14"/>
        <v>123.12858542041774</v>
      </c>
      <c r="G261" s="124">
        <f t="shared" si="15"/>
        <v>285.88</v>
      </c>
      <c r="H261" s="127">
        <v>39</v>
      </c>
      <c r="I261" s="102">
        <v>831.23</v>
      </c>
      <c r="J261" s="102">
        <v>545.35</v>
      </c>
    </row>
    <row r="262" spans="1:10" ht="23.25">
      <c r="A262" s="89">
        <v>23291</v>
      </c>
      <c r="B262" s="91">
        <v>28</v>
      </c>
      <c r="C262" s="83">
        <v>91.7117</v>
      </c>
      <c r="D262" s="83">
        <v>91.7173</v>
      </c>
      <c r="E262" s="123">
        <f t="shared" si="16"/>
        <v>0.00560000000000116</v>
      </c>
      <c r="F262" s="244">
        <f t="shared" si="14"/>
        <v>17.44004982871741</v>
      </c>
      <c r="G262" s="124">
        <f t="shared" si="15"/>
        <v>321.09999999999997</v>
      </c>
      <c r="H262" s="127">
        <v>40</v>
      </c>
      <c r="I262" s="102">
        <v>642.15</v>
      </c>
      <c r="J262" s="102">
        <v>321.05</v>
      </c>
    </row>
    <row r="263" spans="1:10" ht="23.25">
      <c r="A263" s="89"/>
      <c r="B263" s="91">
        <v>29</v>
      </c>
      <c r="C263" s="83">
        <v>85.209</v>
      </c>
      <c r="D263" s="83">
        <v>85.2179</v>
      </c>
      <c r="E263" s="123">
        <f t="shared" si="16"/>
        <v>0.008899999999997021</v>
      </c>
      <c r="F263" s="244">
        <f t="shared" si="14"/>
        <v>26.322794356857294</v>
      </c>
      <c r="G263" s="124">
        <f t="shared" si="15"/>
        <v>338.11</v>
      </c>
      <c r="H263" s="127">
        <v>41</v>
      </c>
      <c r="I263" s="102">
        <v>707.26</v>
      </c>
      <c r="J263" s="102">
        <v>369.15</v>
      </c>
    </row>
    <row r="264" spans="1:10" ht="23.25">
      <c r="A264" s="89"/>
      <c r="B264" s="91">
        <v>30</v>
      </c>
      <c r="C264" s="83">
        <v>85.2937</v>
      </c>
      <c r="D264" s="83">
        <v>85.2995</v>
      </c>
      <c r="E264" s="123">
        <f t="shared" si="16"/>
        <v>0.005799999999993588</v>
      </c>
      <c r="F264" s="244">
        <f t="shared" si="14"/>
        <v>19.228219069067723</v>
      </c>
      <c r="G264" s="124">
        <f t="shared" si="15"/>
        <v>301.64</v>
      </c>
      <c r="H264" s="127">
        <v>42</v>
      </c>
      <c r="I264" s="102">
        <v>737.65</v>
      </c>
      <c r="J264" s="102">
        <v>436.01</v>
      </c>
    </row>
    <row r="265" spans="1:10" ht="23.25">
      <c r="A265" s="89">
        <v>23306</v>
      </c>
      <c r="B265" s="91">
        <v>31</v>
      </c>
      <c r="C265" s="83">
        <v>93.4258</v>
      </c>
      <c r="D265" s="83">
        <v>93.4316</v>
      </c>
      <c r="E265" s="123">
        <f t="shared" si="16"/>
        <v>0.005800000000007799</v>
      </c>
      <c r="F265" s="244">
        <f aca="true" t="shared" si="17" ref="F265:F343">((10^6)*E265/G265)</f>
        <v>19.863013698656847</v>
      </c>
      <c r="G265" s="124">
        <f aca="true" t="shared" si="18" ref="G265:G343">I265-J265</f>
        <v>292</v>
      </c>
      <c r="H265" s="127">
        <v>43</v>
      </c>
      <c r="I265" s="102">
        <v>684.75</v>
      </c>
      <c r="J265" s="102">
        <v>392.75</v>
      </c>
    </row>
    <row r="266" spans="1:10" ht="23.25">
      <c r="A266" s="89"/>
      <c r="B266" s="91">
        <v>32</v>
      </c>
      <c r="C266" s="83">
        <v>83.9794</v>
      </c>
      <c r="D266" s="83">
        <v>83.9829</v>
      </c>
      <c r="E266" s="123">
        <f aca="true" t="shared" si="19" ref="E266:E369">D266-C266</f>
        <v>0.003500000000002501</v>
      </c>
      <c r="F266" s="244">
        <f t="shared" si="17"/>
        <v>12.753242967506566</v>
      </c>
      <c r="G266" s="124">
        <f t="shared" si="18"/>
        <v>274.43999999999994</v>
      </c>
      <c r="H266" s="127">
        <v>44</v>
      </c>
      <c r="I266" s="102">
        <v>811.13</v>
      </c>
      <c r="J266" s="102">
        <v>536.69</v>
      </c>
    </row>
    <row r="267" spans="1:10" ht="23.25">
      <c r="A267" s="89"/>
      <c r="B267" s="91">
        <v>33</v>
      </c>
      <c r="C267" s="83">
        <v>91.075</v>
      </c>
      <c r="D267" s="83">
        <v>91.0779</v>
      </c>
      <c r="E267" s="123">
        <f t="shared" si="19"/>
        <v>0.002899999999996794</v>
      </c>
      <c r="F267" s="244">
        <f t="shared" si="17"/>
        <v>11.11409190203041</v>
      </c>
      <c r="G267" s="124">
        <f t="shared" si="18"/>
        <v>260.92999999999995</v>
      </c>
      <c r="H267" s="127">
        <v>45</v>
      </c>
      <c r="I267" s="102">
        <v>814.39</v>
      </c>
      <c r="J267" s="102">
        <v>553.46</v>
      </c>
    </row>
    <row r="268" spans="1:10" ht="23.25">
      <c r="A268" s="89">
        <v>23312</v>
      </c>
      <c r="B268" s="91">
        <v>34</v>
      </c>
      <c r="C268" s="83">
        <v>84.295</v>
      </c>
      <c r="D268" s="83">
        <v>84.3019</v>
      </c>
      <c r="E268" s="123">
        <f t="shared" si="19"/>
        <v>0.0069000000000016826</v>
      </c>
      <c r="F268" s="244">
        <f t="shared" si="17"/>
        <v>21.581383710752164</v>
      </c>
      <c r="G268" s="124">
        <f t="shared" si="18"/>
        <v>319.72</v>
      </c>
      <c r="H268" s="127">
        <v>46</v>
      </c>
      <c r="I268" s="102">
        <v>644.59</v>
      </c>
      <c r="J268" s="102">
        <v>324.87</v>
      </c>
    </row>
    <row r="269" spans="1:10" ht="23.25">
      <c r="A269" s="89"/>
      <c r="B269" s="91">
        <v>35</v>
      </c>
      <c r="C269" s="83">
        <v>86.0386</v>
      </c>
      <c r="D269" s="83">
        <v>86.0455</v>
      </c>
      <c r="E269" s="123">
        <f t="shared" si="19"/>
        <v>0.0069000000000016826</v>
      </c>
      <c r="F269" s="244">
        <f t="shared" si="17"/>
        <v>22.690650794178314</v>
      </c>
      <c r="G269" s="124">
        <f t="shared" si="18"/>
        <v>304.09</v>
      </c>
      <c r="H269" s="127">
        <v>47</v>
      </c>
      <c r="I269" s="102">
        <v>708.77</v>
      </c>
      <c r="J269" s="102">
        <v>404.68</v>
      </c>
    </row>
    <row r="270" spans="1:10" ht="23.25">
      <c r="A270" s="89"/>
      <c r="B270" s="91">
        <v>36</v>
      </c>
      <c r="C270" s="83">
        <v>85.0153</v>
      </c>
      <c r="D270" s="83">
        <v>85.0203</v>
      </c>
      <c r="E270" s="123">
        <f t="shared" si="19"/>
        <v>0.005000000000009663</v>
      </c>
      <c r="F270" s="244">
        <f t="shared" si="17"/>
        <v>18.60534345467613</v>
      </c>
      <c r="G270" s="124">
        <f t="shared" si="18"/>
        <v>268.74</v>
      </c>
      <c r="H270" s="127">
        <v>48</v>
      </c>
      <c r="I270" s="102">
        <v>690.52</v>
      </c>
      <c r="J270" s="102">
        <v>421.78</v>
      </c>
    </row>
    <row r="271" spans="1:10" ht="23.25">
      <c r="A271" s="89">
        <v>23321</v>
      </c>
      <c r="B271" s="91">
        <v>28</v>
      </c>
      <c r="C271" s="83">
        <v>91.7238</v>
      </c>
      <c r="D271" s="83">
        <v>91.7519</v>
      </c>
      <c r="E271" s="123">
        <f t="shared" si="19"/>
        <v>0.028100000000009118</v>
      </c>
      <c r="F271" s="244">
        <f t="shared" si="17"/>
        <v>89.77635782750517</v>
      </c>
      <c r="G271" s="124">
        <f t="shared" si="18"/>
        <v>313</v>
      </c>
      <c r="H271" s="127">
        <v>49</v>
      </c>
      <c r="I271" s="102">
        <v>870.86</v>
      </c>
      <c r="J271" s="102">
        <v>557.86</v>
      </c>
    </row>
    <row r="272" spans="1:10" ht="23.25">
      <c r="A272" s="89"/>
      <c r="B272" s="91">
        <v>29</v>
      </c>
      <c r="C272" s="83">
        <v>85.2185</v>
      </c>
      <c r="D272" s="83">
        <v>85.2466</v>
      </c>
      <c r="E272" s="123">
        <f t="shared" si="19"/>
        <v>0.028099999999994907</v>
      </c>
      <c r="F272" s="244">
        <f t="shared" si="17"/>
        <v>97.02368620949831</v>
      </c>
      <c r="G272" s="124">
        <f t="shared" si="18"/>
        <v>289.62000000000006</v>
      </c>
      <c r="H272" s="127">
        <v>50</v>
      </c>
      <c r="I272" s="102">
        <v>798.33</v>
      </c>
      <c r="J272" s="102">
        <v>508.71</v>
      </c>
    </row>
    <row r="273" spans="1:10" ht="23.25">
      <c r="A273" s="89"/>
      <c r="B273" s="91">
        <v>30</v>
      </c>
      <c r="C273" s="83">
        <v>85.2895</v>
      </c>
      <c r="D273" s="83">
        <v>85.3163</v>
      </c>
      <c r="E273" s="123">
        <f t="shared" si="19"/>
        <v>0.026799999999994384</v>
      </c>
      <c r="F273" s="244">
        <f t="shared" si="17"/>
        <v>84.43870317273507</v>
      </c>
      <c r="G273" s="124">
        <f t="shared" si="18"/>
        <v>317.39</v>
      </c>
      <c r="H273" s="127">
        <v>51</v>
      </c>
      <c r="I273" s="102">
        <v>815.24</v>
      </c>
      <c r="J273" s="102">
        <v>497.85</v>
      </c>
    </row>
    <row r="274" spans="1:10" ht="23.25">
      <c r="A274" s="89">
        <v>23333</v>
      </c>
      <c r="B274" s="91">
        <v>31</v>
      </c>
      <c r="C274" s="83">
        <v>93.4158</v>
      </c>
      <c r="D274" s="83">
        <v>93.4191</v>
      </c>
      <c r="E274" s="123">
        <f t="shared" si="19"/>
        <v>0.003299999999995862</v>
      </c>
      <c r="F274" s="244">
        <f t="shared" si="17"/>
        <v>11.90304429373778</v>
      </c>
      <c r="G274" s="124">
        <f t="shared" si="18"/>
        <v>277.23999999999995</v>
      </c>
      <c r="H274" s="127">
        <v>52</v>
      </c>
      <c r="I274" s="102">
        <v>671.92</v>
      </c>
      <c r="J274" s="102">
        <v>394.68</v>
      </c>
    </row>
    <row r="275" spans="1:10" ht="23.25">
      <c r="A275" s="89"/>
      <c r="B275" s="91">
        <v>32</v>
      </c>
      <c r="C275" s="83">
        <v>83.967</v>
      </c>
      <c r="D275" s="83">
        <v>83.9751</v>
      </c>
      <c r="E275" s="123">
        <f t="shared" si="19"/>
        <v>0.008099999999998886</v>
      </c>
      <c r="F275" s="244">
        <f t="shared" si="17"/>
        <v>23.286568537255306</v>
      </c>
      <c r="G275" s="124">
        <f t="shared" si="18"/>
        <v>347.84000000000003</v>
      </c>
      <c r="H275" s="127">
        <v>53</v>
      </c>
      <c r="I275" s="102">
        <v>694.34</v>
      </c>
      <c r="J275" s="102">
        <v>346.5</v>
      </c>
    </row>
    <row r="276" spans="1:10" ht="23.25">
      <c r="A276" s="89"/>
      <c r="B276" s="91">
        <v>33</v>
      </c>
      <c r="C276" s="83">
        <v>91.067</v>
      </c>
      <c r="D276" s="83">
        <v>91.0741</v>
      </c>
      <c r="E276" s="123">
        <f t="shared" si="19"/>
        <v>0.007100000000008322</v>
      </c>
      <c r="F276" s="244">
        <f t="shared" si="17"/>
        <v>23.30390258315004</v>
      </c>
      <c r="G276" s="124">
        <f t="shared" si="18"/>
        <v>304.66999999999996</v>
      </c>
      <c r="H276" s="127">
        <v>54</v>
      </c>
      <c r="I276" s="102">
        <v>834.63</v>
      </c>
      <c r="J276" s="102">
        <v>529.96</v>
      </c>
    </row>
    <row r="277" spans="1:10" ht="23.25">
      <c r="A277" s="89">
        <v>23342</v>
      </c>
      <c r="B277" s="91">
        <v>34</v>
      </c>
      <c r="C277" s="83">
        <v>84.296</v>
      </c>
      <c r="D277" s="83">
        <v>84.2995</v>
      </c>
      <c r="E277" s="123">
        <f t="shared" si="19"/>
        <v>0.0034999999999882903</v>
      </c>
      <c r="F277" s="244">
        <f t="shared" si="17"/>
        <v>11.49802890929136</v>
      </c>
      <c r="G277" s="124">
        <f t="shared" si="18"/>
        <v>304.40000000000003</v>
      </c>
      <c r="H277" s="127">
        <v>55</v>
      </c>
      <c r="I277" s="102">
        <v>722.07</v>
      </c>
      <c r="J277" s="102">
        <v>417.67</v>
      </c>
    </row>
    <row r="278" spans="1:10" ht="23.25">
      <c r="A278" s="89"/>
      <c r="B278" s="91">
        <v>35</v>
      </c>
      <c r="C278" s="83">
        <v>86.0563</v>
      </c>
      <c r="D278" s="83">
        <v>86.0635</v>
      </c>
      <c r="E278" s="123">
        <f t="shared" si="19"/>
        <v>0.0072000000000116415</v>
      </c>
      <c r="F278" s="244">
        <f t="shared" si="17"/>
        <v>25.793508633702235</v>
      </c>
      <c r="G278" s="124">
        <f t="shared" si="18"/>
        <v>279.14</v>
      </c>
      <c r="H278" s="127">
        <v>56</v>
      </c>
      <c r="I278" s="102">
        <v>828.14</v>
      </c>
      <c r="J278" s="102">
        <v>549</v>
      </c>
    </row>
    <row r="279" spans="1:10" ht="23.25">
      <c r="A279" s="89"/>
      <c r="B279" s="91">
        <v>36</v>
      </c>
      <c r="C279" s="83">
        <v>85.021</v>
      </c>
      <c r="D279" s="83">
        <v>85.0249</v>
      </c>
      <c r="E279" s="123">
        <f t="shared" si="19"/>
        <v>0.003900000000001569</v>
      </c>
      <c r="F279" s="244">
        <f t="shared" si="17"/>
        <v>11.20271163071717</v>
      </c>
      <c r="G279" s="124">
        <f t="shared" si="18"/>
        <v>348.13000000000005</v>
      </c>
      <c r="H279" s="127">
        <v>57</v>
      </c>
      <c r="I279" s="102">
        <v>717.46</v>
      </c>
      <c r="J279" s="102">
        <v>369.33</v>
      </c>
    </row>
    <row r="280" spans="1:10" ht="23.25">
      <c r="A280" s="89">
        <v>23349</v>
      </c>
      <c r="B280" s="91">
        <v>13</v>
      </c>
      <c r="C280" s="83">
        <v>85.2678</v>
      </c>
      <c r="D280" s="83">
        <v>85.2724</v>
      </c>
      <c r="E280" s="123">
        <f t="shared" si="19"/>
        <v>0.004600000000010596</v>
      </c>
      <c r="F280" s="244">
        <f t="shared" si="17"/>
        <v>15.875207067954845</v>
      </c>
      <c r="G280" s="124">
        <f t="shared" si="18"/>
        <v>289.76</v>
      </c>
      <c r="H280" s="127">
        <v>58</v>
      </c>
      <c r="I280" s="102">
        <v>736.91</v>
      </c>
      <c r="J280" s="102">
        <v>447.15</v>
      </c>
    </row>
    <row r="281" spans="1:10" ht="23.25">
      <c r="A281" s="89"/>
      <c r="B281" s="91">
        <v>14</v>
      </c>
      <c r="C281" s="83">
        <v>87.752</v>
      </c>
      <c r="D281" s="83">
        <v>87.757</v>
      </c>
      <c r="E281" s="123">
        <f t="shared" si="19"/>
        <v>0.005000000000009663</v>
      </c>
      <c r="F281" s="244">
        <f t="shared" si="17"/>
        <v>14.995201535537618</v>
      </c>
      <c r="G281" s="124">
        <f t="shared" si="18"/>
        <v>333.44</v>
      </c>
      <c r="H281" s="127">
        <v>59</v>
      </c>
      <c r="I281" s="102">
        <v>700.26</v>
      </c>
      <c r="J281" s="102">
        <v>366.82</v>
      </c>
    </row>
    <row r="282" spans="1:10" ht="23.25">
      <c r="A282" s="89"/>
      <c r="B282" s="91">
        <v>15</v>
      </c>
      <c r="C282" s="83">
        <v>86.9716</v>
      </c>
      <c r="D282" s="83">
        <v>86.9771</v>
      </c>
      <c r="E282" s="123">
        <f t="shared" si="19"/>
        <v>0.00549999999999784</v>
      </c>
      <c r="F282" s="244">
        <f t="shared" si="17"/>
        <v>20.634801530718995</v>
      </c>
      <c r="G282" s="124">
        <f t="shared" si="18"/>
        <v>266.53999999999996</v>
      </c>
      <c r="H282" s="127">
        <v>60</v>
      </c>
      <c r="I282" s="102">
        <v>881.74</v>
      </c>
      <c r="J282" s="102">
        <v>615.2</v>
      </c>
    </row>
    <row r="283" spans="1:10" ht="23.25">
      <c r="A283" s="89">
        <v>23363</v>
      </c>
      <c r="B283" s="91">
        <v>16</v>
      </c>
      <c r="C283" s="83">
        <v>85.6485</v>
      </c>
      <c r="D283" s="83">
        <v>85.6522</v>
      </c>
      <c r="E283" s="123">
        <f t="shared" si="19"/>
        <v>0.0036999999999949296</v>
      </c>
      <c r="F283" s="244">
        <f t="shared" si="17"/>
        <v>12.29685267039426</v>
      </c>
      <c r="G283" s="124">
        <f t="shared" si="18"/>
        <v>300.89000000000004</v>
      </c>
      <c r="H283" s="127">
        <v>61</v>
      </c>
      <c r="I283" s="102">
        <v>681.7</v>
      </c>
      <c r="J283" s="102">
        <v>380.81</v>
      </c>
    </row>
    <row r="284" spans="1:10" ht="23.25">
      <c r="A284" s="89"/>
      <c r="B284" s="91">
        <v>17</v>
      </c>
      <c r="C284" s="83">
        <v>89.3397</v>
      </c>
      <c r="D284" s="83">
        <v>89.3441</v>
      </c>
      <c r="E284" s="79">
        <f t="shared" si="19"/>
        <v>0.004400000000003956</v>
      </c>
      <c r="F284" s="244">
        <f t="shared" si="17"/>
        <v>15.060240963868965</v>
      </c>
      <c r="G284" s="79">
        <f t="shared" si="18"/>
        <v>292.15999999999997</v>
      </c>
      <c r="H284" s="127">
        <v>62</v>
      </c>
      <c r="I284" s="102">
        <v>808.39</v>
      </c>
      <c r="J284" s="102">
        <v>516.23</v>
      </c>
    </row>
    <row r="285" spans="1:10" ht="23.25">
      <c r="A285" s="89"/>
      <c r="B285" s="91">
        <v>18</v>
      </c>
      <c r="C285" s="83">
        <v>86.7685</v>
      </c>
      <c r="D285" s="83">
        <v>86.7757</v>
      </c>
      <c r="E285" s="79">
        <f t="shared" si="19"/>
        <v>0.007199999999997431</v>
      </c>
      <c r="F285" s="244">
        <f t="shared" si="17"/>
        <v>22.29792505418839</v>
      </c>
      <c r="G285" s="79">
        <f t="shared" si="18"/>
        <v>322.9</v>
      </c>
      <c r="H285" s="127">
        <v>63</v>
      </c>
      <c r="I285" s="102">
        <v>693.12</v>
      </c>
      <c r="J285" s="102">
        <v>370.22</v>
      </c>
    </row>
    <row r="286" spans="1:10" ht="23.25">
      <c r="A286" s="89">
        <v>23395</v>
      </c>
      <c r="B286" s="91">
        <v>13</v>
      </c>
      <c r="C286" s="83">
        <v>85.27</v>
      </c>
      <c r="D286" s="83">
        <v>85.2716</v>
      </c>
      <c r="E286" s="79">
        <f t="shared" si="19"/>
        <v>0.001600000000010482</v>
      </c>
      <c r="F286" s="244">
        <f t="shared" si="17"/>
        <v>4.631237698305204</v>
      </c>
      <c r="G286" s="79">
        <f t="shared" si="18"/>
        <v>345.47999999999996</v>
      </c>
      <c r="H286" s="127">
        <v>64</v>
      </c>
      <c r="I286" s="102">
        <v>706.67</v>
      </c>
      <c r="J286" s="102">
        <v>361.19</v>
      </c>
    </row>
    <row r="287" spans="1:10" ht="23.25">
      <c r="A287" s="89"/>
      <c r="B287" s="91">
        <v>14</v>
      </c>
      <c r="C287" s="83">
        <v>87.7814</v>
      </c>
      <c r="D287" s="83">
        <v>87.7864</v>
      </c>
      <c r="E287" s="79">
        <f t="shared" si="19"/>
        <v>0.0049999999999954525</v>
      </c>
      <c r="F287" s="244">
        <f t="shared" si="17"/>
        <v>16.21639152854232</v>
      </c>
      <c r="G287" s="79">
        <f t="shared" si="18"/>
        <v>308.3299999999999</v>
      </c>
      <c r="H287" s="127">
        <v>65</v>
      </c>
      <c r="I287" s="102">
        <v>821.15</v>
      </c>
      <c r="J287" s="102">
        <v>512.82</v>
      </c>
    </row>
    <row r="288" spans="1:10" s="238" customFormat="1" ht="24" thickBot="1">
      <c r="A288" s="167"/>
      <c r="B288" s="168">
        <v>15</v>
      </c>
      <c r="C288" s="169">
        <v>86.9752</v>
      </c>
      <c r="D288" s="169">
        <v>86.9759</v>
      </c>
      <c r="E288" s="236">
        <f t="shared" si="19"/>
        <v>0.0006999999999948159</v>
      </c>
      <c r="F288" s="245">
        <f t="shared" si="17"/>
        <v>2.079372623558745</v>
      </c>
      <c r="G288" s="236">
        <f t="shared" si="18"/>
        <v>336.64</v>
      </c>
      <c r="H288" s="237">
        <v>66</v>
      </c>
      <c r="I288" s="173">
        <v>674.61</v>
      </c>
      <c r="J288" s="173">
        <v>337.97</v>
      </c>
    </row>
    <row r="289" spans="1:10" ht="23.25">
      <c r="A289" s="126">
        <v>23503</v>
      </c>
      <c r="B289" s="127">
        <v>19</v>
      </c>
      <c r="C289" s="128">
        <v>88.9535</v>
      </c>
      <c r="D289" s="128">
        <v>88.9681</v>
      </c>
      <c r="E289" s="235">
        <f t="shared" si="19"/>
        <v>0.0146000000000015</v>
      </c>
      <c r="F289" s="246">
        <f t="shared" si="17"/>
        <v>49.337658826715</v>
      </c>
      <c r="G289" s="235">
        <f t="shared" si="18"/>
        <v>295.91999999999996</v>
      </c>
      <c r="H289" s="127">
        <v>1</v>
      </c>
      <c r="I289" s="131">
        <v>826.15</v>
      </c>
      <c r="J289" s="131">
        <v>530.23</v>
      </c>
    </row>
    <row r="290" spans="1:10" ht="23.25">
      <c r="A290" s="89"/>
      <c r="B290" s="91">
        <v>20</v>
      </c>
      <c r="C290" s="83">
        <v>84.6658</v>
      </c>
      <c r="D290" s="83">
        <v>84.6755</v>
      </c>
      <c r="E290" s="79">
        <f t="shared" si="19"/>
        <v>0.009699999999995157</v>
      </c>
      <c r="F290" s="244">
        <f t="shared" si="17"/>
        <v>29.29805485077672</v>
      </c>
      <c r="G290" s="79">
        <f t="shared" si="18"/>
        <v>331.08000000000004</v>
      </c>
      <c r="H290" s="127">
        <v>2</v>
      </c>
      <c r="I290" s="102">
        <v>678.11</v>
      </c>
      <c r="J290" s="102">
        <v>347.03</v>
      </c>
    </row>
    <row r="291" spans="1:10" ht="23.25">
      <c r="A291" s="89"/>
      <c r="B291" s="91">
        <v>21</v>
      </c>
      <c r="C291" s="83">
        <v>90.0674</v>
      </c>
      <c r="D291" s="83">
        <v>90.0772</v>
      </c>
      <c r="E291" s="79">
        <f t="shared" si="19"/>
        <v>0.009799999999998477</v>
      </c>
      <c r="F291" s="244">
        <f t="shared" si="17"/>
        <v>35.052578868297</v>
      </c>
      <c r="G291" s="79">
        <f t="shared" si="18"/>
        <v>279.58000000000004</v>
      </c>
      <c r="H291" s="127">
        <v>3</v>
      </c>
      <c r="I291" s="102">
        <v>803.51</v>
      </c>
      <c r="J291" s="102">
        <v>523.93</v>
      </c>
    </row>
    <row r="292" spans="1:10" ht="23.25">
      <c r="A292" s="89">
        <v>23518</v>
      </c>
      <c r="B292" s="91">
        <v>22</v>
      </c>
      <c r="C292" s="83">
        <v>86.1926</v>
      </c>
      <c r="D292" s="83">
        <v>86.2059</v>
      </c>
      <c r="E292" s="79">
        <f t="shared" si="19"/>
        <v>0.013300000000000978</v>
      </c>
      <c r="F292" s="244">
        <f t="shared" si="17"/>
        <v>40.091638029785315</v>
      </c>
      <c r="G292" s="79">
        <f t="shared" si="18"/>
        <v>331.73999999999995</v>
      </c>
      <c r="H292" s="91">
        <v>4</v>
      </c>
      <c r="I292" s="102">
        <v>715.53</v>
      </c>
      <c r="J292" s="102">
        <v>383.79</v>
      </c>
    </row>
    <row r="293" spans="1:10" ht="23.25">
      <c r="A293" s="89"/>
      <c r="B293" s="91">
        <v>23</v>
      </c>
      <c r="C293" s="83">
        <v>87.6885</v>
      </c>
      <c r="D293" s="83">
        <v>87.7011</v>
      </c>
      <c r="E293" s="79">
        <f t="shared" si="19"/>
        <v>0.012599999999991951</v>
      </c>
      <c r="F293" s="244">
        <f t="shared" si="17"/>
        <v>41.12674217446862</v>
      </c>
      <c r="G293" s="79">
        <f t="shared" si="18"/>
        <v>306.37</v>
      </c>
      <c r="H293" s="91">
        <v>5</v>
      </c>
      <c r="I293" s="102">
        <v>858.27</v>
      </c>
      <c r="J293" s="102">
        <v>551.9</v>
      </c>
    </row>
    <row r="294" spans="1:10" ht="23.25">
      <c r="A294" s="89"/>
      <c r="B294" s="91">
        <v>24</v>
      </c>
      <c r="C294" s="83">
        <v>88.0748</v>
      </c>
      <c r="D294" s="83">
        <v>88.0903</v>
      </c>
      <c r="E294" s="79">
        <f t="shared" si="19"/>
        <v>0.015500000000002956</v>
      </c>
      <c r="F294" s="244">
        <f t="shared" si="17"/>
        <v>52.33480771179712</v>
      </c>
      <c r="G294" s="79">
        <f t="shared" si="18"/>
        <v>296.1700000000001</v>
      </c>
      <c r="H294" s="91">
        <v>6</v>
      </c>
      <c r="I294" s="102">
        <v>823.21</v>
      </c>
      <c r="J294" s="102">
        <v>527.04</v>
      </c>
    </row>
    <row r="295" spans="1:10" ht="23.25">
      <c r="A295" s="89">
        <v>23537</v>
      </c>
      <c r="B295" s="91">
        <v>19</v>
      </c>
      <c r="C295" s="83">
        <v>88.8901</v>
      </c>
      <c r="D295" s="83">
        <v>89.0595</v>
      </c>
      <c r="E295" s="79">
        <f t="shared" si="19"/>
        <v>0.169399999999996</v>
      </c>
      <c r="F295" s="244">
        <f t="shared" si="17"/>
        <v>528.1865801945498</v>
      </c>
      <c r="G295" s="79">
        <f t="shared" si="18"/>
        <v>320.7199999999999</v>
      </c>
      <c r="H295" s="91">
        <v>7</v>
      </c>
      <c r="I295" s="102">
        <v>860.91</v>
      </c>
      <c r="J295" s="102">
        <v>540.19</v>
      </c>
    </row>
    <row r="296" spans="1:10" ht="23.25">
      <c r="A296" s="89"/>
      <c r="B296" s="91">
        <v>20</v>
      </c>
      <c r="C296" s="83">
        <v>84.6094</v>
      </c>
      <c r="D296" s="83">
        <v>84.8574</v>
      </c>
      <c r="E296" s="79">
        <f t="shared" si="19"/>
        <v>0.24800000000000466</v>
      </c>
      <c r="F296" s="244">
        <f t="shared" si="17"/>
        <v>706.6131008348424</v>
      </c>
      <c r="G296" s="79">
        <f t="shared" si="18"/>
        <v>350.97</v>
      </c>
      <c r="H296" s="91">
        <v>8</v>
      </c>
      <c r="I296" s="102">
        <v>719.09</v>
      </c>
      <c r="J296" s="102">
        <v>368.12</v>
      </c>
    </row>
    <row r="297" spans="1:10" ht="23.25">
      <c r="A297" s="89"/>
      <c r="B297" s="91">
        <v>21</v>
      </c>
      <c r="C297" s="83">
        <v>90.021</v>
      </c>
      <c r="D297" s="83">
        <v>90.2199</v>
      </c>
      <c r="E297" s="79">
        <f t="shared" si="19"/>
        <v>0.19889999999999475</v>
      </c>
      <c r="F297" s="244">
        <f t="shared" si="17"/>
        <v>578.8370874803409</v>
      </c>
      <c r="G297" s="79">
        <f t="shared" si="18"/>
        <v>343.62000000000006</v>
      </c>
      <c r="H297" s="91">
        <v>9</v>
      </c>
      <c r="I297" s="102">
        <v>757.07</v>
      </c>
      <c r="J297" s="102">
        <v>413.45</v>
      </c>
    </row>
    <row r="298" spans="1:10" ht="23.25">
      <c r="A298" s="89">
        <v>23543</v>
      </c>
      <c r="B298" s="91">
        <v>22</v>
      </c>
      <c r="C298" s="83">
        <v>86.1527</v>
      </c>
      <c r="D298" s="83">
        <v>86.2043</v>
      </c>
      <c r="E298" s="79">
        <f t="shared" si="19"/>
        <v>0.05160000000000764</v>
      </c>
      <c r="F298" s="244">
        <f t="shared" si="17"/>
        <v>176.54304091969215</v>
      </c>
      <c r="G298" s="79">
        <f t="shared" si="18"/>
        <v>292.2800000000001</v>
      </c>
      <c r="H298" s="91">
        <v>10</v>
      </c>
      <c r="I298" s="102">
        <v>819.83</v>
      </c>
      <c r="J298" s="102">
        <v>527.55</v>
      </c>
    </row>
    <row r="299" spans="1:10" ht="23.25">
      <c r="A299" s="89"/>
      <c r="B299" s="91">
        <v>23</v>
      </c>
      <c r="C299" s="83">
        <v>87.6514</v>
      </c>
      <c r="D299" s="83">
        <v>87.7069</v>
      </c>
      <c r="E299" s="79">
        <f t="shared" si="19"/>
        <v>0.05550000000000921</v>
      </c>
      <c r="F299" s="244">
        <f t="shared" si="17"/>
        <v>186.7178037949442</v>
      </c>
      <c r="G299" s="79">
        <f t="shared" si="18"/>
        <v>297.24</v>
      </c>
      <c r="H299" s="91">
        <v>11</v>
      </c>
      <c r="I299" s="102">
        <v>830.87</v>
      </c>
      <c r="J299" s="102">
        <v>533.63</v>
      </c>
    </row>
    <row r="300" spans="1:10" ht="23.25">
      <c r="A300" s="89"/>
      <c r="B300" s="91">
        <v>24</v>
      </c>
      <c r="C300" s="83">
        <v>88.0104</v>
      </c>
      <c r="D300" s="83">
        <v>88.0674</v>
      </c>
      <c r="E300" s="79">
        <f t="shared" si="19"/>
        <v>0.05700000000000216</v>
      </c>
      <c r="F300" s="244">
        <f t="shared" si="17"/>
        <v>169.96153502102797</v>
      </c>
      <c r="G300" s="79">
        <f t="shared" si="18"/>
        <v>335.37000000000006</v>
      </c>
      <c r="H300" s="91">
        <v>12</v>
      </c>
      <c r="I300" s="102">
        <v>634.7</v>
      </c>
      <c r="J300" s="102">
        <v>299.33</v>
      </c>
    </row>
    <row r="301" spans="1:10" ht="23.25">
      <c r="A301" s="89">
        <v>23557</v>
      </c>
      <c r="B301" s="91">
        <v>25</v>
      </c>
      <c r="C301" s="83">
        <v>84.9225</v>
      </c>
      <c r="D301" s="83">
        <v>85.0417</v>
      </c>
      <c r="E301" s="79">
        <f t="shared" si="19"/>
        <v>0.11920000000000641</v>
      </c>
      <c r="F301" s="244">
        <f t="shared" si="17"/>
        <v>337.1422106573323</v>
      </c>
      <c r="G301" s="79">
        <f t="shared" si="18"/>
        <v>353.56</v>
      </c>
      <c r="H301" s="91">
        <v>13</v>
      </c>
      <c r="I301" s="102">
        <v>721.89</v>
      </c>
      <c r="J301" s="102">
        <v>368.33</v>
      </c>
    </row>
    <row r="302" spans="1:10" ht="23.25">
      <c r="A302" s="89"/>
      <c r="B302" s="91">
        <v>26</v>
      </c>
      <c r="C302" s="83">
        <v>90.7839</v>
      </c>
      <c r="D302" s="83">
        <v>90.9096</v>
      </c>
      <c r="E302" s="79">
        <f t="shared" si="19"/>
        <v>0.12569999999999482</v>
      </c>
      <c r="F302" s="244">
        <f t="shared" si="17"/>
        <v>428.3377632385838</v>
      </c>
      <c r="G302" s="79">
        <f t="shared" si="18"/>
        <v>293.46000000000004</v>
      </c>
      <c r="H302" s="91">
        <v>14</v>
      </c>
      <c r="I302" s="102">
        <v>858.12</v>
      </c>
      <c r="J302" s="102">
        <v>564.66</v>
      </c>
    </row>
    <row r="303" spans="1:10" ht="23.25">
      <c r="A303" s="89"/>
      <c r="B303" s="91">
        <v>27</v>
      </c>
      <c r="C303" s="83">
        <v>85.923</v>
      </c>
      <c r="D303" s="83">
        <v>86.0284</v>
      </c>
      <c r="E303" s="79">
        <f t="shared" si="19"/>
        <v>0.10540000000000305</v>
      </c>
      <c r="F303" s="244">
        <f t="shared" si="17"/>
        <v>360.88474970897425</v>
      </c>
      <c r="G303" s="79">
        <f t="shared" si="18"/>
        <v>292.06000000000006</v>
      </c>
      <c r="H303" s="91">
        <v>15</v>
      </c>
      <c r="I303" s="102">
        <v>848.85</v>
      </c>
      <c r="J303" s="102">
        <v>556.79</v>
      </c>
    </row>
    <row r="304" spans="1:10" ht="23.25">
      <c r="A304" s="89">
        <v>23564</v>
      </c>
      <c r="B304" s="91">
        <v>25</v>
      </c>
      <c r="C304" s="83">
        <v>84.9688</v>
      </c>
      <c r="D304" s="83">
        <v>85.2686</v>
      </c>
      <c r="E304" s="79">
        <f t="shared" si="19"/>
        <v>0.29980000000000473</v>
      </c>
      <c r="F304" s="244">
        <f t="shared" si="17"/>
        <v>1037.2984568542133</v>
      </c>
      <c r="G304" s="79">
        <f t="shared" si="18"/>
        <v>289.02</v>
      </c>
      <c r="H304" s="91">
        <v>16</v>
      </c>
      <c r="I304" s="102">
        <v>828.96</v>
      </c>
      <c r="J304" s="102">
        <v>539.94</v>
      </c>
    </row>
    <row r="305" spans="1:10" ht="23.25">
      <c r="A305" s="89"/>
      <c r="B305" s="91">
        <v>26</v>
      </c>
      <c r="C305" s="83">
        <v>90.8737</v>
      </c>
      <c r="D305" s="83">
        <v>91.2556</v>
      </c>
      <c r="E305" s="79">
        <f t="shared" si="19"/>
        <v>0.3819000000000017</v>
      </c>
      <c r="F305" s="244">
        <f t="shared" si="17"/>
        <v>1228.84355492632</v>
      </c>
      <c r="G305" s="79">
        <f t="shared" si="18"/>
        <v>310.78</v>
      </c>
      <c r="H305" s="91">
        <v>17</v>
      </c>
      <c r="I305" s="102">
        <v>848.11</v>
      </c>
      <c r="J305" s="102">
        <v>537.33</v>
      </c>
    </row>
    <row r="306" spans="1:10" ht="23.25">
      <c r="A306" s="89"/>
      <c r="B306" s="91">
        <v>27</v>
      </c>
      <c r="C306" s="83">
        <v>85.9506</v>
      </c>
      <c r="D306" s="83">
        <v>86.4279</v>
      </c>
      <c r="E306" s="79">
        <f t="shared" si="19"/>
        <v>0.4772999999999996</v>
      </c>
      <c r="F306" s="244">
        <f t="shared" si="17"/>
        <v>2148.5482781904097</v>
      </c>
      <c r="G306" s="79">
        <f t="shared" si="18"/>
        <v>222.15000000000003</v>
      </c>
      <c r="H306" s="91">
        <v>18</v>
      </c>
      <c r="I306" s="102">
        <v>716.71</v>
      </c>
      <c r="J306" s="102">
        <v>494.56</v>
      </c>
    </row>
    <row r="307" spans="1:10" ht="23.25">
      <c r="A307" s="89">
        <v>23568</v>
      </c>
      <c r="B307" s="91">
        <v>28</v>
      </c>
      <c r="C307" s="83">
        <v>91.6988</v>
      </c>
      <c r="D307" s="83">
        <v>91.7974</v>
      </c>
      <c r="E307" s="79">
        <f t="shared" si="19"/>
        <v>0.09859999999999047</v>
      </c>
      <c r="F307" s="244">
        <f t="shared" si="17"/>
        <v>271.7001928905773</v>
      </c>
      <c r="G307" s="79">
        <f t="shared" si="18"/>
        <v>362.8999999999999</v>
      </c>
      <c r="H307" s="91">
        <v>19</v>
      </c>
      <c r="I307" s="102">
        <v>636.31</v>
      </c>
      <c r="J307" s="102">
        <v>273.41</v>
      </c>
    </row>
    <row r="308" spans="1:10" ht="21.75">
      <c r="A308" s="89"/>
      <c r="B308" s="91">
        <v>29</v>
      </c>
      <c r="C308" s="83">
        <v>85.2493</v>
      </c>
      <c r="D308" s="83">
        <v>85.3399</v>
      </c>
      <c r="E308" s="79">
        <f t="shared" si="19"/>
        <v>0.0905999999999949</v>
      </c>
      <c r="F308" s="249">
        <f t="shared" si="17"/>
        <v>327.8807180080882</v>
      </c>
      <c r="G308" s="79">
        <f t="shared" si="18"/>
        <v>276.31999999999994</v>
      </c>
      <c r="H308" s="91">
        <v>20</v>
      </c>
      <c r="I308" s="102">
        <v>830.93</v>
      </c>
      <c r="J308" s="102">
        <v>554.61</v>
      </c>
    </row>
    <row r="309" spans="1:10" ht="21.75">
      <c r="A309" s="89"/>
      <c r="B309" s="91">
        <v>30</v>
      </c>
      <c r="C309" s="83">
        <v>85.3227</v>
      </c>
      <c r="D309" s="83">
        <v>85.4052</v>
      </c>
      <c r="E309" s="79">
        <f t="shared" si="19"/>
        <v>0.08249999999999602</v>
      </c>
      <c r="F309" s="249">
        <f t="shared" si="17"/>
        <v>259.33609958504974</v>
      </c>
      <c r="G309" s="79">
        <f t="shared" si="18"/>
        <v>318.12</v>
      </c>
      <c r="H309" s="91">
        <v>21</v>
      </c>
      <c r="I309" s="102">
        <v>870.14</v>
      </c>
      <c r="J309" s="102">
        <v>552.02</v>
      </c>
    </row>
    <row r="310" spans="1:10" ht="21.75">
      <c r="A310" s="89">
        <v>23586</v>
      </c>
      <c r="B310" s="91">
        <v>19</v>
      </c>
      <c r="C310" s="83">
        <v>89.0001</v>
      </c>
      <c r="D310" s="83">
        <v>89.0409</v>
      </c>
      <c r="E310" s="79">
        <f t="shared" si="19"/>
        <v>0.04079999999999018</v>
      </c>
      <c r="F310" s="249">
        <f t="shared" si="17"/>
        <v>139.05456528404</v>
      </c>
      <c r="G310" s="79">
        <f t="shared" si="18"/>
        <v>293.41</v>
      </c>
      <c r="H310" s="91">
        <v>22</v>
      </c>
      <c r="I310" s="102">
        <v>799.09</v>
      </c>
      <c r="J310" s="102">
        <v>505.68</v>
      </c>
    </row>
    <row r="311" spans="1:10" ht="21.75">
      <c r="A311" s="89"/>
      <c r="B311" s="91">
        <v>20</v>
      </c>
      <c r="C311" s="83">
        <v>84.6733</v>
      </c>
      <c r="D311" s="83">
        <v>84.7312</v>
      </c>
      <c r="E311" s="79">
        <f t="shared" si="19"/>
        <v>0.057900000000003615</v>
      </c>
      <c r="F311" s="249">
        <f t="shared" si="17"/>
        <v>166.27419447476774</v>
      </c>
      <c r="G311" s="79">
        <f t="shared" si="18"/>
        <v>348.21999999999997</v>
      </c>
      <c r="H311" s="91">
        <v>23</v>
      </c>
      <c r="I311" s="102">
        <v>714.39</v>
      </c>
      <c r="J311" s="102">
        <v>366.17</v>
      </c>
    </row>
    <row r="312" spans="1:10" ht="21.75">
      <c r="A312" s="89"/>
      <c r="B312" s="91">
        <v>21</v>
      </c>
      <c r="C312" s="83">
        <v>90.0997</v>
      </c>
      <c r="D312" s="83">
        <v>90.1329</v>
      </c>
      <c r="E312" s="79">
        <f t="shared" si="19"/>
        <v>0.03320000000000789</v>
      </c>
      <c r="F312" s="249">
        <f t="shared" si="17"/>
        <v>94.5734225893972</v>
      </c>
      <c r="G312" s="79">
        <f t="shared" si="18"/>
        <v>351.05</v>
      </c>
      <c r="H312" s="91">
        <v>24</v>
      </c>
      <c r="I312" s="102">
        <v>703.72</v>
      </c>
      <c r="J312" s="102">
        <v>352.67</v>
      </c>
    </row>
    <row r="313" spans="1:10" ht="21.75">
      <c r="A313" s="89">
        <v>23595</v>
      </c>
      <c r="B313" s="91">
        <v>19</v>
      </c>
      <c r="C313" s="83">
        <v>88.9686</v>
      </c>
      <c r="D313" s="83">
        <v>88.9911</v>
      </c>
      <c r="E313" s="79">
        <f t="shared" si="19"/>
        <v>0.022500000000007958</v>
      </c>
      <c r="F313" s="249">
        <f t="shared" si="17"/>
        <v>64.58650285618153</v>
      </c>
      <c r="G313" s="79">
        <f t="shared" si="18"/>
        <v>348.37</v>
      </c>
      <c r="H313" s="91">
        <v>25</v>
      </c>
      <c r="I313" s="102">
        <v>717.52</v>
      </c>
      <c r="J313" s="102">
        <v>369.15</v>
      </c>
    </row>
    <row r="314" spans="1:10" ht="21.75">
      <c r="A314" s="89"/>
      <c r="B314" s="91">
        <v>20</v>
      </c>
      <c r="C314" s="83">
        <v>84.6902</v>
      </c>
      <c r="D314" s="83">
        <v>84.7122</v>
      </c>
      <c r="E314" s="79">
        <f t="shared" si="19"/>
        <v>0.02199999999999136</v>
      </c>
      <c r="F314" s="249">
        <f t="shared" si="17"/>
        <v>65.66184151616582</v>
      </c>
      <c r="G314" s="79">
        <f t="shared" si="18"/>
        <v>335.05</v>
      </c>
      <c r="H314" s="91">
        <v>26</v>
      </c>
      <c r="I314" s="102">
        <v>708.23</v>
      </c>
      <c r="J314" s="102">
        <v>373.18</v>
      </c>
    </row>
    <row r="315" spans="1:10" ht="21.75">
      <c r="A315" s="89"/>
      <c r="B315" s="91">
        <v>21</v>
      </c>
      <c r="C315" s="83">
        <v>90.0736</v>
      </c>
      <c r="D315" s="83">
        <v>90.0936</v>
      </c>
      <c r="E315" s="79">
        <f t="shared" si="19"/>
        <v>0.01999999999999602</v>
      </c>
      <c r="F315" s="249">
        <f t="shared" si="17"/>
        <v>61.58962830658092</v>
      </c>
      <c r="G315" s="79">
        <f t="shared" si="18"/>
        <v>324.72999999999996</v>
      </c>
      <c r="H315" s="91">
        <v>27</v>
      </c>
      <c r="I315" s="102">
        <v>684.77</v>
      </c>
      <c r="J315" s="102">
        <v>360.04</v>
      </c>
    </row>
    <row r="316" spans="1:10" ht="21.75">
      <c r="A316" s="89">
        <v>23606</v>
      </c>
      <c r="B316" s="91">
        <v>22</v>
      </c>
      <c r="C316" s="83">
        <v>86.2372</v>
      </c>
      <c r="D316" s="83">
        <v>86.2581</v>
      </c>
      <c r="E316" s="79">
        <f t="shared" si="19"/>
        <v>0.020899999999997476</v>
      </c>
      <c r="F316" s="249">
        <f t="shared" si="17"/>
        <v>64.91892899297221</v>
      </c>
      <c r="G316" s="79">
        <f t="shared" si="18"/>
        <v>321.94</v>
      </c>
      <c r="H316" s="91">
        <v>28</v>
      </c>
      <c r="I316" s="102">
        <v>681.53</v>
      </c>
      <c r="J316" s="102">
        <v>359.59</v>
      </c>
    </row>
    <row r="317" spans="1:10" ht="21.75">
      <c r="A317" s="89"/>
      <c r="B317" s="91">
        <v>23</v>
      </c>
      <c r="C317" s="83">
        <v>87.7024</v>
      </c>
      <c r="D317" s="83">
        <v>87.7363</v>
      </c>
      <c r="E317" s="79">
        <f t="shared" si="19"/>
        <v>0.033900000000002706</v>
      </c>
      <c r="F317" s="249">
        <f t="shared" si="17"/>
        <v>110.80241869587417</v>
      </c>
      <c r="G317" s="79">
        <f t="shared" si="18"/>
        <v>305.95000000000005</v>
      </c>
      <c r="H317" s="91">
        <v>29</v>
      </c>
      <c r="I317" s="102">
        <v>828.63</v>
      </c>
      <c r="J317" s="102">
        <v>522.68</v>
      </c>
    </row>
    <row r="318" spans="1:10" ht="21.75">
      <c r="A318" s="89"/>
      <c r="B318" s="91">
        <v>24</v>
      </c>
      <c r="C318" s="83">
        <v>88.076</v>
      </c>
      <c r="D318" s="83">
        <v>88.0958</v>
      </c>
      <c r="E318" s="79">
        <f t="shared" si="19"/>
        <v>0.019800000000003593</v>
      </c>
      <c r="F318" s="249">
        <f t="shared" si="17"/>
        <v>66.30056255023973</v>
      </c>
      <c r="G318" s="79">
        <f t="shared" si="18"/>
        <v>298.64</v>
      </c>
      <c r="H318" s="91">
        <v>30</v>
      </c>
      <c r="I318" s="102">
        <v>864.61</v>
      </c>
      <c r="J318" s="102">
        <v>565.97</v>
      </c>
    </row>
    <row r="319" spans="1:10" ht="21.75">
      <c r="A319" s="89">
        <v>23608</v>
      </c>
      <c r="B319" s="91">
        <v>25</v>
      </c>
      <c r="C319" s="83">
        <v>84.9833</v>
      </c>
      <c r="D319" s="83">
        <v>85.0355</v>
      </c>
      <c r="E319" s="79">
        <f t="shared" si="19"/>
        <v>0.052199999999999136</v>
      </c>
      <c r="F319" s="249">
        <f t="shared" si="17"/>
        <v>166.15737203972225</v>
      </c>
      <c r="G319" s="79">
        <f t="shared" si="18"/>
        <v>314.15999999999997</v>
      </c>
      <c r="H319" s="91">
        <v>31</v>
      </c>
      <c r="I319" s="102">
        <v>811.65</v>
      </c>
      <c r="J319" s="102">
        <v>497.49</v>
      </c>
    </row>
    <row r="320" spans="1:10" ht="21.75">
      <c r="A320" s="89"/>
      <c r="B320" s="91">
        <v>26</v>
      </c>
      <c r="C320" s="83">
        <v>90.8629</v>
      </c>
      <c r="D320" s="83">
        <v>90.9111</v>
      </c>
      <c r="E320" s="79">
        <f t="shared" si="19"/>
        <v>0.04820000000000846</v>
      </c>
      <c r="F320" s="249">
        <f t="shared" si="17"/>
        <v>144.25954746800087</v>
      </c>
      <c r="G320" s="79">
        <f t="shared" si="18"/>
        <v>334.12</v>
      </c>
      <c r="H320" s="91">
        <v>32</v>
      </c>
      <c r="I320" s="102">
        <v>662.74</v>
      </c>
      <c r="J320" s="102">
        <v>328.62</v>
      </c>
    </row>
    <row r="321" spans="1:10" ht="21.75">
      <c r="A321" s="89"/>
      <c r="B321" s="91">
        <v>27</v>
      </c>
      <c r="C321" s="83">
        <v>85.9974</v>
      </c>
      <c r="D321" s="83">
        <v>86.0533</v>
      </c>
      <c r="E321" s="79">
        <f t="shared" si="19"/>
        <v>0.055899999999994066</v>
      </c>
      <c r="F321" s="249">
        <f t="shared" si="17"/>
        <v>161.3135947825414</v>
      </c>
      <c r="G321" s="79">
        <f t="shared" si="18"/>
        <v>346.53</v>
      </c>
      <c r="H321" s="91">
        <v>33</v>
      </c>
      <c r="I321" s="102">
        <v>681.5</v>
      </c>
      <c r="J321" s="102">
        <v>334.97</v>
      </c>
    </row>
    <row r="322" spans="1:10" ht="21.75">
      <c r="A322" s="89">
        <v>23615</v>
      </c>
      <c r="B322" s="91">
        <v>28</v>
      </c>
      <c r="C322" s="83">
        <v>91.7372</v>
      </c>
      <c r="D322" s="83">
        <v>91.7679</v>
      </c>
      <c r="E322" s="79">
        <f t="shared" si="19"/>
        <v>0.030699999999995953</v>
      </c>
      <c r="F322" s="249">
        <f t="shared" si="17"/>
        <v>99.94790988408633</v>
      </c>
      <c r="G322" s="79">
        <f t="shared" si="18"/>
        <v>307.15999999999997</v>
      </c>
      <c r="H322" s="91">
        <v>34</v>
      </c>
      <c r="I322" s="102">
        <v>712.63</v>
      </c>
      <c r="J322" s="102">
        <v>405.47</v>
      </c>
    </row>
    <row r="323" spans="1:10" ht="21.75">
      <c r="A323" s="89"/>
      <c r="B323" s="91">
        <v>29</v>
      </c>
      <c r="C323" s="83">
        <v>85.2514</v>
      </c>
      <c r="D323" s="83">
        <v>85.2778</v>
      </c>
      <c r="E323" s="79">
        <f t="shared" si="19"/>
        <v>0.026399999999995316</v>
      </c>
      <c r="F323" s="249">
        <f t="shared" si="17"/>
        <v>83.26499716140579</v>
      </c>
      <c r="G323" s="79">
        <f t="shared" si="18"/>
        <v>317.05999999999995</v>
      </c>
      <c r="H323" s="91">
        <v>35</v>
      </c>
      <c r="I323" s="102">
        <v>858.02</v>
      </c>
      <c r="J323" s="102">
        <v>540.96</v>
      </c>
    </row>
    <row r="324" spans="1:10" ht="21.75">
      <c r="A324" s="89"/>
      <c r="B324" s="91">
        <v>30</v>
      </c>
      <c r="C324" s="83">
        <v>85.3267</v>
      </c>
      <c r="D324" s="83">
        <v>85.3556</v>
      </c>
      <c r="E324" s="79">
        <f t="shared" si="19"/>
        <v>0.028899999999993042</v>
      </c>
      <c r="F324" s="249">
        <f t="shared" si="17"/>
        <v>101.58172231983495</v>
      </c>
      <c r="G324" s="79">
        <f t="shared" si="18"/>
        <v>284.5</v>
      </c>
      <c r="H324" s="91">
        <v>36</v>
      </c>
      <c r="I324" s="102">
        <v>841.4</v>
      </c>
      <c r="J324" s="102">
        <v>556.9</v>
      </c>
    </row>
    <row r="325" spans="1:10" ht="21.75">
      <c r="A325" s="89">
        <v>23629</v>
      </c>
      <c r="B325" s="91">
        <v>19</v>
      </c>
      <c r="C325" s="83">
        <v>86.1799</v>
      </c>
      <c r="D325" s="83">
        <v>86.4498</v>
      </c>
      <c r="E325" s="79">
        <f t="shared" si="19"/>
        <v>0.2698999999999927</v>
      </c>
      <c r="F325" s="249">
        <f t="shared" si="17"/>
        <v>881.5939898742208</v>
      </c>
      <c r="G325" s="79">
        <f t="shared" si="18"/>
        <v>306.15000000000003</v>
      </c>
      <c r="H325" s="91">
        <v>37</v>
      </c>
      <c r="I325" s="102">
        <v>698.69</v>
      </c>
      <c r="J325" s="102">
        <v>392.54</v>
      </c>
    </row>
    <row r="326" spans="1:10" ht="21.75">
      <c r="A326" s="89"/>
      <c r="B326" s="91">
        <v>20</v>
      </c>
      <c r="C326" s="83">
        <v>87.4701</v>
      </c>
      <c r="D326" s="83">
        <v>87.7298</v>
      </c>
      <c r="E326" s="79">
        <f t="shared" si="19"/>
        <v>0.25969999999999516</v>
      </c>
      <c r="F326" s="249">
        <f t="shared" si="17"/>
        <v>915.1777848257221</v>
      </c>
      <c r="G326" s="79">
        <f t="shared" si="18"/>
        <v>283.77</v>
      </c>
      <c r="H326" s="91">
        <v>38</v>
      </c>
      <c r="I326" s="102">
        <v>848.73</v>
      </c>
      <c r="J326" s="102">
        <v>564.96</v>
      </c>
    </row>
    <row r="327" spans="1:10" ht="21.75">
      <c r="A327" s="89"/>
      <c r="B327" s="91">
        <v>21</v>
      </c>
      <c r="C327" s="83">
        <v>90.079</v>
      </c>
      <c r="D327" s="83">
        <v>90.3219</v>
      </c>
      <c r="E327" s="79">
        <f t="shared" si="19"/>
        <v>0.2429000000000059</v>
      </c>
      <c r="F327" s="249">
        <f t="shared" si="17"/>
        <v>911.786786786809</v>
      </c>
      <c r="G327" s="79">
        <f t="shared" si="18"/>
        <v>266.4</v>
      </c>
      <c r="H327" s="91">
        <v>39</v>
      </c>
      <c r="I327" s="102">
        <v>881.51</v>
      </c>
      <c r="J327" s="102">
        <v>615.11</v>
      </c>
    </row>
    <row r="328" spans="1:10" ht="21.75">
      <c r="A328" s="89">
        <v>23638</v>
      </c>
      <c r="B328" s="91">
        <v>22</v>
      </c>
      <c r="C328" s="83">
        <v>86.2154</v>
      </c>
      <c r="D328" s="83">
        <v>86.2185</v>
      </c>
      <c r="E328" s="79">
        <f t="shared" si="19"/>
        <v>0.0031000000000034333</v>
      </c>
      <c r="F328" s="249">
        <f t="shared" si="17"/>
        <v>10.153281802710055</v>
      </c>
      <c r="G328" s="79">
        <f t="shared" si="18"/>
        <v>305.31999999999994</v>
      </c>
      <c r="H328" s="91">
        <v>40</v>
      </c>
      <c r="I328" s="102">
        <v>770.42</v>
      </c>
      <c r="J328" s="102">
        <v>465.1</v>
      </c>
    </row>
    <row r="329" spans="1:10" ht="21.75">
      <c r="A329" s="89"/>
      <c r="B329" s="91">
        <v>23</v>
      </c>
      <c r="C329" s="83">
        <v>87.6996</v>
      </c>
      <c r="D329" s="83">
        <v>87.701</v>
      </c>
      <c r="E329" s="79">
        <f t="shared" si="19"/>
        <v>0.0013999999999896318</v>
      </c>
      <c r="F329" s="249">
        <f t="shared" si="17"/>
        <v>4.951895868667345</v>
      </c>
      <c r="G329" s="79">
        <f t="shared" si="18"/>
        <v>282.72</v>
      </c>
      <c r="H329" s="91">
        <v>41</v>
      </c>
      <c r="I329" s="102">
        <v>835.44</v>
      </c>
      <c r="J329" s="102">
        <v>552.72</v>
      </c>
    </row>
    <row r="330" spans="1:10" ht="21.75">
      <c r="A330" s="89"/>
      <c r="B330" s="91">
        <v>24</v>
      </c>
      <c r="C330" s="83">
        <v>87.9159</v>
      </c>
      <c r="D330" s="83">
        <v>87.9182</v>
      </c>
      <c r="E330" s="79">
        <f t="shared" si="19"/>
        <v>0.002300000000005298</v>
      </c>
      <c r="F330" s="249">
        <f t="shared" si="17"/>
        <v>7.727455987116307</v>
      </c>
      <c r="G330" s="79">
        <f t="shared" si="18"/>
        <v>297.64000000000004</v>
      </c>
      <c r="H330" s="91">
        <v>42</v>
      </c>
      <c r="I330" s="102">
        <v>674.83</v>
      </c>
      <c r="J330" s="102">
        <v>377.19</v>
      </c>
    </row>
    <row r="331" spans="1:10" ht="21.75">
      <c r="A331" s="89">
        <v>23643</v>
      </c>
      <c r="B331" s="91">
        <v>25</v>
      </c>
      <c r="C331" s="83">
        <v>87.2578</v>
      </c>
      <c r="D331" s="83">
        <v>87.2897</v>
      </c>
      <c r="E331" s="79">
        <f t="shared" si="19"/>
        <v>0.031899999999993156</v>
      </c>
      <c r="F331" s="249">
        <f t="shared" si="17"/>
        <v>116.135139070894</v>
      </c>
      <c r="G331" s="79">
        <f t="shared" si="18"/>
        <v>274.67999999999995</v>
      </c>
      <c r="H331" s="91">
        <v>43</v>
      </c>
      <c r="I331" s="102">
        <v>820.77</v>
      </c>
      <c r="J331" s="102">
        <v>546.09</v>
      </c>
    </row>
    <row r="332" spans="1:10" ht="21.75">
      <c r="A332" s="89"/>
      <c r="B332" s="91">
        <v>26</v>
      </c>
      <c r="C332" s="83">
        <v>88.7488</v>
      </c>
      <c r="D332" s="83">
        <v>88.7789</v>
      </c>
      <c r="E332" s="79">
        <f t="shared" si="19"/>
        <v>0.030099999999990246</v>
      </c>
      <c r="F332" s="249">
        <f t="shared" si="17"/>
        <v>102.12390581526176</v>
      </c>
      <c r="G332" s="79">
        <f t="shared" si="18"/>
        <v>294.73999999999995</v>
      </c>
      <c r="H332" s="91">
        <v>44</v>
      </c>
      <c r="I332" s="102">
        <v>792.53</v>
      </c>
      <c r="J332" s="102">
        <v>497.79</v>
      </c>
    </row>
    <row r="333" spans="1:10" ht="21.75">
      <c r="A333" s="89"/>
      <c r="B333" s="91">
        <v>27</v>
      </c>
      <c r="C333" s="83">
        <v>88.0425</v>
      </c>
      <c r="D333" s="83">
        <v>88.0729</v>
      </c>
      <c r="E333" s="79">
        <f t="shared" si="19"/>
        <v>0.030400000000000205</v>
      </c>
      <c r="F333" s="249">
        <f t="shared" si="17"/>
        <v>104.23095385037442</v>
      </c>
      <c r="G333" s="79">
        <f t="shared" si="18"/>
        <v>291.66</v>
      </c>
      <c r="H333" s="91">
        <v>45</v>
      </c>
      <c r="I333" s="102">
        <v>643.85</v>
      </c>
      <c r="J333" s="102">
        <v>352.19</v>
      </c>
    </row>
    <row r="334" spans="1:10" ht="21.75">
      <c r="A334" s="89">
        <v>23665</v>
      </c>
      <c r="B334" s="91">
        <v>19</v>
      </c>
      <c r="C334" s="83">
        <v>86.1735</v>
      </c>
      <c r="D334" s="83">
        <v>86.1912</v>
      </c>
      <c r="E334" s="79">
        <f t="shared" si="19"/>
        <v>0.017699999999990723</v>
      </c>
      <c r="F334" s="249">
        <f t="shared" si="17"/>
        <v>59.09455128202031</v>
      </c>
      <c r="G334" s="79">
        <f t="shared" si="18"/>
        <v>299.52</v>
      </c>
      <c r="H334" s="91">
        <v>46</v>
      </c>
      <c r="I334" s="102">
        <v>848.73</v>
      </c>
      <c r="J334" s="102">
        <v>549.21</v>
      </c>
    </row>
    <row r="335" spans="1:10" ht="21.75">
      <c r="A335" s="89"/>
      <c r="B335" s="91">
        <v>20</v>
      </c>
      <c r="C335" s="83">
        <v>87.4783</v>
      </c>
      <c r="D335" s="83">
        <v>87.488</v>
      </c>
      <c r="E335" s="79">
        <f t="shared" si="19"/>
        <v>0.009699999999995157</v>
      </c>
      <c r="F335" s="249">
        <f t="shared" si="17"/>
        <v>32.065055700622</v>
      </c>
      <c r="G335" s="79">
        <f t="shared" si="18"/>
        <v>302.50999999999993</v>
      </c>
      <c r="H335" s="91">
        <v>47</v>
      </c>
      <c r="I335" s="102">
        <v>808.92</v>
      </c>
      <c r="J335" s="102">
        <v>506.41</v>
      </c>
    </row>
    <row r="336" spans="1:10" ht="21.75">
      <c r="A336" s="89"/>
      <c r="B336" s="91">
        <v>21</v>
      </c>
      <c r="C336" s="83">
        <v>90.1023</v>
      </c>
      <c r="D336" s="83">
        <v>90.1126</v>
      </c>
      <c r="E336" s="79">
        <f t="shared" si="19"/>
        <v>0.010300000000000864</v>
      </c>
      <c r="F336" s="249">
        <f t="shared" si="17"/>
        <v>30.857724916866488</v>
      </c>
      <c r="G336" s="79">
        <f t="shared" si="18"/>
        <v>333.78999999999996</v>
      </c>
      <c r="H336" s="91">
        <v>48</v>
      </c>
      <c r="I336" s="102">
        <v>703.53</v>
      </c>
      <c r="J336" s="102">
        <v>369.74</v>
      </c>
    </row>
    <row r="337" spans="1:10" ht="21.75">
      <c r="A337" s="89">
        <v>23672</v>
      </c>
      <c r="B337" s="91">
        <v>22</v>
      </c>
      <c r="C337" s="83">
        <v>86.231</v>
      </c>
      <c r="D337" s="83">
        <v>86.4607</v>
      </c>
      <c r="E337" s="79">
        <f t="shared" si="19"/>
        <v>0.22970000000000823</v>
      </c>
      <c r="F337" s="249">
        <f t="shared" si="17"/>
        <v>787.0481411684367</v>
      </c>
      <c r="G337" s="79">
        <f t="shared" si="18"/>
        <v>291.84999999999997</v>
      </c>
      <c r="H337" s="91">
        <v>49</v>
      </c>
      <c r="I337" s="102">
        <v>651.18</v>
      </c>
      <c r="J337" s="102">
        <v>359.33</v>
      </c>
    </row>
    <row r="338" spans="1:10" ht="21.75">
      <c r="A338" s="89"/>
      <c r="B338" s="91">
        <v>23</v>
      </c>
      <c r="C338" s="83">
        <v>87.7179</v>
      </c>
      <c r="D338" s="83">
        <v>87.9752</v>
      </c>
      <c r="E338" s="79">
        <f t="shared" si="19"/>
        <v>0.25730000000000075</v>
      </c>
      <c r="F338" s="249">
        <f t="shared" si="17"/>
        <v>873.1209067155344</v>
      </c>
      <c r="G338" s="79">
        <f t="shared" si="18"/>
        <v>294.68999999999994</v>
      </c>
      <c r="H338" s="91">
        <v>50</v>
      </c>
      <c r="I338" s="102">
        <v>839.26</v>
      </c>
      <c r="J338" s="102">
        <v>544.57</v>
      </c>
    </row>
    <row r="339" spans="1:10" ht="21.75">
      <c r="A339" s="89"/>
      <c r="B339" s="91">
        <v>24</v>
      </c>
      <c r="C339" s="83">
        <v>87.9297</v>
      </c>
      <c r="D339" s="83">
        <v>88.1633</v>
      </c>
      <c r="E339" s="79">
        <f t="shared" si="19"/>
        <v>0.2336000000000098</v>
      </c>
      <c r="F339" s="249">
        <f t="shared" si="17"/>
        <v>735.2848599307833</v>
      </c>
      <c r="G339" s="79">
        <f t="shared" si="18"/>
        <v>317.69999999999993</v>
      </c>
      <c r="H339" s="91">
        <v>51</v>
      </c>
      <c r="I339" s="102">
        <v>703.42</v>
      </c>
      <c r="J339" s="102">
        <v>385.72</v>
      </c>
    </row>
    <row r="340" spans="1:10" ht="21.75">
      <c r="A340" s="89">
        <v>23673</v>
      </c>
      <c r="B340" s="91">
        <v>25</v>
      </c>
      <c r="C340" s="83">
        <v>87.282</v>
      </c>
      <c r="D340" s="83">
        <v>87.5594</v>
      </c>
      <c r="E340" s="79">
        <f t="shared" si="19"/>
        <v>0.2774000000000001</v>
      </c>
      <c r="F340" s="249">
        <f t="shared" si="17"/>
        <v>894.9830617841592</v>
      </c>
      <c r="G340" s="79">
        <f t="shared" si="18"/>
        <v>309.95</v>
      </c>
      <c r="H340" s="91">
        <v>52</v>
      </c>
      <c r="I340" s="102">
        <v>682.53</v>
      </c>
      <c r="J340" s="102">
        <v>372.58</v>
      </c>
    </row>
    <row r="341" spans="1:10" ht="21.75">
      <c r="A341" s="89"/>
      <c r="B341" s="91">
        <v>26</v>
      </c>
      <c r="C341" s="83">
        <v>88.7882</v>
      </c>
      <c r="D341" s="83">
        <v>89.0142</v>
      </c>
      <c r="E341" s="79">
        <f t="shared" si="19"/>
        <v>0.2259999999999991</v>
      </c>
      <c r="F341" s="249">
        <f t="shared" si="17"/>
        <v>659.1803995916556</v>
      </c>
      <c r="G341" s="79">
        <f t="shared" si="18"/>
        <v>342.84999999999997</v>
      </c>
      <c r="H341" s="91">
        <v>53</v>
      </c>
      <c r="I341" s="102">
        <v>712.01</v>
      </c>
      <c r="J341" s="102">
        <v>369.16</v>
      </c>
    </row>
    <row r="342" spans="1:10" ht="21.75">
      <c r="A342" s="89"/>
      <c r="B342" s="91">
        <v>27</v>
      </c>
      <c r="C342" s="83">
        <v>88.0671</v>
      </c>
      <c r="D342" s="83">
        <v>88.3455</v>
      </c>
      <c r="E342" s="79">
        <f t="shared" si="19"/>
        <v>0.27840000000000487</v>
      </c>
      <c r="F342" s="249">
        <f t="shared" si="17"/>
        <v>788.3558928470433</v>
      </c>
      <c r="G342" s="79">
        <f t="shared" si="18"/>
        <v>353.14000000000004</v>
      </c>
      <c r="H342" s="91">
        <v>54</v>
      </c>
      <c r="I342" s="102">
        <v>722.44</v>
      </c>
      <c r="J342" s="102">
        <v>369.3</v>
      </c>
    </row>
    <row r="343" spans="1:10" ht="21.75">
      <c r="A343" s="89">
        <v>23684</v>
      </c>
      <c r="B343" s="91">
        <v>1</v>
      </c>
      <c r="C343" s="83">
        <v>85.4115</v>
      </c>
      <c r="D343" s="83">
        <v>85.4225</v>
      </c>
      <c r="E343" s="79">
        <f t="shared" si="19"/>
        <v>0.01099999999999568</v>
      </c>
      <c r="F343" s="249">
        <f t="shared" si="17"/>
        <v>39.3517690408746</v>
      </c>
      <c r="G343" s="79">
        <f t="shared" si="18"/>
        <v>279.5300000000001</v>
      </c>
      <c r="H343" s="91">
        <v>55</v>
      </c>
      <c r="I343" s="102">
        <v>822.58</v>
      </c>
      <c r="J343" s="102">
        <v>543.05</v>
      </c>
    </row>
    <row r="344" spans="1:10" ht="21.75">
      <c r="A344" s="89"/>
      <c r="B344" s="91">
        <v>2</v>
      </c>
      <c r="C344" s="83">
        <v>87.4788</v>
      </c>
      <c r="D344" s="83">
        <v>87.4868</v>
      </c>
      <c r="E344" s="79">
        <f t="shared" si="19"/>
        <v>0.007999999999995566</v>
      </c>
      <c r="F344" s="249">
        <f aca="true" t="shared" si="20" ref="F344:F354">((10^6)*E344/G344)</f>
        <v>31.91828917968228</v>
      </c>
      <c r="G344" s="79">
        <f aca="true" t="shared" si="21" ref="G344:G354">I344-J344</f>
        <v>250.64</v>
      </c>
      <c r="H344" s="91">
        <v>56</v>
      </c>
      <c r="I344" s="102">
        <v>793.62</v>
      </c>
      <c r="J344" s="102">
        <v>542.98</v>
      </c>
    </row>
    <row r="345" spans="1:10" ht="21.75">
      <c r="A345" s="89"/>
      <c r="B345" s="91">
        <v>3</v>
      </c>
      <c r="C345" s="83">
        <v>85.8774</v>
      </c>
      <c r="D345" s="83">
        <v>85.8825</v>
      </c>
      <c r="E345" s="79">
        <f t="shared" si="19"/>
        <v>0.005099999999998772</v>
      </c>
      <c r="F345" s="249">
        <f t="shared" si="20"/>
        <v>18.432846609797494</v>
      </c>
      <c r="G345" s="79">
        <f t="shared" si="21"/>
        <v>276.68000000000006</v>
      </c>
      <c r="H345" s="91">
        <v>57</v>
      </c>
      <c r="I345" s="102">
        <v>833.94</v>
      </c>
      <c r="J345" s="102">
        <v>557.26</v>
      </c>
    </row>
    <row r="346" spans="1:10" ht="21.75">
      <c r="A346" s="89">
        <v>23694</v>
      </c>
      <c r="B346" s="91">
        <v>4</v>
      </c>
      <c r="C346" s="83">
        <v>85.0208</v>
      </c>
      <c r="D346" s="83">
        <v>85.0249</v>
      </c>
      <c r="E346" s="79">
        <f t="shared" si="19"/>
        <v>0.004100000000008208</v>
      </c>
      <c r="F346" s="249">
        <f t="shared" si="20"/>
        <v>11.167097916405305</v>
      </c>
      <c r="G346" s="79">
        <f t="shared" si="21"/>
        <v>367.15000000000003</v>
      </c>
      <c r="H346" s="91">
        <v>58</v>
      </c>
      <c r="I346" s="102">
        <v>828.21</v>
      </c>
      <c r="J346" s="102">
        <v>461.06</v>
      </c>
    </row>
    <row r="347" spans="1:10" ht="21.75">
      <c r="A347" s="89"/>
      <c r="B347" s="91">
        <v>5</v>
      </c>
      <c r="C347" s="83">
        <v>85.0375</v>
      </c>
      <c r="D347" s="83">
        <v>85.0455</v>
      </c>
      <c r="E347" s="79">
        <f t="shared" si="19"/>
        <v>0.008000000000009777</v>
      </c>
      <c r="F347" s="249">
        <f t="shared" si="20"/>
        <v>27.208108016222077</v>
      </c>
      <c r="G347" s="79">
        <f t="shared" si="21"/>
        <v>294.03</v>
      </c>
      <c r="H347" s="91">
        <v>59</v>
      </c>
      <c r="I347" s="102">
        <v>858.8</v>
      </c>
      <c r="J347" s="102">
        <v>564.77</v>
      </c>
    </row>
    <row r="348" spans="1:10" ht="21.75">
      <c r="A348" s="89"/>
      <c r="B348" s="91">
        <v>6</v>
      </c>
      <c r="C348" s="83">
        <v>87.4681</v>
      </c>
      <c r="D348" s="83">
        <v>87.4765</v>
      </c>
      <c r="E348" s="79">
        <f t="shared" si="19"/>
        <v>0.008399999999994634</v>
      </c>
      <c r="F348" s="249">
        <f t="shared" si="20"/>
        <v>24.905123339642536</v>
      </c>
      <c r="G348" s="79">
        <f t="shared" si="21"/>
        <v>337.28</v>
      </c>
      <c r="H348" s="91">
        <v>60</v>
      </c>
      <c r="I348" s="102">
        <v>730.15</v>
      </c>
      <c r="J348" s="102">
        <v>392.87</v>
      </c>
    </row>
    <row r="349" spans="1:10" ht="21.75">
      <c r="A349" s="89">
        <v>23700</v>
      </c>
      <c r="B349" s="91">
        <v>7</v>
      </c>
      <c r="C349" s="83">
        <v>86.3795</v>
      </c>
      <c r="D349" s="83">
        <v>86.3852</v>
      </c>
      <c r="E349" s="79">
        <f t="shared" si="19"/>
        <v>0.005700000000004479</v>
      </c>
      <c r="F349" s="249">
        <f t="shared" si="20"/>
        <v>17.357410396188918</v>
      </c>
      <c r="G349" s="79">
        <f t="shared" si="21"/>
        <v>328.39000000000004</v>
      </c>
      <c r="H349" s="91">
        <v>61</v>
      </c>
      <c r="I349" s="102">
        <v>824.58</v>
      </c>
      <c r="J349" s="102">
        <v>496.19</v>
      </c>
    </row>
    <row r="350" spans="1:10" ht="21.75">
      <c r="A350" s="89"/>
      <c r="B350" s="91">
        <v>8</v>
      </c>
      <c r="C350" s="83">
        <v>84.7981</v>
      </c>
      <c r="D350" s="83">
        <v>84.8075</v>
      </c>
      <c r="E350" s="79">
        <f t="shared" si="19"/>
        <v>0.009399999999999409</v>
      </c>
      <c r="F350" s="249">
        <f t="shared" si="20"/>
        <v>30.423665728062296</v>
      </c>
      <c r="G350" s="79">
        <f t="shared" si="21"/>
        <v>308.97</v>
      </c>
      <c r="H350" s="91">
        <v>62</v>
      </c>
      <c r="I350" s="102">
        <v>707.33</v>
      </c>
      <c r="J350" s="102">
        <v>398.36</v>
      </c>
    </row>
    <row r="351" spans="1:10" ht="21.75">
      <c r="A351" s="89"/>
      <c r="B351" s="91">
        <v>9</v>
      </c>
      <c r="C351" s="83">
        <v>87.6395</v>
      </c>
      <c r="D351" s="83">
        <v>87.6472</v>
      </c>
      <c r="E351" s="79">
        <f t="shared" si="19"/>
        <v>0.007699999999999818</v>
      </c>
      <c r="F351" s="249">
        <f t="shared" si="20"/>
        <v>27.596588058203064</v>
      </c>
      <c r="G351" s="79">
        <f t="shared" si="21"/>
        <v>279.02</v>
      </c>
      <c r="H351" s="91">
        <v>63</v>
      </c>
      <c r="I351" s="102">
        <v>818.96</v>
      </c>
      <c r="J351" s="102">
        <v>539.94</v>
      </c>
    </row>
    <row r="352" spans="1:10" ht="21.75">
      <c r="A352" s="89">
        <v>23721</v>
      </c>
      <c r="B352" s="91">
        <v>28</v>
      </c>
      <c r="C352" s="83">
        <v>91.7381</v>
      </c>
      <c r="D352" s="83">
        <v>91.7388</v>
      </c>
      <c r="E352" s="79">
        <f t="shared" si="19"/>
        <v>0.0006999999999948159</v>
      </c>
      <c r="F352" s="249">
        <f t="shared" si="20"/>
        <v>2.1013448606952925</v>
      </c>
      <c r="G352" s="79">
        <f t="shared" si="21"/>
        <v>333.12</v>
      </c>
      <c r="H352" s="91">
        <v>64</v>
      </c>
      <c r="I352" s="102">
        <v>671.48</v>
      </c>
      <c r="J352" s="102">
        <v>338.36</v>
      </c>
    </row>
    <row r="353" spans="1:10" ht="21.75">
      <c r="A353" s="89"/>
      <c r="B353" s="91">
        <v>29</v>
      </c>
      <c r="C353" s="83">
        <v>85.2308</v>
      </c>
      <c r="D353" s="83">
        <v>85.231</v>
      </c>
      <c r="E353" s="79">
        <f t="shared" si="19"/>
        <v>0.00019999999999242846</v>
      </c>
      <c r="F353" s="249">
        <f t="shared" si="20"/>
        <v>0.852224305404928</v>
      </c>
      <c r="G353" s="79">
        <f t="shared" si="21"/>
        <v>234.67999999999995</v>
      </c>
      <c r="H353" s="91">
        <v>65</v>
      </c>
      <c r="I353" s="102">
        <v>876.27</v>
      </c>
      <c r="J353" s="102">
        <v>641.59</v>
      </c>
    </row>
    <row r="354" spans="1:10" ht="21.75">
      <c r="A354" s="89"/>
      <c r="B354" s="91">
        <v>30</v>
      </c>
      <c r="C354" s="83">
        <v>85.3222</v>
      </c>
      <c r="D354" s="83">
        <v>85.3225</v>
      </c>
      <c r="E354" s="79">
        <f t="shared" si="19"/>
        <v>0.00030000000000995897</v>
      </c>
      <c r="F354" s="249">
        <f t="shared" si="20"/>
        <v>1.017639077374352</v>
      </c>
      <c r="G354" s="79">
        <f t="shared" si="21"/>
        <v>294.8</v>
      </c>
      <c r="H354" s="91">
        <v>66</v>
      </c>
      <c r="I354" s="102">
        <v>782.13</v>
      </c>
      <c r="J354" s="102">
        <v>487.33</v>
      </c>
    </row>
    <row r="355" spans="1:10" ht="21.75">
      <c r="A355" s="89">
        <v>23735</v>
      </c>
      <c r="B355" s="91">
        <v>31</v>
      </c>
      <c r="C355" s="83">
        <v>91.3666</v>
      </c>
      <c r="D355" s="83">
        <v>91.3666</v>
      </c>
      <c r="E355" s="79">
        <f t="shared" si="19"/>
        <v>0</v>
      </c>
      <c r="F355" s="249">
        <f aca="true" t="shared" si="22" ref="F355:F366">((10^6)*E355/G355)</f>
        <v>0</v>
      </c>
      <c r="G355" s="79">
        <f aca="true" t="shared" si="23" ref="G355:G366">I355-J355</f>
        <v>335.98999999999995</v>
      </c>
      <c r="H355" s="91">
        <v>67</v>
      </c>
      <c r="I355" s="102">
        <v>711.92</v>
      </c>
      <c r="J355" s="102">
        <v>375.93</v>
      </c>
    </row>
    <row r="356" spans="1:10" ht="21.75">
      <c r="A356" s="89"/>
      <c r="B356" s="91">
        <v>32</v>
      </c>
      <c r="C356" s="83">
        <v>83.9635</v>
      </c>
      <c r="D356" s="83">
        <v>83.9635</v>
      </c>
      <c r="E356" s="79">
        <f t="shared" si="19"/>
        <v>0</v>
      </c>
      <c r="F356" s="249">
        <f t="shared" si="22"/>
        <v>0</v>
      </c>
      <c r="G356" s="79">
        <f t="shared" si="23"/>
        <v>308.33000000000004</v>
      </c>
      <c r="H356" s="91">
        <v>68</v>
      </c>
      <c r="I356" s="102">
        <v>807.96</v>
      </c>
      <c r="J356" s="102">
        <v>499.63</v>
      </c>
    </row>
    <row r="357" spans="1:10" ht="21.75">
      <c r="A357" s="89"/>
      <c r="B357" s="91">
        <v>33</v>
      </c>
      <c r="C357" s="83">
        <v>88.3997</v>
      </c>
      <c r="D357" s="83">
        <v>88.3997</v>
      </c>
      <c r="E357" s="79">
        <f t="shared" si="19"/>
        <v>0</v>
      </c>
      <c r="F357" s="249">
        <f t="shared" si="22"/>
        <v>0</v>
      </c>
      <c r="G357" s="79">
        <f t="shared" si="23"/>
        <v>307.79</v>
      </c>
      <c r="H357" s="91">
        <v>69</v>
      </c>
      <c r="I357" s="102">
        <v>809.83</v>
      </c>
      <c r="J357" s="102">
        <v>502.04</v>
      </c>
    </row>
    <row r="358" spans="1:10" ht="21.75">
      <c r="A358" s="89">
        <v>23750</v>
      </c>
      <c r="B358" s="91">
        <v>13</v>
      </c>
      <c r="C358" s="83">
        <v>85.2524</v>
      </c>
      <c r="D358" s="83">
        <v>85.2571</v>
      </c>
      <c r="E358" s="79">
        <f t="shared" si="19"/>
        <v>0.004699999999999704</v>
      </c>
      <c r="F358" s="249">
        <f t="shared" si="22"/>
        <v>15.71328273879076</v>
      </c>
      <c r="G358" s="79">
        <f t="shared" si="23"/>
        <v>299.11</v>
      </c>
      <c r="H358" s="91">
        <v>70</v>
      </c>
      <c r="I358" s="102">
        <v>821.98</v>
      </c>
      <c r="J358" s="102">
        <v>522.87</v>
      </c>
    </row>
    <row r="359" spans="1:10" ht="21.75">
      <c r="A359" s="89"/>
      <c r="B359" s="91">
        <v>14</v>
      </c>
      <c r="C359" s="83">
        <v>87.7407</v>
      </c>
      <c r="D359" s="83">
        <v>87.7429</v>
      </c>
      <c r="E359" s="79">
        <f t="shared" si="19"/>
        <v>0.002200000000001978</v>
      </c>
      <c r="F359" s="249">
        <f t="shared" si="22"/>
        <v>8.51755778389399</v>
      </c>
      <c r="G359" s="79">
        <f t="shared" si="23"/>
        <v>258.28999999999996</v>
      </c>
      <c r="H359" s="91">
        <v>71</v>
      </c>
      <c r="I359" s="102">
        <v>816.66</v>
      </c>
      <c r="J359" s="102">
        <v>558.37</v>
      </c>
    </row>
    <row r="360" spans="1:10" ht="21.75">
      <c r="A360" s="89"/>
      <c r="B360" s="91">
        <v>15</v>
      </c>
      <c r="C360" s="83">
        <v>86.962</v>
      </c>
      <c r="D360" s="83">
        <v>86.9677</v>
      </c>
      <c r="E360" s="79">
        <f t="shared" si="19"/>
        <v>0.005699999999990268</v>
      </c>
      <c r="F360" s="249">
        <f t="shared" si="22"/>
        <v>19.325309374437257</v>
      </c>
      <c r="G360" s="79">
        <f t="shared" si="23"/>
        <v>294.95</v>
      </c>
      <c r="H360" s="91">
        <v>72</v>
      </c>
      <c r="I360" s="102">
        <v>660.75</v>
      </c>
      <c r="J360" s="102">
        <v>365.8</v>
      </c>
    </row>
    <row r="361" spans="1:10" ht="21.75">
      <c r="A361" s="89">
        <v>23768</v>
      </c>
      <c r="B361" s="91">
        <v>16</v>
      </c>
      <c r="C361" s="83">
        <v>85.6291</v>
      </c>
      <c r="D361" s="83">
        <v>85.6308</v>
      </c>
      <c r="E361" s="79">
        <f t="shared" si="19"/>
        <v>0.0016999999999995907</v>
      </c>
      <c r="F361" s="249">
        <f t="shared" si="22"/>
        <v>5.529534218057477</v>
      </c>
      <c r="G361" s="79">
        <f t="shared" si="23"/>
        <v>307.44</v>
      </c>
      <c r="H361" s="91">
        <v>73</v>
      </c>
      <c r="I361" s="102">
        <v>779.15</v>
      </c>
      <c r="J361" s="102">
        <v>471.71</v>
      </c>
    </row>
    <row r="362" spans="1:10" ht="21.75">
      <c r="A362" s="89"/>
      <c r="B362" s="91">
        <v>17</v>
      </c>
      <c r="C362" s="83">
        <v>89.3399</v>
      </c>
      <c r="D362" s="83">
        <v>89.3434</v>
      </c>
      <c r="E362" s="79">
        <f t="shared" si="19"/>
        <v>0.003500000000002501</v>
      </c>
      <c r="F362" s="249">
        <f t="shared" si="22"/>
        <v>11.576370973084941</v>
      </c>
      <c r="G362" s="79">
        <f t="shared" si="23"/>
        <v>302.34</v>
      </c>
      <c r="H362" s="91">
        <v>74</v>
      </c>
      <c r="I362" s="102">
        <v>786.65</v>
      </c>
      <c r="J362" s="102">
        <v>484.31</v>
      </c>
    </row>
    <row r="363" spans="1:10" ht="21.75">
      <c r="A363" s="89"/>
      <c r="B363" s="91">
        <v>18</v>
      </c>
      <c r="C363" s="83">
        <v>86.7711</v>
      </c>
      <c r="D363" s="83">
        <v>86.7715</v>
      </c>
      <c r="E363" s="79">
        <f t="shared" si="19"/>
        <v>0.00039999999999906777</v>
      </c>
      <c r="F363" s="249">
        <f t="shared" si="22"/>
        <v>1.286918473711691</v>
      </c>
      <c r="G363" s="79">
        <f t="shared" si="23"/>
        <v>310.82</v>
      </c>
      <c r="H363" s="91">
        <v>75</v>
      </c>
      <c r="I363" s="102">
        <v>640.13</v>
      </c>
      <c r="J363" s="102">
        <v>329.31</v>
      </c>
    </row>
    <row r="364" spans="1:10" ht="21.75">
      <c r="A364" s="89">
        <v>23775</v>
      </c>
      <c r="B364" s="91">
        <v>10</v>
      </c>
      <c r="C364" s="83">
        <v>85.0921</v>
      </c>
      <c r="D364" s="83">
        <v>85.0926</v>
      </c>
      <c r="E364" s="79">
        <f t="shared" si="19"/>
        <v>0.0005000000000023874</v>
      </c>
      <c r="F364" s="249">
        <f t="shared" si="22"/>
        <v>1.8640718786205397</v>
      </c>
      <c r="G364" s="79">
        <f t="shared" si="23"/>
        <v>268.23</v>
      </c>
      <c r="H364" s="91">
        <v>76</v>
      </c>
      <c r="I364" s="102">
        <v>837.37</v>
      </c>
      <c r="J364" s="102">
        <v>569.14</v>
      </c>
    </row>
    <row r="365" spans="1:10" ht="21.75">
      <c r="A365" s="89"/>
      <c r="B365" s="91">
        <v>11</v>
      </c>
      <c r="C365" s="83">
        <v>86.1034</v>
      </c>
      <c r="D365" s="83">
        <v>86.1039</v>
      </c>
      <c r="E365" s="79">
        <f t="shared" si="19"/>
        <v>0.0005000000000023874</v>
      </c>
      <c r="F365" s="249">
        <f t="shared" si="22"/>
        <v>1.5365231554112886</v>
      </c>
      <c r="G365" s="79">
        <f t="shared" si="23"/>
        <v>325.41</v>
      </c>
      <c r="H365" s="91">
        <v>77</v>
      </c>
      <c r="I365" s="102">
        <v>807.99</v>
      </c>
      <c r="J365" s="102">
        <v>482.58</v>
      </c>
    </row>
    <row r="366" spans="1:10" ht="21.75">
      <c r="A366" s="89"/>
      <c r="B366" s="91">
        <v>12</v>
      </c>
      <c r="C366" s="83">
        <v>84.8461</v>
      </c>
      <c r="D366" s="83">
        <v>84.8466</v>
      </c>
      <c r="E366" s="79">
        <f t="shared" si="19"/>
        <v>0.0004999999999881766</v>
      </c>
      <c r="F366" s="249">
        <f t="shared" si="22"/>
        <v>1.545977366854791</v>
      </c>
      <c r="G366" s="79">
        <f t="shared" si="23"/>
        <v>323.4200000000001</v>
      </c>
      <c r="H366" s="91">
        <v>78</v>
      </c>
      <c r="I366" s="102">
        <v>784.32</v>
      </c>
      <c r="J366" s="102">
        <v>460.9</v>
      </c>
    </row>
    <row r="367" spans="1:10" ht="21.75">
      <c r="A367" s="89">
        <v>23803</v>
      </c>
      <c r="B367" s="91">
        <v>28</v>
      </c>
      <c r="C367" s="83">
        <v>91.7454</v>
      </c>
      <c r="D367" s="83">
        <v>91.7466</v>
      </c>
      <c r="E367" s="79">
        <f t="shared" si="19"/>
        <v>0.0011999999999972033</v>
      </c>
      <c r="F367" s="249">
        <f aca="true" t="shared" si="24" ref="F367:F372">((10^6)*E367/G367)</f>
        <v>3.8222646918210015</v>
      </c>
      <c r="G367" s="79">
        <f aca="true" t="shared" si="25" ref="G367:G372">I367-J367</f>
        <v>313.95</v>
      </c>
      <c r="H367" s="91">
        <v>79</v>
      </c>
      <c r="I367" s="102">
        <v>684.75</v>
      </c>
      <c r="J367" s="102">
        <v>370.8</v>
      </c>
    </row>
    <row r="368" spans="1:10" ht="21.75">
      <c r="A368" s="89"/>
      <c r="B368" s="91">
        <v>29</v>
      </c>
      <c r="C368" s="83">
        <v>85.2657</v>
      </c>
      <c r="D368" s="83">
        <v>85.2676</v>
      </c>
      <c r="E368" s="79">
        <f t="shared" si="19"/>
        <v>0.00190000000000623</v>
      </c>
      <c r="F368" s="249">
        <f t="shared" si="24"/>
        <v>5.6403253577338655</v>
      </c>
      <c r="G368" s="79">
        <f t="shared" si="25"/>
        <v>336.86</v>
      </c>
      <c r="H368" s="91">
        <v>80</v>
      </c>
      <c r="I368" s="102">
        <v>729.63</v>
      </c>
      <c r="J368" s="102">
        <v>392.77</v>
      </c>
    </row>
    <row r="369" spans="1:10" s="238" customFormat="1" ht="22.5" thickBot="1">
      <c r="A369" s="167"/>
      <c r="B369" s="168">
        <v>30</v>
      </c>
      <c r="C369" s="169">
        <v>85.3395</v>
      </c>
      <c r="D369" s="169">
        <v>85.3399</v>
      </c>
      <c r="E369" s="236">
        <f t="shared" si="19"/>
        <v>0.00039999999999906777</v>
      </c>
      <c r="F369" s="268">
        <f t="shared" si="24"/>
        <v>1.2012012011984017</v>
      </c>
      <c r="G369" s="236">
        <f t="shared" si="25"/>
        <v>333</v>
      </c>
      <c r="H369" s="168">
        <v>81</v>
      </c>
      <c r="I369" s="173">
        <v>677.02</v>
      </c>
      <c r="J369" s="173">
        <v>344.02</v>
      </c>
    </row>
    <row r="370" spans="1:10" ht="21.75">
      <c r="A370" s="126">
        <v>23833</v>
      </c>
      <c r="B370" s="127">
        <v>13</v>
      </c>
      <c r="C370" s="128">
        <v>85.2607</v>
      </c>
      <c r="D370" s="128">
        <v>85.269</v>
      </c>
      <c r="E370" s="235">
        <f aca="true" t="shared" si="26" ref="E370:E453">D370-C370</f>
        <v>0.008300000000005525</v>
      </c>
      <c r="F370" s="266">
        <f t="shared" si="24"/>
        <v>29.382611158331652</v>
      </c>
      <c r="G370" s="235">
        <f t="shared" si="25"/>
        <v>282.48</v>
      </c>
      <c r="H370" s="127">
        <v>1</v>
      </c>
      <c r="I370" s="131">
        <v>835.74</v>
      </c>
      <c r="J370" s="131">
        <v>553.26</v>
      </c>
    </row>
    <row r="371" spans="1:10" ht="21.75">
      <c r="A371" s="89"/>
      <c r="B371" s="91">
        <v>14</v>
      </c>
      <c r="C371" s="83">
        <v>87.7722</v>
      </c>
      <c r="D371" s="83">
        <v>87.7856</v>
      </c>
      <c r="E371" s="79">
        <f t="shared" si="26"/>
        <v>0.013400000000004297</v>
      </c>
      <c r="F371" s="249">
        <f t="shared" si="24"/>
        <v>40.739389517220886</v>
      </c>
      <c r="G371" s="79">
        <f t="shared" si="25"/>
        <v>328.9200000000001</v>
      </c>
      <c r="H371" s="91">
        <v>2</v>
      </c>
      <c r="I371" s="102">
        <v>642.94</v>
      </c>
      <c r="J371" s="102">
        <v>314.02</v>
      </c>
    </row>
    <row r="372" spans="1:10" ht="21.75">
      <c r="A372" s="89"/>
      <c r="B372" s="91">
        <v>15</v>
      </c>
      <c r="C372" s="83">
        <v>86.9978</v>
      </c>
      <c r="D372" s="83">
        <v>87.0078</v>
      </c>
      <c r="E372" s="79">
        <f t="shared" si="26"/>
        <v>0.010000000000005116</v>
      </c>
      <c r="F372" s="249">
        <f t="shared" si="24"/>
        <v>36.48969166212412</v>
      </c>
      <c r="G372" s="79">
        <f t="shared" si="25"/>
        <v>274.04999999999995</v>
      </c>
      <c r="H372" s="91">
        <v>3</v>
      </c>
      <c r="I372" s="102">
        <v>822.62</v>
      </c>
      <c r="J372" s="102">
        <v>548.57</v>
      </c>
    </row>
    <row r="373" spans="1:10" ht="21.75">
      <c r="A373" s="89">
        <v>23852</v>
      </c>
      <c r="B373" s="91">
        <v>16</v>
      </c>
      <c r="C373" s="83">
        <v>85.6223</v>
      </c>
      <c r="D373" s="83">
        <v>85.6271</v>
      </c>
      <c r="E373" s="79">
        <f t="shared" si="26"/>
        <v>0.004800000000003024</v>
      </c>
      <c r="F373" s="249">
        <f>((10^6)*E373/G373)</f>
        <v>17.972816115636437</v>
      </c>
      <c r="G373" s="79">
        <f>I373-J373</f>
        <v>267.07000000000005</v>
      </c>
      <c r="H373" s="91">
        <v>4</v>
      </c>
      <c r="I373" s="102">
        <v>665.34</v>
      </c>
      <c r="J373" s="102">
        <v>398.27</v>
      </c>
    </row>
    <row r="374" spans="1:10" ht="21.75">
      <c r="A374" s="89"/>
      <c r="B374" s="91">
        <v>17</v>
      </c>
      <c r="C374" s="83">
        <v>89.3463</v>
      </c>
      <c r="D374" s="83">
        <v>89.3511</v>
      </c>
      <c r="E374" s="79">
        <f t="shared" si="26"/>
        <v>0.004800000000003024</v>
      </c>
      <c r="F374" s="249">
        <f>((10^6)*E374/G374)</f>
        <v>17.39949976439274</v>
      </c>
      <c r="G374" s="79">
        <f>I374-J374</f>
        <v>275.86999999999995</v>
      </c>
      <c r="H374" s="91">
        <v>5</v>
      </c>
      <c r="I374" s="102">
        <v>727.03</v>
      </c>
      <c r="J374" s="102">
        <v>451.16</v>
      </c>
    </row>
    <row r="375" spans="1:10" ht="21.75">
      <c r="A375" s="89"/>
      <c r="B375" s="91">
        <v>18</v>
      </c>
      <c r="C375" s="83">
        <v>86.7664</v>
      </c>
      <c r="D375" s="83">
        <v>86.768</v>
      </c>
      <c r="E375" s="79">
        <f t="shared" si="26"/>
        <v>0.001599999999996271</v>
      </c>
      <c r="F375" s="249">
        <f>((10^6)*E375/G375)</f>
        <v>5.419687013062363</v>
      </c>
      <c r="G375" s="79">
        <f>I375-J375</f>
        <v>295.22</v>
      </c>
      <c r="H375" s="91">
        <v>6</v>
      </c>
      <c r="I375" s="102">
        <v>802.37</v>
      </c>
      <c r="J375" s="102">
        <v>507.15</v>
      </c>
    </row>
    <row r="376" spans="1:10" ht="21.75">
      <c r="A376" s="267">
        <v>23867</v>
      </c>
      <c r="B376" s="91">
        <v>19</v>
      </c>
      <c r="C376" s="83">
        <v>86.1895</v>
      </c>
      <c r="D376" s="83">
        <v>86.206</v>
      </c>
      <c r="E376" s="79">
        <f t="shared" si="26"/>
        <v>0.01650000000000773</v>
      </c>
      <c r="F376" s="249">
        <f>((10^6)*E376/G376)</f>
        <v>54.155179204436564</v>
      </c>
      <c r="G376" s="79">
        <f>I376-J376</f>
        <v>304.67999999999995</v>
      </c>
      <c r="H376" s="91">
        <v>7</v>
      </c>
      <c r="I376" s="102">
        <v>819.42</v>
      </c>
      <c r="J376" s="102">
        <v>514.74</v>
      </c>
    </row>
    <row r="377" spans="1:10" ht="21.75">
      <c r="A377" s="267" t="s">
        <v>125</v>
      </c>
      <c r="B377" s="91">
        <v>20</v>
      </c>
      <c r="C377" s="83">
        <v>87.454</v>
      </c>
      <c r="D377" s="83">
        <v>87.477</v>
      </c>
      <c r="E377" s="79">
        <f t="shared" si="26"/>
        <v>0.023000000000010346</v>
      </c>
      <c r="F377" s="249">
        <f aca="true" t="shared" si="27" ref="F377:F386">((10^6)*E377/G377)</f>
        <v>69.04418828053059</v>
      </c>
      <c r="G377" s="79">
        <f aca="true" t="shared" si="28" ref="G377:G386">I377-J377</f>
        <v>333.11999999999995</v>
      </c>
      <c r="H377" s="91">
        <v>8</v>
      </c>
      <c r="I377" s="102">
        <v>700.28</v>
      </c>
      <c r="J377" s="102">
        <v>367.16</v>
      </c>
    </row>
    <row r="378" spans="1:10" ht="21.75">
      <c r="A378" s="267" t="s">
        <v>125</v>
      </c>
      <c r="B378" s="91">
        <v>21</v>
      </c>
      <c r="C378" s="83">
        <v>90.0801</v>
      </c>
      <c r="D378" s="83">
        <v>90.1025</v>
      </c>
      <c r="E378" s="79">
        <f t="shared" si="26"/>
        <v>0.02240000000000464</v>
      </c>
      <c r="F378" s="249">
        <f t="shared" si="27"/>
        <v>77.22273933879627</v>
      </c>
      <c r="G378" s="79">
        <f t="shared" si="28"/>
        <v>290.07000000000005</v>
      </c>
      <c r="H378" s="91">
        <v>9</v>
      </c>
      <c r="I378" s="102">
        <v>844.83</v>
      </c>
      <c r="J378" s="102">
        <v>554.76</v>
      </c>
    </row>
    <row r="379" spans="1:10" ht="21.75">
      <c r="A379" s="267">
        <v>23880</v>
      </c>
      <c r="B379" s="91">
        <v>22</v>
      </c>
      <c r="C379" s="83">
        <v>86.2083</v>
      </c>
      <c r="D379" s="83">
        <v>86.2615</v>
      </c>
      <c r="E379" s="79">
        <f t="shared" si="26"/>
        <v>0.05320000000000391</v>
      </c>
      <c r="F379" s="249">
        <f t="shared" si="27"/>
        <v>266.00000000001955</v>
      </c>
      <c r="G379" s="79">
        <f t="shared" si="28"/>
        <v>200</v>
      </c>
      <c r="H379" s="91">
        <v>10</v>
      </c>
      <c r="I379" s="102">
        <v>733.49</v>
      </c>
      <c r="J379" s="102">
        <v>533.49</v>
      </c>
    </row>
    <row r="380" spans="1:10" ht="21.75">
      <c r="A380" s="267" t="s">
        <v>125</v>
      </c>
      <c r="B380" s="91">
        <v>23</v>
      </c>
      <c r="C380" s="83">
        <v>87.6996</v>
      </c>
      <c r="D380" s="83">
        <v>87.7594</v>
      </c>
      <c r="E380" s="79">
        <f t="shared" si="26"/>
        <v>0.059799999999995634</v>
      </c>
      <c r="F380" s="249">
        <f t="shared" si="27"/>
        <v>168.63121087359892</v>
      </c>
      <c r="G380" s="79">
        <f t="shared" si="28"/>
        <v>354.61999999999995</v>
      </c>
      <c r="H380" s="91">
        <v>11</v>
      </c>
      <c r="I380" s="102">
        <v>723.67</v>
      </c>
      <c r="J380" s="102">
        <v>369.05</v>
      </c>
    </row>
    <row r="381" spans="1:10" ht="21.75">
      <c r="A381" s="267" t="s">
        <v>125</v>
      </c>
      <c r="B381" s="91">
        <v>24</v>
      </c>
      <c r="C381" s="83">
        <v>87.9025</v>
      </c>
      <c r="D381" s="83">
        <v>87.9473</v>
      </c>
      <c r="E381" s="79">
        <f t="shared" si="26"/>
        <v>0.044799999999995066</v>
      </c>
      <c r="F381" s="249">
        <f t="shared" si="27"/>
        <v>223.5640501022759</v>
      </c>
      <c r="G381" s="79">
        <f t="shared" si="28"/>
        <v>200.39</v>
      </c>
      <c r="H381" s="91">
        <v>12</v>
      </c>
      <c r="I381" s="102">
        <v>740.4</v>
      </c>
      <c r="J381" s="102">
        <v>540.01</v>
      </c>
    </row>
    <row r="382" spans="1:10" ht="21.75">
      <c r="A382" s="267">
        <v>23885</v>
      </c>
      <c r="B382" s="91">
        <v>25</v>
      </c>
      <c r="C382" s="83">
        <v>87.2531</v>
      </c>
      <c r="D382" s="83">
        <v>87.291</v>
      </c>
      <c r="E382" s="79">
        <f t="shared" si="26"/>
        <v>0.03789999999999338</v>
      </c>
      <c r="F382" s="249">
        <f t="shared" si="27"/>
        <v>89.53883953882391</v>
      </c>
      <c r="G382" s="79">
        <f t="shared" si="28"/>
        <v>423.28000000000003</v>
      </c>
      <c r="H382" s="91">
        <v>13</v>
      </c>
      <c r="I382" s="102">
        <v>771.74</v>
      </c>
      <c r="J382" s="102">
        <v>348.46</v>
      </c>
    </row>
    <row r="383" spans="1:10" ht="21.75">
      <c r="A383" s="267" t="s">
        <v>125</v>
      </c>
      <c r="B383" s="91">
        <v>26</v>
      </c>
      <c r="C383" s="83">
        <v>88.7753</v>
      </c>
      <c r="D383" s="83">
        <v>88.8102</v>
      </c>
      <c r="E383" s="79">
        <f t="shared" si="26"/>
        <v>0.03489999999999327</v>
      </c>
      <c r="F383" s="249">
        <f t="shared" si="27"/>
        <v>113.13537344396158</v>
      </c>
      <c r="G383" s="79">
        <f t="shared" si="28"/>
        <v>308.48</v>
      </c>
      <c r="H383" s="91">
        <v>14</v>
      </c>
      <c r="I383" s="102">
        <v>706.24</v>
      </c>
      <c r="J383" s="102">
        <v>397.76</v>
      </c>
    </row>
    <row r="384" spans="1:10" ht="21.75">
      <c r="A384" s="267" t="s">
        <v>125</v>
      </c>
      <c r="B384" s="91">
        <v>27</v>
      </c>
      <c r="C384" s="83">
        <v>88.0595</v>
      </c>
      <c r="D384" s="83">
        <v>88.0954</v>
      </c>
      <c r="E384" s="79">
        <f t="shared" si="26"/>
        <v>0.035899999999998045</v>
      </c>
      <c r="F384" s="249">
        <f t="shared" si="27"/>
        <v>120.13921424268133</v>
      </c>
      <c r="G384" s="79">
        <f t="shared" si="28"/>
        <v>298.82000000000005</v>
      </c>
      <c r="H384" s="91">
        <v>15</v>
      </c>
      <c r="I384" s="102">
        <v>837.24</v>
      </c>
      <c r="J384" s="102">
        <v>538.42</v>
      </c>
    </row>
    <row r="385" spans="1:10" ht="21.75">
      <c r="A385" s="267">
        <v>23899</v>
      </c>
      <c r="B385" s="91">
        <v>19</v>
      </c>
      <c r="C385" s="83">
        <v>86.1987</v>
      </c>
      <c r="D385" s="83">
        <v>86.2159</v>
      </c>
      <c r="E385" s="79">
        <f t="shared" si="26"/>
        <v>0.017200000000002547</v>
      </c>
      <c r="F385" s="249">
        <f t="shared" si="27"/>
        <v>57.095435684655754</v>
      </c>
      <c r="G385" s="79">
        <f t="shared" si="28"/>
        <v>301.25</v>
      </c>
      <c r="H385" s="91">
        <v>16</v>
      </c>
      <c r="I385" s="102">
        <v>786.53</v>
      </c>
      <c r="J385" s="102">
        <v>485.28</v>
      </c>
    </row>
    <row r="386" spans="1:10" ht="21.75">
      <c r="A386" s="267" t="s">
        <v>125</v>
      </c>
      <c r="B386" s="91">
        <v>20</v>
      </c>
      <c r="C386" s="83">
        <v>87.4804</v>
      </c>
      <c r="D386" s="83">
        <v>87.4973</v>
      </c>
      <c r="E386" s="79">
        <f t="shared" si="26"/>
        <v>0.016899999999992588</v>
      </c>
      <c r="F386" s="249">
        <f t="shared" si="27"/>
        <v>56.48584511511944</v>
      </c>
      <c r="G386" s="79">
        <f t="shared" si="28"/>
        <v>299.19</v>
      </c>
      <c r="H386" s="91">
        <v>17</v>
      </c>
      <c r="I386" s="102">
        <v>783.53</v>
      </c>
      <c r="J386" s="102">
        <v>484.34</v>
      </c>
    </row>
    <row r="387" spans="1:10" ht="21.75">
      <c r="A387" s="267" t="s">
        <v>125</v>
      </c>
      <c r="B387" s="91">
        <v>21</v>
      </c>
      <c r="C387" s="83">
        <v>90.1021</v>
      </c>
      <c r="D387" s="83">
        <v>90.1185</v>
      </c>
      <c r="E387" s="79">
        <f t="shared" si="26"/>
        <v>0.01640000000000441</v>
      </c>
      <c r="F387" s="249">
        <f aca="true" t="shared" si="29" ref="F387:F394">((10^6)*E387/G387)</f>
        <v>49.33517838879853</v>
      </c>
      <c r="G387" s="79">
        <f aca="true" t="shared" si="30" ref="G387:G394">I387-J387</f>
        <v>332.42</v>
      </c>
      <c r="H387" s="91">
        <v>18</v>
      </c>
      <c r="I387" s="102">
        <v>669.96</v>
      </c>
      <c r="J387" s="102">
        <v>337.54</v>
      </c>
    </row>
    <row r="388" spans="1:10" ht="21.75">
      <c r="A388" s="267">
        <v>23906</v>
      </c>
      <c r="B388" s="91">
        <v>22</v>
      </c>
      <c r="C388" s="83">
        <v>86.2242</v>
      </c>
      <c r="D388" s="83">
        <v>86.2562</v>
      </c>
      <c r="E388" s="79">
        <f t="shared" si="26"/>
        <v>0.03200000000001069</v>
      </c>
      <c r="F388" s="249">
        <f t="shared" si="29"/>
        <v>106.52463382160681</v>
      </c>
      <c r="G388" s="79">
        <f t="shared" si="30"/>
        <v>300.40000000000003</v>
      </c>
      <c r="H388" s="91">
        <v>19</v>
      </c>
      <c r="I388" s="102">
        <v>796.49</v>
      </c>
      <c r="J388" s="102">
        <v>496.09</v>
      </c>
    </row>
    <row r="389" spans="1:10" ht="21.75">
      <c r="A389" s="267" t="s">
        <v>125</v>
      </c>
      <c r="B389" s="91">
        <v>23</v>
      </c>
      <c r="C389" s="83">
        <v>87.707</v>
      </c>
      <c r="D389" s="83">
        <v>87.7431</v>
      </c>
      <c r="E389" s="79">
        <f t="shared" si="26"/>
        <v>0.036100000000004684</v>
      </c>
      <c r="F389" s="249">
        <f t="shared" si="29"/>
        <v>114.41430020285459</v>
      </c>
      <c r="G389" s="79">
        <f t="shared" si="30"/>
        <v>315.52000000000004</v>
      </c>
      <c r="H389" s="91">
        <v>20</v>
      </c>
      <c r="I389" s="102">
        <v>825.58</v>
      </c>
      <c r="J389" s="102">
        <v>510.06</v>
      </c>
    </row>
    <row r="390" spans="1:10" ht="21.75">
      <c r="A390" s="267" t="s">
        <v>125</v>
      </c>
      <c r="B390" s="91">
        <v>24</v>
      </c>
      <c r="C390" s="83">
        <v>87.9261</v>
      </c>
      <c r="D390" s="83">
        <v>87.9586</v>
      </c>
      <c r="E390" s="79">
        <f t="shared" si="26"/>
        <v>0.03249999999999886</v>
      </c>
      <c r="F390" s="249">
        <f t="shared" si="29"/>
        <v>112.36732012584747</v>
      </c>
      <c r="G390" s="79">
        <f t="shared" si="30"/>
        <v>289.23</v>
      </c>
      <c r="H390" s="91">
        <v>21</v>
      </c>
      <c r="I390" s="102">
        <v>720.45</v>
      </c>
      <c r="J390" s="102">
        <v>431.22</v>
      </c>
    </row>
    <row r="391" spans="1:10" ht="21.75">
      <c r="A391" s="267">
        <v>23920</v>
      </c>
      <c r="B391" s="91">
        <v>25</v>
      </c>
      <c r="C391" s="83">
        <v>87.2581</v>
      </c>
      <c r="D391" s="83">
        <v>87.2668</v>
      </c>
      <c r="E391" s="79">
        <f t="shared" si="26"/>
        <v>0.008700000000004593</v>
      </c>
      <c r="F391" s="249">
        <f t="shared" si="29"/>
        <v>26.21350447438788</v>
      </c>
      <c r="G391" s="79">
        <f t="shared" si="30"/>
        <v>331.89</v>
      </c>
      <c r="H391" s="91">
        <v>22</v>
      </c>
      <c r="I391" s="102">
        <v>725.25</v>
      </c>
      <c r="J391" s="102">
        <v>393.36</v>
      </c>
    </row>
    <row r="392" spans="1:10" ht="21.75">
      <c r="A392" s="267" t="s">
        <v>125</v>
      </c>
      <c r="B392" s="91">
        <v>26</v>
      </c>
      <c r="C392" s="83">
        <v>88.7864</v>
      </c>
      <c r="D392" s="83">
        <v>88.8004</v>
      </c>
      <c r="E392" s="79">
        <f t="shared" si="26"/>
        <v>0.013999999999995794</v>
      </c>
      <c r="F392" s="249">
        <f t="shared" si="29"/>
        <v>47.262170008763064</v>
      </c>
      <c r="G392" s="79">
        <f t="shared" si="30"/>
        <v>296.21999999999997</v>
      </c>
      <c r="H392" s="91">
        <v>23</v>
      </c>
      <c r="I392" s="102">
        <v>735.91</v>
      </c>
      <c r="J392" s="102">
        <v>439.69</v>
      </c>
    </row>
    <row r="393" spans="1:10" ht="21.75">
      <c r="A393" s="267" t="s">
        <v>125</v>
      </c>
      <c r="B393" s="91">
        <v>27</v>
      </c>
      <c r="C393" s="83">
        <v>88.0556</v>
      </c>
      <c r="D393" s="83">
        <v>88.0691</v>
      </c>
      <c r="E393" s="79">
        <f t="shared" si="26"/>
        <v>0.013500000000007617</v>
      </c>
      <c r="F393" s="249">
        <f t="shared" si="29"/>
        <v>51.08218556079771</v>
      </c>
      <c r="G393" s="79">
        <f t="shared" si="30"/>
        <v>264.28</v>
      </c>
      <c r="H393" s="91">
        <v>24</v>
      </c>
      <c r="I393" s="102">
        <v>817.05</v>
      </c>
      <c r="J393" s="102">
        <v>552.77</v>
      </c>
    </row>
    <row r="394" spans="1:10" ht="21.75">
      <c r="A394" s="267">
        <v>23930</v>
      </c>
      <c r="B394" s="91">
        <v>19</v>
      </c>
      <c r="C394" s="83">
        <v>86.1989</v>
      </c>
      <c r="D394" s="83">
        <v>86.3743</v>
      </c>
      <c r="E394" s="79">
        <f t="shared" si="26"/>
        <v>0.17540000000001044</v>
      </c>
      <c r="F394" s="249">
        <f t="shared" si="29"/>
        <v>596.4566259734432</v>
      </c>
      <c r="G394" s="79">
        <f t="shared" si="30"/>
        <v>294.07</v>
      </c>
      <c r="H394" s="91">
        <v>25</v>
      </c>
      <c r="I394" s="102">
        <v>725.51</v>
      </c>
      <c r="J394" s="102">
        <v>431.44</v>
      </c>
    </row>
    <row r="395" spans="1:10" ht="21.75">
      <c r="A395" s="267" t="s">
        <v>125</v>
      </c>
      <c r="B395" s="91">
        <v>20</v>
      </c>
      <c r="C395" s="83">
        <v>87.468</v>
      </c>
      <c r="D395" s="83">
        <v>87.6647</v>
      </c>
      <c r="E395" s="79">
        <f t="shared" si="26"/>
        <v>0.19669999999999277</v>
      </c>
      <c r="F395" s="249">
        <f aca="true" t="shared" si="31" ref="F395:F417">((10^6)*E395/G395)</f>
        <v>657.8375305173499</v>
      </c>
      <c r="G395" s="79">
        <f aca="true" t="shared" si="32" ref="G395:G417">I395-J395</f>
        <v>299.01</v>
      </c>
      <c r="H395" s="91">
        <v>26</v>
      </c>
      <c r="I395" s="102">
        <v>833.54</v>
      </c>
      <c r="J395" s="102">
        <v>534.53</v>
      </c>
    </row>
    <row r="396" spans="1:10" ht="21.75">
      <c r="A396" s="267" t="s">
        <v>125</v>
      </c>
      <c r="B396" s="91">
        <v>21</v>
      </c>
      <c r="C396" s="83">
        <v>90.1073</v>
      </c>
      <c r="D396" s="83">
        <v>90.3077</v>
      </c>
      <c r="E396" s="79">
        <f t="shared" si="26"/>
        <v>0.2004000000000019</v>
      </c>
      <c r="F396" s="249">
        <f t="shared" si="31"/>
        <v>662.5450457896713</v>
      </c>
      <c r="G396" s="79">
        <f t="shared" si="32"/>
        <v>302.47</v>
      </c>
      <c r="H396" s="91">
        <v>27</v>
      </c>
      <c r="I396" s="102">
        <v>822.28</v>
      </c>
      <c r="J396" s="102">
        <v>519.81</v>
      </c>
    </row>
    <row r="397" spans="1:10" ht="21.75">
      <c r="A397" s="267">
        <v>23937</v>
      </c>
      <c r="B397" s="91">
        <v>22</v>
      </c>
      <c r="C397" s="83">
        <v>86.2476</v>
      </c>
      <c r="D397" s="83">
        <v>86.3344</v>
      </c>
      <c r="E397" s="79">
        <f t="shared" si="26"/>
        <v>0.08679999999999666</v>
      </c>
      <c r="F397" s="249">
        <f t="shared" si="31"/>
        <v>284.7862462679111</v>
      </c>
      <c r="G397" s="79">
        <f t="shared" si="32"/>
        <v>304.7900000000001</v>
      </c>
      <c r="H397" s="91">
        <v>28</v>
      </c>
      <c r="I397" s="102">
        <v>845.1</v>
      </c>
      <c r="J397" s="102">
        <v>540.31</v>
      </c>
    </row>
    <row r="398" spans="1:10" ht="21.75">
      <c r="A398" s="267" t="s">
        <v>125</v>
      </c>
      <c r="B398" s="91">
        <v>23</v>
      </c>
      <c r="C398" s="83">
        <v>87.7113</v>
      </c>
      <c r="D398" s="83">
        <v>87.8052</v>
      </c>
      <c r="E398" s="79">
        <f t="shared" si="26"/>
        <v>0.09390000000000498</v>
      </c>
      <c r="F398" s="249">
        <f t="shared" si="31"/>
        <v>289.46638305744625</v>
      </c>
      <c r="G398" s="79">
        <f t="shared" si="32"/>
        <v>324.39</v>
      </c>
      <c r="H398" s="91">
        <v>29</v>
      </c>
      <c r="I398" s="102">
        <v>842.04</v>
      </c>
      <c r="J398" s="102">
        <v>517.65</v>
      </c>
    </row>
    <row r="399" spans="1:10" ht="21.75">
      <c r="A399" s="267" t="s">
        <v>125</v>
      </c>
      <c r="B399" s="91">
        <v>24</v>
      </c>
      <c r="C399" s="83">
        <v>87.9214</v>
      </c>
      <c r="D399" s="83">
        <v>88.0126</v>
      </c>
      <c r="E399" s="79">
        <f t="shared" si="26"/>
        <v>0.09120000000000061</v>
      </c>
      <c r="F399" s="249">
        <f t="shared" si="31"/>
        <v>267.9358364181227</v>
      </c>
      <c r="G399" s="79">
        <f t="shared" si="32"/>
        <v>340.38000000000005</v>
      </c>
      <c r="H399" s="91">
        <v>30</v>
      </c>
      <c r="I399" s="102">
        <v>703.83</v>
      </c>
      <c r="J399" s="102">
        <v>363.45</v>
      </c>
    </row>
    <row r="400" spans="1:10" ht="21.75">
      <c r="A400" s="267">
        <v>23946</v>
      </c>
      <c r="B400" s="91">
        <v>25</v>
      </c>
      <c r="C400" s="83">
        <v>87.2732</v>
      </c>
      <c r="D400" s="83">
        <v>87.3289</v>
      </c>
      <c r="E400" s="79">
        <f t="shared" si="26"/>
        <v>0.05570000000000164</v>
      </c>
      <c r="F400" s="249">
        <f t="shared" si="31"/>
        <v>174.62457284384627</v>
      </c>
      <c r="G400" s="79">
        <f t="shared" si="32"/>
        <v>318.96999999999997</v>
      </c>
      <c r="H400" s="91">
        <v>31</v>
      </c>
      <c r="I400" s="102">
        <v>806.39</v>
      </c>
      <c r="J400" s="102">
        <v>487.42</v>
      </c>
    </row>
    <row r="401" spans="1:10" ht="21.75">
      <c r="A401" s="267" t="s">
        <v>125</v>
      </c>
      <c r="B401" s="91">
        <v>26</v>
      </c>
      <c r="C401" s="83">
        <v>88.7905</v>
      </c>
      <c r="D401" s="83">
        <v>88.8413</v>
      </c>
      <c r="E401" s="79">
        <f t="shared" si="26"/>
        <v>0.050800000000009504</v>
      </c>
      <c r="F401" s="249">
        <f t="shared" si="31"/>
        <v>169.90534800498176</v>
      </c>
      <c r="G401" s="79">
        <f t="shared" si="32"/>
        <v>298.99</v>
      </c>
      <c r="H401" s="91">
        <v>32</v>
      </c>
      <c r="I401" s="102">
        <v>862.66</v>
      </c>
      <c r="J401" s="102">
        <v>563.67</v>
      </c>
    </row>
    <row r="402" spans="1:10" ht="21.75">
      <c r="A402" s="267" t="s">
        <v>125</v>
      </c>
      <c r="B402" s="91">
        <v>27</v>
      </c>
      <c r="C402" s="83">
        <v>88.066</v>
      </c>
      <c r="D402" s="83">
        <v>88.1259</v>
      </c>
      <c r="E402" s="79">
        <f t="shared" si="26"/>
        <v>0.059899999999998954</v>
      </c>
      <c r="F402" s="249">
        <f t="shared" si="31"/>
        <v>180.87387142554869</v>
      </c>
      <c r="G402" s="79">
        <f t="shared" si="32"/>
        <v>331.16999999999996</v>
      </c>
      <c r="H402" s="91">
        <v>33</v>
      </c>
      <c r="I402" s="102">
        <v>802.91</v>
      </c>
      <c r="J402" s="102">
        <v>471.74</v>
      </c>
    </row>
    <row r="403" spans="1:10" ht="21.75">
      <c r="A403" s="267">
        <v>23962</v>
      </c>
      <c r="B403" s="91">
        <v>34</v>
      </c>
      <c r="C403" s="83">
        <v>87.0301</v>
      </c>
      <c r="D403" s="83">
        <v>87.2279</v>
      </c>
      <c r="E403" s="79">
        <f t="shared" si="26"/>
        <v>0.19780000000000086</v>
      </c>
      <c r="F403" s="249">
        <f t="shared" si="31"/>
        <v>541.2060851483004</v>
      </c>
      <c r="G403" s="79">
        <f t="shared" si="32"/>
        <v>365.4800000000001</v>
      </c>
      <c r="H403" s="91">
        <v>34</v>
      </c>
      <c r="I403" s="102">
        <v>740.57</v>
      </c>
      <c r="J403" s="102">
        <v>375.09</v>
      </c>
    </row>
    <row r="404" spans="1:10" ht="21.75">
      <c r="A404" s="267" t="s">
        <v>125</v>
      </c>
      <c r="B404" s="91">
        <v>35</v>
      </c>
      <c r="C404" s="83">
        <v>86.1165</v>
      </c>
      <c r="D404" s="83">
        <v>86.3187</v>
      </c>
      <c r="E404" s="79">
        <f t="shared" si="26"/>
        <v>0.20220000000000482</v>
      </c>
      <c r="F404" s="249">
        <f t="shared" si="31"/>
        <v>695.3949857275677</v>
      </c>
      <c r="G404" s="79">
        <f t="shared" si="32"/>
        <v>290.77</v>
      </c>
      <c r="H404" s="91">
        <v>35</v>
      </c>
      <c r="I404" s="102">
        <v>879.3</v>
      </c>
      <c r="J404" s="102">
        <v>588.53</v>
      </c>
    </row>
    <row r="405" spans="1:10" ht="21.75">
      <c r="A405" s="267" t="s">
        <v>125</v>
      </c>
      <c r="B405" s="91">
        <v>36</v>
      </c>
      <c r="C405" s="83">
        <v>90.692</v>
      </c>
      <c r="D405" s="83">
        <v>90.9515</v>
      </c>
      <c r="E405" s="79">
        <f t="shared" si="26"/>
        <v>0.25950000000000273</v>
      </c>
      <c r="F405" s="249">
        <f t="shared" si="31"/>
        <v>851.4338211168803</v>
      </c>
      <c r="G405" s="79">
        <f t="shared" si="32"/>
        <v>304.78</v>
      </c>
      <c r="H405" s="91">
        <v>36</v>
      </c>
      <c r="I405" s="102">
        <v>842.26</v>
      </c>
      <c r="J405" s="102">
        <v>537.48</v>
      </c>
    </row>
    <row r="406" spans="1:10" ht="21.75">
      <c r="A406" s="267">
        <v>23966</v>
      </c>
      <c r="B406" s="91">
        <v>1</v>
      </c>
      <c r="C406" s="83">
        <v>85.41</v>
      </c>
      <c r="D406" s="83">
        <v>85.855</v>
      </c>
      <c r="E406" s="79">
        <f t="shared" si="26"/>
        <v>0.4450000000000074</v>
      </c>
      <c r="F406" s="249">
        <f t="shared" si="31"/>
        <v>1230.7437010814153</v>
      </c>
      <c r="G406" s="79">
        <f t="shared" si="32"/>
        <v>361.57000000000005</v>
      </c>
      <c r="H406" s="91">
        <v>37</v>
      </c>
      <c r="I406" s="102">
        <v>726.09</v>
      </c>
      <c r="J406" s="102">
        <v>364.52</v>
      </c>
    </row>
    <row r="407" spans="1:10" ht="21.75">
      <c r="A407" s="267" t="s">
        <v>125</v>
      </c>
      <c r="B407" s="91">
        <v>2</v>
      </c>
      <c r="C407" s="83">
        <v>87.4802</v>
      </c>
      <c r="D407" s="83">
        <v>87.8677</v>
      </c>
      <c r="E407" s="79">
        <f t="shared" si="26"/>
        <v>0.38750000000000284</v>
      </c>
      <c r="F407" s="249">
        <f t="shared" si="31"/>
        <v>1234.6269037150414</v>
      </c>
      <c r="G407" s="79">
        <f t="shared" si="32"/>
        <v>313.85999999999996</v>
      </c>
      <c r="H407" s="91">
        <v>38</v>
      </c>
      <c r="I407" s="102">
        <v>804.16</v>
      </c>
      <c r="J407" s="102">
        <v>490.3</v>
      </c>
    </row>
    <row r="408" spans="1:10" ht="21.75">
      <c r="A408" s="267" t="s">
        <v>125</v>
      </c>
      <c r="B408" s="91">
        <v>3</v>
      </c>
      <c r="C408" s="83">
        <v>85.89</v>
      </c>
      <c r="D408" s="83">
        <v>86.205</v>
      </c>
      <c r="E408" s="79">
        <f t="shared" si="26"/>
        <v>0.3149999999999977</v>
      </c>
      <c r="F408" s="249">
        <f t="shared" si="31"/>
        <v>1102.0536682643449</v>
      </c>
      <c r="G408" s="79">
        <f t="shared" si="32"/>
        <v>285.83000000000004</v>
      </c>
      <c r="H408" s="91">
        <v>39</v>
      </c>
      <c r="I408" s="102">
        <v>828.73</v>
      </c>
      <c r="J408" s="102">
        <v>542.9</v>
      </c>
    </row>
    <row r="409" spans="1:10" ht="21.75">
      <c r="A409" s="267">
        <v>23975</v>
      </c>
      <c r="B409" s="91">
        <v>4</v>
      </c>
      <c r="C409" s="83">
        <v>85.027</v>
      </c>
      <c r="D409" s="83">
        <v>86.0638</v>
      </c>
      <c r="E409" s="79">
        <f t="shared" si="26"/>
        <v>1.0367999999999995</v>
      </c>
      <c r="F409" s="249">
        <f t="shared" si="31"/>
        <v>2887.0572510581405</v>
      </c>
      <c r="G409" s="79">
        <f t="shared" si="32"/>
        <v>359.12000000000006</v>
      </c>
      <c r="H409" s="91">
        <v>40</v>
      </c>
      <c r="I409" s="102">
        <v>602.32</v>
      </c>
      <c r="J409" s="102">
        <v>243.2</v>
      </c>
    </row>
    <row r="410" spans="1:10" ht="21.75">
      <c r="A410" s="267" t="s">
        <v>125</v>
      </c>
      <c r="B410" s="91">
        <v>5</v>
      </c>
      <c r="C410" s="83">
        <v>86.1159</v>
      </c>
      <c r="D410" s="83">
        <v>86.8339</v>
      </c>
      <c r="E410" s="79">
        <f t="shared" si="26"/>
        <v>0.7180000000000035</v>
      </c>
      <c r="F410" s="249">
        <f t="shared" si="31"/>
        <v>2117.744218971223</v>
      </c>
      <c r="G410" s="79">
        <f t="shared" si="32"/>
        <v>339.04</v>
      </c>
      <c r="H410" s="91">
        <v>41</v>
      </c>
      <c r="I410" s="102">
        <v>758.88</v>
      </c>
      <c r="J410" s="102">
        <v>419.84</v>
      </c>
    </row>
    <row r="411" spans="1:10" ht="21.75">
      <c r="A411" s="267" t="s">
        <v>125</v>
      </c>
      <c r="B411" s="91">
        <v>6</v>
      </c>
      <c r="C411" s="83">
        <v>87.4516</v>
      </c>
      <c r="D411" s="83">
        <v>88.4451</v>
      </c>
      <c r="E411" s="79">
        <f t="shared" si="26"/>
        <v>0.9934999999999974</v>
      </c>
      <c r="F411" s="249">
        <f t="shared" si="31"/>
        <v>3181.7453963170456</v>
      </c>
      <c r="G411" s="79">
        <f t="shared" si="32"/>
        <v>312.25</v>
      </c>
      <c r="H411" s="91">
        <v>42</v>
      </c>
      <c r="I411" s="102">
        <v>833.19</v>
      </c>
      <c r="J411" s="102">
        <v>520.94</v>
      </c>
    </row>
    <row r="412" spans="1:10" ht="21.75">
      <c r="A412" s="267">
        <v>23975</v>
      </c>
      <c r="B412" s="91">
        <v>7</v>
      </c>
      <c r="C412" s="83">
        <v>86.3778</v>
      </c>
      <c r="D412" s="83">
        <v>87.1097</v>
      </c>
      <c r="E412" s="79">
        <f t="shared" si="26"/>
        <v>0.7319000000000102</v>
      </c>
      <c r="F412" s="249">
        <f t="shared" si="31"/>
        <v>2334.3114116221545</v>
      </c>
      <c r="G412" s="79">
        <f t="shared" si="32"/>
        <v>313.53999999999996</v>
      </c>
      <c r="H412" s="91">
        <v>43</v>
      </c>
      <c r="I412" s="102">
        <v>793.93</v>
      </c>
      <c r="J412" s="102">
        <v>480.39</v>
      </c>
    </row>
    <row r="413" spans="1:10" ht="21.75">
      <c r="A413" s="267" t="s">
        <v>125</v>
      </c>
      <c r="B413" s="91">
        <v>8</v>
      </c>
      <c r="C413" s="83">
        <v>84.8122</v>
      </c>
      <c r="D413" s="83">
        <v>85.5978</v>
      </c>
      <c r="E413" s="79">
        <f t="shared" si="26"/>
        <v>0.7856000000000023</v>
      </c>
      <c r="F413" s="249">
        <f t="shared" si="31"/>
        <v>2316.7890530537684</v>
      </c>
      <c r="G413" s="79">
        <f t="shared" si="32"/>
        <v>339.09000000000003</v>
      </c>
      <c r="H413" s="91">
        <v>44</v>
      </c>
      <c r="I413" s="102">
        <v>830.11</v>
      </c>
      <c r="J413" s="102">
        <v>491.02</v>
      </c>
    </row>
    <row r="414" spans="1:10" ht="21.75">
      <c r="A414" s="267" t="s">
        <v>125</v>
      </c>
      <c r="B414" s="91">
        <v>9</v>
      </c>
      <c r="C414" s="83">
        <v>86.5554</v>
      </c>
      <c r="D414" s="83">
        <v>87.1518</v>
      </c>
      <c r="E414" s="79">
        <f t="shared" si="26"/>
        <v>0.5963999999999885</v>
      </c>
      <c r="F414" s="249">
        <f t="shared" si="31"/>
        <v>1744.931098042624</v>
      </c>
      <c r="G414" s="79">
        <f t="shared" si="32"/>
        <v>341.79</v>
      </c>
      <c r="H414" s="91">
        <v>45</v>
      </c>
      <c r="I414" s="102">
        <v>641.21</v>
      </c>
      <c r="J414" s="102">
        <v>299.42</v>
      </c>
    </row>
    <row r="415" spans="1:10" ht="21.75">
      <c r="A415" s="267">
        <v>23998</v>
      </c>
      <c r="B415" s="91">
        <v>19</v>
      </c>
      <c r="C415" s="83">
        <v>86.1883</v>
      </c>
      <c r="D415" s="83">
        <v>86.3845</v>
      </c>
      <c r="E415" s="79">
        <f t="shared" si="26"/>
        <v>0.1962000000000046</v>
      </c>
      <c r="F415" s="249">
        <f t="shared" si="31"/>
        <v>711.9529719137986</v>
      </c>
      <c r="G415" s="79">
        <f t="shared" si="32"/>
        <v>275.58</v>
      </c>
      <c r="H415" s="91">
        <v>46</v>
      </c>
      <c r="I415" s="102">
        <v>663.39</v>
      </c>
      <c r="J415" s="102">
        <v>387.81</v>
      </c>
    </row>
    <row r="416" spans="1:10" ht="21.75">
      <c r="A416" s="267" t="s">
        <v>125</v>
      </c>
      <c r="B416" s="91">
        <v>20</v>
      </c>
      <c r="C416" s="83">
        <v>87.4555</v>
      </c>
      <c r="D416" s="83">
        <v>87.662</v>
      </c>
      <c r="E416" s="79">
        <f t="shared" si="26"/>
        <v>0.20650000000000546</v>
      </c>
      <c r="F416" s="249">
        <f t="shared" si="31"/>
        <v>753.4571459846226</v>
      </c>
      <c r="G416" s="79">
        <f t="shared" si="32"/>
        <v>274.06999999999994</v>
      </c>
      <c r="H416" s="91">
        <v>47</v>
      </c>
      <c r="I416" s="102">
        <v>793.05</v>
      </c>
      <c r="J416" s="102">
        <v>518.98</v>
      </c>
    </row>
    <row r="417" spans="1:10" ht="21.75">
      <c r="A417" s="267" t="s">
        <v>125</v>
      </c>
      <c r="B417" s="91">
        <v>21</v>
      </c>
      <c r="C417" s="83">
        <v>90.0718</v>
      </c>
      <c r="D417" s="83">
        <v>90.2565</v>
      </c>
      <c r="E417" s="79">
        <f t="shared" si="26"/>
        <v>0.18470000000000653</v>
      </c>
      <c r="F417" s="249">
        <f t="shared" si="31"/>
        <v>707.9883471328063</v>
      </c>
      <c r="G417" s="79">
        <f t="shared" si="32"/>
        <v>260.88</v>
      </c>
      <c r="H417" s="91">
        <v>48</v>
      </c>
      <c r="I417" s="102">
        <v>826</v>
      </c>
      <c r="J417" s="102">
        <v>565.12</v>
      </c>
    </row>
    <row r="418" spans="1:10" ht="21.75">
      <c r="A418" s="267">
        <v>24005</v>
      </c>
      <c r="B418" s="91">
        <v>22</v>
      </c>
      <c r="C418" s="83">
        <v>86.1993</v>
      </c>
      <c r="D418" s="83">
        <v>86.2325</v>
      </c>
      <c r="E418" s="79">
        <f t="shared" si="26"/>
        <v>0.03320000000000789</v>
      </c>
      <c r="F418" s="249">
        <f aca="true" t="shared" si="33" ref="F418:F426">((10^6)*E418/G418)</f>
        <v>104.72195060406867</v>
      </c>
      <c r="G418" s="79">
        <f aca="true" t="shared" si="34" ref="G418:G426">I418-J418</f>
        <v>317.03</v>
      </c>
      <c r="H418" s="91">
        <v>49</v>
      </c>
      <c r="I418" s="102">
        <v>846.85</v>
      </c>
      <c r="J418" s="102">
        <v>529.82</v>
      </c>
    </row>
    <row r="419" spans="1:10" ht="21.75">
      <c r="A419" s="267" t="s">
        <v>125</v>
      </c>
      <c r="B419" s="91">
        <v>23</v>
      </c>
      <c r="C419" s="83">
        <v>87.6961</v>
      </c>
      <c r="D419" s="83">
        <v>87.7277</v>
      </c>
      <c r="E419" s="79">
        <f t="shared" si="26"/>
        <v>0.03159999999999741</v>
      </c>
      <c r="F419" s="249">
        <f t="shared" si="33"/>
        <v>100.24108615657087</v>
      </c>
      <c r="G419" s="79">
        <f t="shared" si="34"/>
        <v>315.24000000000007</v>
      </c>
      <c r="H419" s="91">
        <v>50</v>
      </c>
      <c r="I419" s="102">
        <v>658.83</v>
      </c>
      <c r="J419" s="102">
        <v>343.59</v>
      </c>
    </row>
    <row r="420" spans="1:10" ht="21.75">
      <c r="A420" s="267" t="s">
        <v>125</v>
      </c>
      <c r="B420" s="91">
        <v>24</v>
      </c>
      <c r="C420" s="83">
        <v>87.9191</v>
      </c>
      <c r="D420" s="83">
        <v>87.9521</v>
      </c>
      <c r="E420" s="79">
        <f t="shared" si="26"/>
        <v>0.03300000000000125</v>
      </c>
      <c r="F420" s="249">
        <f t="shared" si="33"/>
        <v>106.437878983361</v>
      </c>
      <c r="G420" s="79">
        <f t="shared" si="34"/>
        <v>310.0400000000001</v>
      </c>
      <c r="H420" s="91">
        <v>51</v>
      </c>
      <c r="I420" s="102">
        <v>853.07</v>
      </c>
      <c r="J420" s="102">
        <v>543.03</v>
      </c>
    </row>
    <row r="421" spans="1:10" ht="21.75">
      <c r="A421" s="267">
        <v>24011</v>
      </c>
      <c r="B421" s="91">
        <v>25</v>
      </c>
      <c r="C421" s="83">
        <v>87.2591</v>
      </c>
      <c r="D421" s="83">
        <v>87.3042</v>
      </c>
      <c r="E421" s="79">
        <f t="shared" si="26"/>
        <v>0.045099999999990814</v>
      </c>
      <c r="F421" s="249">
        <f t="shared" si="33"/>
        <v>141.8105210200007</v>
      </c>
      <c r="G421" s="79">
        <f t="shared" si="34"/>
        <v>318.03</v>
      </c>
      <c r="H421" s="91">
        <v>52</v>
      </c>
      <c r="I421" s="102">
        <v>853.61</v>
      </c>
      <c r="J421" s="102">
        <v>535.58</v>
      </c>
    </row>
    <row r="422" spans="1:10" ht="21.75">
      <c r="A422" s="267"/>
      <c r="B422" s="91">
        <v>26</v>
      </c>
      <c r="C422" s="83">
        <v>88.7673</v>
      </c>
      <c r="D422" s="83">
        <v>88.8012</v>
      </c>
      <c r="E422" s="79">
        <f t="shared" si="26"/>
        <v>0.033899999999988495</v>
      </c>
      <c r="F422" s="249">
        <f t="shared" si="33"/>
        <v>99.7939358256947</v>
      </c>
      <c r="G422" s="79">
        <f t="shared" si="34"/>
        <v>339.70000000000005</v>
      </c>
      <c r="H422" s="91">
        <v>53</v>
      </c>
      <c r="I422" s="102">
        <v>664.97</v>
      </c>
      <c r="J422" s="102">
        <v>325.27</v>
      </c>
    </row>
    <row r="423" spans="1:10" ht="21.75">
      <c r="A423" s="267" t="s">
        <v>125</v>
      </c>
      <c r="B423" s="91">
        <v>27</v>
      </c>
      <c r="C423" s="83">
        <v>88.054</v>
      </c>
      <c r="D423" s="83">
        <v>88.083</v>
      </c>
      <c r="E423" s="79">
        <f t="shared" si="26"/>
        <v>0.028999999999996362</v>
      </c>
      <c r="F423" s="249">
        <f t="shared" si="33"/>
        <v>90.62499999998863</v>
      </c>
      <c r="G423" s="79">
        <f t="shared" si="34"/>
        <v>320</v>
      </c>
      <c r="H423" s="91">
        <v>54</v>
      </c>
      <c r="I423" s="102">
        <v>861.3</v>
      </c>
      <c r="J423" s="102">
        <v>541.3</v>
      </c>
    </row>
    <row r="424" spans="1:10" ht="21.75">
      <c r="A424" s="267">
        <v>24019</v>
      </c>
      <c r="B424" s="91">
        <v>13</v>
      </c>
      <c r="C424" s="83">
        <v>85.3111</v>
      </c>
      <c r="D424" s="83">
        <v>85.4014</v>
      </c>
      <c r="E424" s="79">
        <f t="shared" si="26"/>
        <v>0.09029999999999916</v>
      </c>
      <c r="F424" s="249">
        <f t="shared" si="33"/>
        <v>307.9073890953699</v>
      </c>
      <c r="G424" s="79">
        <f t="shared" si="34"/>
        <v>293.27000000000004</v>
      </c>
      <c r="H424" s="91">
        <v>55</v>
      </c>
      <c r="I424" s="102">
        <v>631.19</v>
      </c>
      <c r="J424" s="102">
        <v>337.92</v>
      </c>
    </row>
    <row r="425" spans="1:10" ht="21.75">
      <c r="A425" s="267" t="s">
        <v>125</v>
      </c>
      <c r="B425" s="91">
        <v>14</v>
      </c>
      <c r="C425" s="83">
        <v>87.7858</v>
      </c>
      <c r="D425" s="83">
        <v>87.8712</v>
      </c>
      <c r="E425" s="79">
        <f t="shared" si="26"/>
        <v>0.08540000000000703</v>
      </c>
      <c r="F425" s="249">
        <f t="shared" si="33"/>
        <v>310.31976744188603</v>
      </c>
      <c r="G425" s="79">
        <f t="shared" si="34"/>
        <v>275.2</v>
      </c>
      <c r="H425" s="91">
        <v>56</v>
      </c>
      <c r="I425" s="102">
        <v>781.61</v>
      </c>
      <c r="J425" s="102">
        <v>506.41</v>
      </c>
    </row>
    <row r="426" spans="1:10" ht="21.75">
      <c r="A426" s="267" t="s">
        <v>125</v>
      </c>
      <c r="B426" s="91">
        <v>15</v>
      </c>
      <c r="C426" s="83">
        <v>86.9849</v>
      </c>
      <c r="D426" s="83">
        <v>87.0809</v>
      </c>
      <c r="E426" s="79">
        <f t="shared" si="26"/>
        <v>0.09600000000000364</v>
      </c>
      <c r="F426" s="249">
        <f t="shared" si="33"/>
        <v>285.0610208747918</v>
      </c>
      <c r="G426" s="79">
        <f t="shared" si="34"/>
        <v>336.77000000000004</v>
      </c>
      <c r="H426" s="91">
        <v>57</v>
      </c>
      <c r="I426" s="102">
        <v>711.82</v>
      </c>
      <c r="J426" s="102">
        <v>375.05</v>
      </c>
    </row>
    <row r="427" spans="1:10" ht="21.75">
      <c r="A427" s="267">
        <v>24026</v>
      </c>
      <c r="B427" s="91">
        <v>16</v>
      </c>
      <c r="C427" s="83">
        <v>85.6433</v>
      </c>
      <c r="D427" s="83">
        <v>85.6632</v>
      </c>
      <c r="E427" s="79">
        <f t="shared" si="26"/>
        <v>0.019900000000006912</v>
      </c>
      <c r="F427" s="249">
        <f aca="true" t="shared" si="35" ref="F427:F437">((10^6)*E427/G427)</f>
        <v>81.96721311478254</v>
      </c>
      <c r="G427" s="79">
        <f aca="true" t="shared" si="36" ref="G427:G437">I427-J427</f>
        <v>242.7800000000001</v>
      </c>
      <c r="H427" s="91">
        <v>58</v>
      </c>
      <c r="I427" s="102">
        <v>798.82</v>
      </c>
      <c r="J427" s="102">
        <v>556.04</v>
      </c>
    </row>
    <row r="428" spans="1:10" ht="21.75">
      <c r="A428" s="267" t="s">
        <v>125</v>
      </c>
      <c r="B428" s="91">
        <v>17</v>
      </c>
      <c r="C428" s="83">
        <v>84.9945</v>
      </c>
      <c r="D428" s="83">
        <v>85.0191</v>
      </c>
      <c r="E428" s="79">
        <f t="shared" si="26"/>
        <v>0.024599999999992406</v>
      </c>
      <c r="F428" s="249">
        <f t="shared" si="35"/>
        <v>96.7247277159297</v>
      </c>
      <c r="G428" s="79">
        <f t="shared" si="36"/>
        <v>254.33000000000004</v>
      </c>
      <c r="H428" s="91">
        <v>59</v>
      </c>
      <c r="I428" s="102">
        <v>748.73</v>
      </c>
      <c r="J428" s="102">
        <v>494.4</v>
      </c>
    </row>
    <row r="429" spans="1:10" ht="21.75">
      <c r="A429" s="267" t="s">
        <v>125</v>
      </c>
      <c r="B429" s="91">
        <v>18</v>
      </c>
      <c r="C429" s="83">
        <v>86.8031</v>
      </c>
      <c r="D429" s="83">
        <v>86.8234</v>
      </c>
      <c r="E429" s="79">
        <f t="shared" si="26"/>
        <v>0.02030000000000598</v>
      </c>
      <c r="F429" s="249">
        <f t="shared" si="35"/>
        <v>83.64925004123117</v>
      </c>
      <c r="G429" s="79">
        <f t="shared" si="36"/>
        <v>242.68</v>
      </c>
      <c r="H429" s="91">
        <v>60</v>
      </c>
      <c r="I429" s="102">
        <v>656.88</v>
      </c>
      <c r="J429" s="102">
        <v>414.2</v>
      </c>
    </row>
    <row r="430" spans="1:10" ht="21.75">
      <c r="A430" s="267">
        <v>24033</v>
      </c>
      <c r="B430" s="91">
        <v>19</v>
      </c>
      <c r="C430" s="83">
        <v>86.1845</v>
      </c>
      <c r="D430" s="83">
        <v>86.1887</v>
      </c>
      <c r="E430" s="79">
        <f t="shared" si="26"/>
        <v>0.004199999999997317</v>
      </c>
      <c r="F430" s="249">
        <f t="shared" si="35"/>
        <v>16.179983049531234</v>
      </c>
      <c r="G430" s="79">
        <f t="shared" si="36"/>
        <v>259.5799999999999</v>
      </c>
      <c r="H430" s="91">
        <v>61</v>
      </c>
      <c r="I430" s="102">
        <v>810.9</v>
      </c>
      <c r="J430" s="102">
        <v>551.32</v>
      </c>
    </row>
    <row r="431" spans="1:10" ht="21.75">
      <c r="A431" s="267" t="s">
        <v>125</v>
      </c>
      <c r="B431" s="91">
        <v>20</v>
      </c>
      <c r="C431" s="83">
        <v>87.4214</v>
      </c>
      <c r="D431" s="83">
        <v>87.4314</v>
      </c>
      <c r="E431" s="79">
        <f t="shared" si="26"/>
        <v>0.009999999999990905</v>
      </c>
      <c r="F431" s="249">
        <f t="shared" si="35"/>
        <v>36.70667694450283</v>
      </c>
      <c r="G431" s="79">
        <f t="shared" si="36"/>
        <v>272.42999999999995</v>
      </c>
      <c r="H431" s="91">
        <v>62</v>
      </c>
      <c r="I431" s="102">
        <v>860.79</v>
      </c>
      <c r="J431" s="102">
        <v>588.36</v>
      </c>
    </row>
    <row r="432" spans="1:10" ht="21.75">
      <c r="A432" s="267" t="s">
        <v>125</v>
      </c>
      <c r="B432" s="91">
        <v>21</v>
      </c>
      <c r="C432" s="83">
        <v>90.0415</v>
      </c>
      <c r="D432" s="83">
        <v>90.0535</v>
      </c>
      <c r="E432" s="79">
        <f t="shared" si="26"/>
        <v>0.012000000000000455</v>
      </c>
      <c r="F432" s="249">
        <f t="shared" si="35"/>
        <v>43.9077936333716</v>
      </c>
      <c r="G432" s="79">
        <f t="shared" si="36"/>
        <v>273.29999999999995</v>
      </c>
      <c r="H432" s="91">
        <v>63</v>
      </c>
      <c r="I432" s="102">
        <v>802.42</v>
      </c>
      <c r="J432" s="102">
        <v>529.12</v>
      </c>
    </row>
    <row r="433" spans="1:10" ht="21.75">
      <c r="A433" s="267">
        <v>24050</v>
      </c>
      <c r="B433" s="91">
        <v>16</v>
      </c>
      <c r="C433" s="83">
        <v>85.6315</v>
      </c>
      <c r="D433" s="83">
        <v>85.6395</v>
      </c>
      <c r="E433" s="79">
        <f t="shared" si="26"/>
        <v>0.007999999999995566</v>
      </c>
      <c r="F433" s="249">
        <f t="shared" si="35"/>
        <v>23.825123592815434</v>
      </c>
      <c r="G433" s="79">
        <f t="shared" si="36"/>
        <v>335.78</v>
      </c>
      <c r="H433" s="91">
        <v>64</v>
      </c>
      <c r="I433" s="102">
        <v>866.15</v>
      </c>
      <c r="J433" s="102">
        <v>530.37</v>
      </c>
    </row>
    <row r="434" spans="1:10" ht="21.75">
      <c r="A434" s="267" t="s">
        <v>125</v>
      </c>
      <c r="B434" s="91">
        <v>17</v>
      </c>
      <c r="C434" s="83">
        <v>84.9913</v>
      </c>
      <c r="D434" s="83">
        <v>84.9998</v>
      </c>
      <c r="E434" s="79">
        <f t="shared" si="26"/>
        <v>0.008499999999997954</v>
      </c>
      <c r="F434" s="249">
        <f t="shared" si="35"/>
        <v>27.31362467865666</v>
      </c>
      <c r="G434" s="79">
        <f t="shared" si="36"/>
        <v>311.20000000000005</v>
      </c>
      <c r="H434" s="91">
        <v>65</v>
      </c>
      <c r="I434" s="102">
        <v>854.32</v>
      </c>
      <c r="J434" s="102">
        <v>543.12</v>
      </c>
    </row>
    <row r="435" spans="1:10" ht="21.75">
      <c r="A435" s="267" t="s">
        <v>125</v>
      </c>
      <c r="B435" s="91">
        <v>18</v>
      </c>
      <c r="C435" s="83">
        <v>86.7924</v>
      </c>
      <c r="D435" s="83">
        <v>86.8021</v>
      </c>
      <c r="E435" s="79">
        <f t="shared" si="26"/>
        <v>0.009699999999995157</v>
      </c>
      <c r="F435" s="249">
        <f t="shared" si="35"/>
        <v>33.28643491985572</v>
      </c>
      <c r="G435" s="79">
        <f t="shared" si="36"/>
        <v>291.4100000000001</v>
      </c>
      <c r="H435" s="91">
        <v>66</v>
      </c>
      <c r="I435" s="102">
        <v>832.71</v>
      </c>
      <c r="J435" s="102">
        <v>541.3</v>
      </c>
    </row>
    <row r="436" spans="1:10" ht="21.75">
      <c r="A436" s="267">
        <v>24063</v>
      </c>
      <c r="B436" s="91">
        <v>19</v>
      </c>
      <c r="C436" s="83">
        <v>86.2325</v>
      </c>
      <c r="D436" s="83">
        <v>86.2398</v>
      </c>
      <c r="E436" s="79">
        <f t="shared" si="26"/>
        <v>0.00730000000000075</v>
      </c>
      <c r="F436" s="249">
        <f t="shared" si="35"/>
        <v>20.933700389999856</v>
      </c>
      <c r="G436" s="79">
        <f t="shared" si="36"/>
        <v>348.72</v>
      </c>
      <c r="H436" s="91">
        <v>67</v>
      </c>
      <c r="I436" s="102">
        <v>673.99</v>
      </c>
      <c r="J436" s="102">
        <v>325.27</v>
      </c>
    </row>
    <row r="437" spans="1:10" ht="21.75">
      <c r="A437" s="267" t="s">
        <v>125</v>
      </c>
      <c r="B437" s="91">
        <v>20</v>
      </c>
      <c r="C437" s="83">
        <v>87.5018</v>
      </c>
      <c r="D437" s="83">
        <v>87.5091</v>
      </c>
      <c r="E437" s="79">
        <f t="shared" si="26"/>
        <v>0.00730000000000075</v>
      </c>
      <c r="F437" s="249">
        <f t="shared" si="35"/>
        <v>26.092861993783284</v>
      </c>
      <c r="G437" s="79">
        <f t="shared" si="36"/>
        <v>279.77000000000004</v>
      </c>
      <c r="H437" s="91">
        <v>68</v>
      </c>
      <c r="I437" s="102">
        <v>614.84</v>
      </c>
      <c r="J437" s="102">
        <v>335.07</v>
      </c>
    </row>
    <row r="438" spans="1:10" ht="21.75">
      <c r="A438" s="267" t="s">
        <v>125</v>
      </c>
      <c r="B438" s="91">
        <v>21</v>
      </c>
      <c r="C438" s="83">
        <v>90.13</v>
      </c>
      <c r="D438" s="83">
        <v>90.1402</v>
      </c>
      <c r="E438" s="79">
        <f t="shared" si="26"/>
        <v>0.010199999999997544</v>
      </c>
      <c r="F438" s="249">
        <f>((10^6)*E438/G438)</f>
        <v>30.3291605958715</v>
      </c>
      <c r="G438" s="79">
        <f>I438-J438</f>
        <v>336.31</v>
      </c>
      <c r="H438" s="91">
        <v>69</v>
      </c>
      <c r="I438" s="102">
        <v>703.65</v>
      </c>
      <c r="J438" s="102">
        <v>367.34</v>
      </c>
    </row>
    <row r="439" spans="1:10" ht="21.75">
      <c r="A439" s="267">
        <v>24083</v>
      </c>
      <c r="B439" s="91">
        <v>19</v>
      </c>
      <c r="C439" s="83">
        <v>86.1918</v>
      </c>
      <c r="D439" s="83">
        <v>86.1949</v>
      </c>
      <c r="E439" s="79">
        <f t="shared" si="26"/>
        <v>0.0031000000000034333</v>
      </c>
      <c r="F439" s="249">
        <f>((10^6)*E439/G439)</f>
        <v>9.729763660912818</v>
      </c>
      <c r="G439" s="79">
        <f>I439-J439</f>
        <v>318.61</v>
      </c>
      <c r="H439" s="91">
        <v>70</v>
      </c>
      <c r="I439" s="102">
        <v>683.58</v>
      </c>
      <c r="J439" s="102">
        <v>364.97</v>
      </c>
    </row>
    <row r="440" spans="1:10" ht="21.75">
      <c r="A440" s="267" t="s">
        <v>125</v>
      </c>
      <c r="B440" s="91">
        <v>20</v>
      </c>
      <c r="C440" s="83">
        <v>87.4521</v>
      </c>
      <c r="D440" s="83">
        <v>87.4537</v>
      </c>
      <c r="E440" s="79">
        <f t="shared" si="26"/>
        <v>0.001599999999996271</v>
      </c>
      <c r="F440" s="249">
        <f>((10^6)*E440/G440)</f>
        <v>5.1606244355446735</v>
      </c>
      <c r="G440" s="79">
        <f>I440-J440</f>
        <v>310.0400000000001</v>
      </c>
      <c r="H440" s="91">
        <v>71</v>
      </c>
      <c r="I440" s="102">
        <v>720.82</v>
      </c>
      <c r="J440" s="102">
        <v>410.78</v>
      </c>
    </row>
    <row r="441" spans="1:10" ht="21.75">
      <c r="A441" s="267" t="s">
        <v>125</v>
      </c>
      <c r="B441" s="91">
        <v>21</v>
      </c>
      <c r="C441" s="83">
        <v>90.081</v>
      </c>
      <c r="D441" s="83">
        <v>90.0852</v>
      </c>
      <c r="E441" s="79">
        <f t="shared" si="26"/>
        <v>0.004199999999997317</v>
      </c>
      <c r="F441" s="249">
        <f>((10^6)*E441/G441)</f>
        <v>13.150890816286179</v>
      </c>
      <c r="G441" s="79">
        <f>I441-J441</f>
        <v>319.37</v>
      </c>
      <c r="H441" s="91">
        <v>72</v>
      </c>
      <c r="I441" s="102">
        <v>816.77</v>
      </c>
      <c r="J441" s="102">
        <v>497.4</v>
      </c>
    </row>
    <row r="442" spans="1:10" ht="21.75">
      <c r="A442" s="267">
        <v>24091</v>
      </c>
      <c r="B442" s="91">
        <v>22</v>
      </c>
      <c r="C442" s="83">
        <v>86.21</v>
      </c>
      <c r="D442" s="83">
        <v>86.2123</v>
      </c>
      <c r="E442" s="79">
        <f t="shared" si="26"/>
        <v>0.002300000000005298</v>
      </c>
      <c r="F442" s="249">
        <f>((10^6)*E442/G442)</f>
        <v>7.8447423172867365</v>
      </c>
      <c r="G442" s="79">
        <f>I442-J442</f>
        <v>293.18999999999994</v>
      </c>
      <c r="H442" s="91">
        <v>73</v>
      </c>
      <c r="I442" s="102">
        <v>826.31</v>
      </c>
      <c r="J442" s="102">
        <v>533.12</v>
      </c>
    </row>
    <row r="443" spans="1:10" ht="21.75">
      <c r="A443" s="267" t="s">
        <v>125</v>
      </c>
      <c r="B443" s="91">
        <v>23</v>
      </c>
      <c r="C443" s="83">
        <v>87.7108</v>
      </c>
      <c r="D443" s="83">
        <v>87.7118</v>
      </c>
      <c r="E443" s="79">
        <f t="shared" si="26"/>
        <v>0.000999999999990564</v>
      </c>
      <c r="F443" s="249">
        <f aca="true" t="shared" si="37" ref="F443:F450">((10^6)*E443/G443)</f>
        <v>3.493205714851588</v>
      </c>
      <c r="G443" s="79">
        <f aca="true" t="shared" si="38" ref="G443:G450">I443-J443</f>
        <v>286.27</v>
      </c>
      <c r="H443" s="91">
        <v>74</v>
      </c>
      <c r="I443" s="102">
        <v>871.72</v>
      </c>
      <c r="J443" s="102">
        <v>585.45</v>
      </c>
    </row>
    <row r="444" spans="1:10" ht="21.75">
      <c r="A444" s="267" t="s">
        <v>125</v>
      </c>
      <c r="B444" s="91">
        <v>24</v>
      </c>
      <c r="C444" s="83">
        <v>87.9303</v>
      </c>
      <c r="D444" s="83">
        <v>87.9327</v>
      </c>
      <c r="E444" s="79">
        <f t="shared" si="26"/>
        <v>0.0023999999999944066</v>
      </c>
      <c r="F444" s="249">
        <f t="shared" si="37"/>
        <v>7.463382778226845</v>
      </c>
      <c r="G444" s="79">
        <f t="shared" si="38"/>
        <v>321.57</v>
      </c>
      <c r="H444" s="91">
        <v>75</v>
      </c>
      <c r="I444" s="102">
        <v>695.77</v>
      </c>
      <c r="J444" s="102">
        <v>374.2</v>
      </c>
    </row>
    <row r="445" spans="1:10" ht="21.75">
      <c r="A445" s="267">
        <v>24116</v>
      </c>
      <c r="B445" s="91">
        <v>1</v>
      </c>
      <c r="C445" s="83">
        <v>85.4302</v>
      </c>
      <c r="D445" s="83">
        <v>85.4324</v>
      </c>
      <c r="E445" s="79">
        <f t="shared" si="26"/>
        <v>0.002200000000001978</v>
      </c>
      <c r="F445" s="249">
        <f t="shared" si="37"/>
        <v>7.927642247133357</v>
      </c>
      <c r="G445" s="79">
        <f t="shared" si="38"/>
        <v>277.51000000000005</v>
      </c>
      <c r="H445" s="91">
        <v>76</v>
      </c>
      <c r="I445" s="102">
        <v>638.71</v>
      </c>
      <c r="J445" s="102">
        <v>361.2</v>
      </c>
    </row>
    <row r="446" spans="1:10" ht="21.75">
      <c r="A446" s="267" t="s">
        <v>125</v>
      </c>
      <c r="B446" s="91">
        <v>2</v>
      </c>
      <c r="C446" s="83">
        <v>87.511</v>
      </c>
      <c r="D446" s="83">
        <v>87.5124</v>
      </c>
      <c r="E446" s="79">
        <f t="shared" si="26"/>
        <v>0.0014000000000038426</v>
      </c>
      <c r="F446" s="249">
        <f t="shared" si="37"/>
        <v>5.530973451342614</v>
      </c>
      <c r="G446" s="79">
        <f t="shared" si="38"/>
        <v>253.12</v>
      </c>
      <c r="H446" s="91">
        <v>77</v>
      </c>
      <c r="I446" s="102">
        <v>782.27</v>
      </c>
      <c r="J446" s="102">
        <v>529.15</v>
      </c>
    </row>
    <row r="447" spans="1:10" ht="21.75">
      <c r="A447" s="267" t="s">
        <v>125</v>
      </c>
      <c r="B447" s="91">
        <v>3</v>
      </c>
      <c r="C447" s="83">
        <v>85.9035</v>
      </c>
      <c r="D447" s="83">
        <v>85.907</v>
      </c>
      <c r="E447" s="79">
        <f t="shared" si="26"/>
        <v>0.003500000000002501</v>
      </c>
      <c r="F447" s="249">
        <f t="shared" si="37"/>
        <v>13.731413550953357</v>
      </c>
      <c r="G447" s="79">
        <f t="shared" si="38"/>
        <v>254.89</v>
      </c>
      <c r="H447" s="91">
        <v>78</v>
      </c>
      <c r="I447" s="102">
        <v>702.74</v>
      </c>
      <c r="J447" s="102">
        <v>447.85</v>
      </c>
    </row>
    <row r="448" spans="1:10" ht="21.75">
      <c r="A448" s="267">
        <v>24123</v>
      </c>
      <c r="B448" s="91">
        <v>4</v>
      </c>
      <c r="C448" s="83">
        <v>85.0428</v>
      </c>
      <c r="D448" s="83">
        <v>85.0447</v>
      </c>
      <c r="E448" s="79">
        <f t="shared" si="26"/>
        <v>0.00190000000000623</v>
      </c>
      <c r="F448" s="249">
        <f t="shared" si="37"/>
        <v>6.678617877627438</v>
      </c>
      <c r="G448" s="79">
        <f t="shared" si="38"/>
        <v>284.49</v>
      </c>
      <c r="H448" s="91">
        <v>79</v>
      </c>
      <c r="I448" s="102">
        <v>825.33</v>
      </c>
      <c r="J448" s="102">
        <v>540.84</v>
      </c>
    </row>
    <row r="449" spans="1:10" ht="21.75">
      <c r="A449" s="267" t="s">
        <v>125</v>
      </c>
      <c r="B449" s="91">
        <v>5</v>
      </c>
      <c r="C449" s="83">
        <v>86.1625</v>
      </c>
      <c r="D449" s="83">
        <v>86.1677</v>
      </c>
      <c r="E449" s="79">
        <f t="shared" si="26"/>
        <v>0.005200000000002092</v>
      </c>
      <c r="F449" s="249">
        <f t="shared" si="37"/>
        <v>18.15325536743617</v>
      </c>
      <c r="G449" s="79">
        <f t="shared" si="38"/>
        <v>286.45000000000005</v>
      </c>
      <c r="H449" s="91">
        <v>80</v>
      </c>
      <c r="I449" s="102">
        <v>691.94</v>
      </c>
      <c r="J449" s="102">
        <v>405.49</v>
      </c>
    </row>
    <row r="450" spans="1:10" ht="21.75">
      <c r="A450" s="267" t="s">
        <v>125</v>
      </c>
      <c r="B450" s="91">
        <v>6</v>
      </c>
      <c r="C450" s="83">
        <v>87.488</v>
      </c>
      <c r="D450" s="83">
        <v>87.4944</v>
      </c>
      <c r="E450" s="79">
        <f t="shared" si="26"/>
        <v>0.006399999999999295</v>
      </c>
      <c r="F450" s="249">
        <f t="shared" si="37"/>
        <v>25.206774320595887</v>
      </c>
      <c r="G450" s="79">
        <f t="shared" si="38"/>
        <v>253.89999999999998</v>
      </c>
      <c r="H450" s="91">
        <v>81</v>
      </c>
      <c r="I450" s="102">
        <v>797.97</v>
      </c>
      <c r="J450" s="102">
        <v>544.07</v>
      </c>
    </row>
    <row r="451" spans="1:10" ht="21.75">
      <c r="A451" s="267">
        <v>24161</v>
      </c>
      <c r="B451" s="91">
        <v>28</v>
      </c>
      <c r="C451" s="83">
        <v>91.7491</v>
      </c>
      <c r="D451" s="83">
        <v>91.7547</v>
      </c>
      <c r="E451" s="79">
        <f t="shared" si="26"/>
        <v>0.00560000000000116</v>
      </c>
      <c r="F451" s="249">
        <f aca="true" t="shared" si="39" ref="F451:F458">((10^6)*E451/G451)</f>
        <v>18.849506883439897</v>
      </c>
      <c r="G451" s="79">
        <f aca="true" t="shared" si="40" ref="G451:G458">I451-J451</f>
        <v>297.09000000000003</v>
      </c>
      <c r="H451" s="91">
        <v>82</v>
      </c>
      <c r="I451" s="102">
        <v>827.58</v>
      </c>
      <c r="J451" s="102">
        <v>530.49</v>
      </c>
    </row>
    <row r="452" spans="1:10" ht="21.75">
      <c r="A452" s="267" t="s">
        <v>125</v>
      </c>
      <c r="B452" s="91">
        <v>29</v>
      </c>
      <c r="C452" s="83">
        <v>85.2456</v>
      </c>
      <c r="D452" s="83">
        <v>85.2475</v>
      </c>
      <c r="E452" s="79">
        <f t="shared" si="26"/>
        <v>0.00190000000000623</v>
      </c>
      <c r="F452" s="249">
        <f t="shared" si="39"/>
        <v>5.924909567189193</v>
      </c>
      <c r="G452" s="79">
        <f t="shared" si="40"/>
        <v>320.67999999999995</v>
      </c>
      <c r="H452" s="91">
        <v>83</v>
      </c>
      <c r="I452" s="102">
        <v>630.68</v>
      </c>
      <c r="J452" s="102">
        <v>310</v>
      </c>
    </row>
    <row r="453" spans="1:10" ht="21.75">
      <c r="A453" s="267" t="s">
        <v>125</v>
      </c>
      <c r="B453" s="91">
        <v>30</v>
      </c>
      <c r="C453" s="83">
        <v>85.332</v>
      </c>
      <c r="D453" s="83">
        <v>85.333</v>
      </c>
      <c r="E453" s="79">
        <f t="shared" si="26"/>
        <v>0.0010000000000047748</v>
      </c>
      <c r="F453" s="249">
        <f t="shared" si="39"/>
        <v>3.8175224279624915</v>
      </c>
      <c r="G453" s="79">
        <f t="shared" si="40"/>
        <v>261.95000000000005</v>
      </c>
      <c r="H453" s="91">
        <v>84</v>
      </c>
      <c r="I453" s="102">
        <v>813.2</v>
      </c>
      <c r="J453" s="102">
        <v>551.25</v>
      </c>
    </row>
    <row r="454" spans="1:10" ht="21.75">
      <c r="A454" s="267" t="s">
        <v>125</v>
      </c>
      <c r="B454" s="91"/>
      <c r="C454" s="83"/>
      <c r="D454" s="83"/>
      <c r="E454" s="79"/>
      <c r="F454" s="249" t="e">
        <f t="shared" si="39"/>
        <v>#DIV/0!</v>
      </c>
      <c r="G454" s="79">
        <f t="shared" si="40"/>
        <v>0</v>
      </c>
      <c r="H454" s="91">
        <v>85</v>
      </c>
      <c r="I454" s="102"/>
      <c r="J454" s="102"/>
    </row>
    <row r="455" spans="1:10" ht="21.75">
      <c r="A455" s="267" t="s">
        <v>125</v>
      </c>
      <c r="B455" s="91"/>
      <c r="C455" s="83"/>
      <c r="D455" s="83"/>
      <c r="E455" s="79"/>
      <c r="F455" s="249" t="e">
        <f t="shared" si="39"/>
        <v>#DIV/0!</v>
      </c>
      <c r="G455" s="79">
        <f t="shared" si="40"/>
        <v>0</v>
      </c>
      <c r="H455" s="91">
        <v>86</v>
      </c>
      <c r="I455" s="102"/>
      <c r="J455" s="102"/>
    </row>
    <row r="456" spans="1:10" ht="21.75">
      <c r="A456" s="267" t="s">
        <v>125</v>
      </c>
      <c r="B456" s="91"/>
      <c r="C456" s="83"/>
      <c r="D456" s="83"/>
      <c r="E456" s="79"/>
      <c r="F456" s="249" t="e">
        <f t="shared" si="39"/>
        <v>#DIV/0!</v>
      </c>
      <c r="G456" s="79">
        <f t="shared" si="40"/>
        <v>0</v>
      </c>
      <c r="H456" s="91">
        <v>87</v>
      </c>
      <c r="I456" s="102"/>
      <c r="J456" s="102"/>
    </row>
    <row r="457" spans="1:10" ht="21.75">
      <c r="A457" s="267" t="s">
        <v>125</v>
      </c>
      <c r="B457" s="91"/>
      <c r="C457" s="83"/>
      <c r="D457" s="83"/>
      <c r="E457" s="79"/>
      <c r="F457" s="249" t="e">
        <f t="shared" si="39"/>
        <v>#DIV/0!</v>
      </c>
      <c r="G457" s="79">
        <f t="shared" si="40"/>
        <v>0</v>
      </c>
      <c r="H457" s="91">
        <v>88</v>
      </c>
      <c r="I457" s="102"/>
      <c r="J457" s="102"/>
    </row>
    <row r="458" spans="1:10" ht="21.75">
      <c r="A458" s="267" t="s">
        <v>125</v>
      </c>
      <c r="B458" s="91"/>
      <c r="C458" s="83"/>
      <c r="D458" s="83"/>
      <c r="E458" s="79"/>
      <c r="F458" s="249" t="e">
        <f t="shared" si="39"/>
        <v>#DIV/0!</v>
      </c>
      <c r="G458" s="79">
        <f t="shared" si="40"/>
        <v>0</v>
      </c>
      <c r="H458" s="91">
        <v>89</v>
      </c>
      <c r="I458" s="102"/>
      <c r="J458" s="10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55"/>
  <sheetViews>
    <sheetView zoomScale="85" zoomScaleNormal="85" zoomScalePageLayoutView="0" workbookViewId="0" topLeftCell="A171">
      <selection activeCell="I187" sqref="I187"/>
    </sheetView>
  </sheetViews>
  <sheetFormatPr defaultColWidth="9.140625" defaultRowHeight="21.75"/>
  <cols>
    <col min="1" max="1" width="5.57421875" style="1" customWidth="1"/>
    <col min="2" max="2" width="9.140625" style="212" customWidth="1"/>
    <col min="3" max="3" width="12.7109375" style="187" customWidth="1"/>
    <col min="4" max="7" width="12.7109375" style="6" customWidth="1"/>
    <col min="8" max="8" width="13.8515625" style="52" customWidth="1"/>
    <col min="9" max="9" width="12.7109375" style="2" customWidth="1"/>
    <col min="10" max="12" width="12.7109375" style="6" customWidth="1"/>
    <col min="13" max="13" width="12.7109375" style="1" customWidth="1"/>
    <col min="14" max="14" width="10.14062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2" spans="3:14" ht="29.25">
      <c r="C2" s="186" t="s">
        <v>0</v>
      </c>
      <c r="D2" s="11"/>
      <c r="E2" s="11"/>
      <c r="F2" s="11"/>
      <c r="G2" s="11"/>
      <c r="J2" s="11"/>
      <c r="K2" s="11"/>
      <c r="L2" s="11"/>
      <c r="M2" s="3"/>
      <c r="N2" s="3"/>
    </row>
    <row r="3" spans="3:8" ht="24">
      <c r="C3" s="187" t="s">
        <v>124</v>
      </c>
      <c r="H3" s="52" t="s">
        <v>1</v>
      </c>
    </row>
    <row r="4" spans="3:8" ht="24">
      <c r="C4" s="187" t="s">
        <v>89</v>
      </c>
      <c r="H4" s="52" t="s">
        <v>2</v>
      </c>
    </row>
    <row r="5" spans="3:8" ht="27.75" thickBot="1">
      <c r="C5" s="187" t="s">
        <v>104</v>
      </c>
      <c r="H5" s="52" t="s">
        <v>3</v>
      </c>
    </row>
    <row r="6" spans="3:14" ht="120">
      <c r="C6" s="188" t="s">
        <v>4</v>
      </c>
      <c r="D6" s="49" t="s">
        <v>5</v>
      </c>
      <c r="E6" s="258" t="s">
        <v>6</v>
      </c>
      <c r="F6" s="56"/>
      <c r="G6" s="53" t="s">
        <v>7</v>
      </c>
      <c r="H6" s="54" t="s">
        <v>8</v>
      </c>
      <c r="I6" s="4" t="s">
        <v>9</v>
      </c>
      <c r="J6" s="12"/>
      <c r="K6" s="12"/>
      <c r="L6" s="12"/>
      <c r="M6" s="8"/>
      <c r="N6" s="8"/>
    </row>
    <row r="7" spans="3:14" ht="72">
      <c r="C7" s="189"/>
      <c r="D7" s="50" t="s">
        <v>10</v>
      </c>
      <c r="E7" s="50" t="s">
        <v>11</v>
      </c>
      <c r="F7" s="50" t="s">
        <v>12</v>
      </c>
      <c r="G7" s="55" t="s">
        <v>13</v>
      </c>
      <c r="H7" s="50" t="s">
        <v>14</v>
      </c>
      <c r="I7" s="57"/>
      <c r="J7" s="13"/>
      <c r="K7" s="13"/>
      <c r="L7" s="13"/>
      <c r="M7" s="9"/>
      <c r="N7" s="9"/>
    </row>
    <row r="8" spans="3:40" ht="24">
      <c r="C8" s="190" t="s">
        <v>15</v>
      </c>
      <c r="D8" s="51" t="s">
        <v>16</v>
      </c>
      <c r="E8" s="51" t="s">
        <v>17</v>
      </c>
      <c r="F8" s="51" t="s">
        <v>18</v>
      </c>
      <c r="G8" s="51" t="s">
        <v>19</v>
      </c>
      <c r="H8" s="51" t="s">
        <v>20</v>
      </c>
      <c r="I8" s="7" t="s">
        <v>21</v>
      </c>
      <c r="J8" s="14"/>
      <c r="K8" s="14"/>
      <c r="L8" s="14"/>
      <c r="M8" s="10"/>
      <c r="N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D8" s="5"/>
      <c r="AF8" s="5"/>
      <c r="AH8" s="5"/>
      <c r="AJ8" s="5"/>
      <c r="AL8" s="5"/>
      <c r="AN8" s="5"/>
    </row>
    <row r="9" spans="1:40" ht="30.75">
      <c r="A9" s="9" t="s">
        <v>22</v>
      </c>
      <c r="B9" s="213">
        <v>1</v>
      </c>
      <c r="C9" s="120">
        <v>21701</v>
      </c>
      <c r="D9" s="37">
        <v>257.765</v>
      </c>
      <c r="E9" s="37">
        <v>5.991</v>
      </c>
      <c r="F9" s="38">
        <f>E9*0.0864</f>
        <v>0.5176224</v>
      </c>
      <c r="G9" s="37">
        <f>+AVERAGE(J9:L9)</f>
        <v>464.44787333333335</v>
      </c>
      <c r="H9" s="38">
        <f>G9*F9</f>
        <v>240.40862286969602</v>
      </c>
      <c r="I9" s="46" t="s">
        <v>42</v>
      </c>
      <c r="J9" s="6">
        <v>490.88043</v>
      </c>
      <c r="K9" s="6">
        <v>439.9427</v>
      </c>
      <c r="L9" s="37">
        <v>462.52049</v>
      </c>
      <c r="M9" s="149" t="s">
        <v>94</v>
      </c>
      <c r="N9" s="37"/>
      <c r="O9" s="9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5"/>
      <c r="AD9" s="5"/>
      <c r="AF9" s="5"/>
      <c r="AH9" s="5"/>
      <c r="AJ9" s="5"/>
      <c r="AL9" s="5"/>
      <c r="AN9" s="5"/>
    </row>
    <row r="10" spans="1:40" ht="24">
      <c r="A10" s="13"/>
      <c r="B10" s="213">
        <f>+B9+1</f>
        <v>2</v>
      </c>
      <c r="C10" s="120">
        <v>21708</v>
      </c>
      <c r="D10" s="37">
        <v>259.29</v>
      </c>
      <c r="E10" s="37">
        <v>6.991</v>
      </c>
      <c r="F10" s="38">
        <f>E10*0.0864</f>
        <v>0.6040224</v>
      </c>
      <c r="G10" s="37">
        <f>+AVERAGE(J10:L10)</f>
        <v>58.27355</v>
      </c>
      <c r="H10" s="38">
        <f>G10*F10</f>
        <v>35.198529527519995</v>
      </c>
      <c r="I10" s="46" t="s">
        <v>43</v>
      </c>
      <c r="J10" s="37">
        <v>50.67074</v>
      </c>
      <c r="K10" s="37">
        <v>62.35899</v>
      </c>
      <c r="L10" s="37">
        <v>61.79092</v>
      </c>
      <c r="M10" s="36"/>
      <c r="N10" s="36"/>
      <c r="O10" s="9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5"/>
      <c r="AD10" s="5"/>
      <c r="AF10" s="5"/>
      <c r="AH10" s="5"/>
      <c r="AJ10" s="5"/>
      <c r="AL10" s="5"/>
      <c r="AN10" s="5"/>
    </row>
    <row r="11" spans="1:40" ht="24">
      <c r="A11" s="9"/>
      <c r="B11" s="213">
        <f>+B10+1</f>
        <v>3</v>
      </c>
      <c r="C11" s="120">
        <v>21723</v>
      </c>
      <c r="D11" s="37">
        <v>259.51</v>
      </c>
      <c r="E11" s="37">
        <v>7.991</v>
      </c>
      <c r="F11" s="38">
        <f>E11*0.0864</f>
        <v>0.6904224</v>
      </c>
      <c r="G11" s="37">
        <f aca="true" t="shared" si="0" ref="G11:G100">+AVERAGE(J11:L11)</f>
        <v>109.74227666666667</v>
      </c>
      <c r="H11" s="38">
        <f aca="true" t="shared" si="1" ref="H11:H100">G11*F11</f>
        <v>75.768526037664</v>
      </c>
      <c r="I11" s="46" t="s">
        <v>44</v>
      </c>
      <c r="J11" s="37">
        <v>107.70387</v>
      </c>
      <c r="K11" s="37">
        <v>119.24267</v>
      </c>
      <c r="L11" s="37">
        <v>102.28029</v>
      </c>
      <c r="M11" s="36"/>
      <c r="N11" s="36"/>
      <c r="O11" s="9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5"/>
      <c r="AD11" s="5"/>
      <c r="AF11" s="5"/>
      <c r="AH11" s="5"/>
      <c r="AJ11" s="5"/>
      <c r="AL11" s="5"/>
      <c r="AN11" s="5"/>
    </row>
    <row r="12" spans="1:15" ht="24">
      <c r="A12" s="9"/>
      <c r="B12" s="214">
        <v>1</v>
      </c>
      <c r="C12" s="121">
        <v>21732</v>
      </c>
      <c r="D12" s="13">
        <v>260.045</v>
      </c>
      <c r="E12" s="13">
        <v>20.569</v>
      </c>
      <c r="F12" s="38">
        <f aca="true" t="shared" si="2" ref="F12:F100">E12*0.0864</f>
        <v>1.7771616000000001</v>
      </c>
      <c r="G12" s="37">
        <f t="shared" si="0"/>
        <v>526.0440066666666</v>
      </c>
      <c r="H12" s="38">
        <f t="shared" si="1"/>
        <v>934.865208558144</v>
      </c>
      <c r="I12" s="47" t="s">
        <v>45</v>
      </c>
      <c r="J12" s="13">
        <v>537.74951</v>
      </c>
      <c r="K12" s="13">
        <v>520.55172</v>
      </c>
      <c r="L12" s="13">
        <v>519.83079</v>
      </c>
      <c r="M12" s="36"/>
      <c r="N12" s="36"/>
      <c r="O12" s="9"/>
    </row>
    <row r="13" spans="1:15" ht="24">
      <c r="A13" s="9"/>
      <c r="B13" s="214">
        <v>2</v>
      </c>
      <c r="C13" s="121">
        <v>21743</v>
      </c>
      <c r="D13" s="13">
        <v>259.395</v>
      </c>
      <c r="E13" s="13">
        <v>4.927</v>
      </c>
      <c r="F13" s="38">
        <f t="shared" si="2"/>
        <v>0.4256928</v>
      </c>
      <c r="G13" s="37">
        <f t="shared" si="0"/>
        <v>114.01001666666666</v>
      </c>
      <c r="H13" s="38">
        <f t="shared" si="1"/>
        <v>48.533243222879996</v>
      </c>
      <c r="I13" s="47" t="s">
        <v>46</v>
      </c>
      <c r="J13" s="13">
        <v>120.30075</v>
      </c>
      <c r="K13" s="13">
        <v>101.35026</v>
      </c>
      <c r="L13" s="13">
        <v>120.37904</v>
      </c>
      <c r="M13" s="36"/>
      <c r="N13" s="36"/>
      <c r="O13" s="9"/>
    </row>
    <row r="14" spans="1:15" ht="24">
      <c r="A14" s="9"/>
      <c r="B14" s="214">
        <v>3</v>
      </c>
      <c r="C14" s="121">
        <v>21752</v>
      </c>
      <c r="D14" s="13">
        <v>259.145</v>
      </c>
      <c r="E14" s="13">
        <v>1.896</v>
      </c>
      <c r="F14" s="38">
        <f t="shared" si="2"/>
        <v>0.1638144</v>
      </c>
      <c r="G14" s="37">
        <f t="shared" si="0"/>
        <v>162.40010000000004</v>
      </c>
      <c r="H14" s="38">
        <f t="shared" si="1"/>
        <v>26.603474941440005</v>
      </c>
      <c r="I14" s="47" t="s">
        <v>47</v>
      </c>
      <c r="J14" s="13">
        <v>171.13443</v>
      </c>
      <c r="K14" s="13">
        <v>148.63406</v>
      </c>
      <c r="L14" s="13">
        <v>167.43181</v>
      </c>
      <c r="M14" s="36"/>
      <c r="N14" s="36"/>
      <c r="O14" s="9"/>
    </row>
    <row r="15" spans="1:15" ht="24">
      <c r="A15" s="9"/>
      <c r="B15" s="214">
        <v>4</v>
      </c>
      <c r="C15" s="121">
        <v>21778</v>
      </c>
      <c r="D15" s="13">
        <v>259.99</v>
      </c>
      <c r="E15" s="13">
        <v>2.896</v>
      </c>
      <c r="F15" s="38">
        <f>E15*0.0864</f>
        <v>0.2502144</v>
      </c>
      <c r="G15" s="37">
        <f t="shared" si="0"/>
        <v>520.4143066666667</v>
      </c>
      <c r="H15" s="38">
        <f t="shared" si="1"/>
        <v>130.215153494016</v>
      </c>
      <c r="I15" s="47" t="s">
        <v>48</v>
      </c>
      <c r="J15" s="13">
        <v>532.80435</v>
      </c>
      <c r="K15" s="13">
        <v>521.31194</v>
      </c>
      <c r="L15" s="13">
        <v>507.12663</v>
      </c>
      <c r="M15" s="36"/>
      <c r="N15" s="36"/>
      <c r="O15" s="9"/>
    </row>
    <row r="16" spans="1:15" ht="24">
      <c r="A16" s="9"/>
      <c r="B16" s="214">
        <f>+B15+1</f>
        <v>5</v>
      </c>
      <c r="C16" s="121">
        <v>21783</v>
      </c>
      <c r="D16" s="13">
        <v>260.05</v>
      </c>
      <c r="E16" s="13">
        <v>3.896</v>
      </c>
      <c r="F16" s="38">
        <f>E16*0.0864</f>
        <v>0.33661440000000004</v>
      </c>
      <c r="G16" s="37">
        <f t="shared" si="0"/>
        <v>237.18518333333336</v>
      </c>
      <c r="H16" s="38">
        <f t="shared" si="1"/>
        <v>79.83994817664002</v>
      </c>
      <c r="I16" s="8" t="s">
        <v>49</v>
      </c>
      <c r="J16" s="13">
        <v>247.28725</v>
      </c>
      <c r="K16" s="13">
        <v>230.72396</v>
      </c>
      <c r="L16" s="13">
        <v>233.54434</v>
      </c>
      <c r="M16" s="36"/>
      <c r="N16" s="36"/>
      <c r="O16" s="9"/>
    </row>
    <row r="17" spans="1:15" ht="24">
      <c r="A17" s="9"/>
      <c r="B17" s="214">
        <f aca="true" t="shared" si="3" ref="B17:B24">+B16+1</f>
        <v>6</v>
      </c>
      <c r="C17" s="121">
        <v>21792</v>
      </c>
      <c r="D17" s="13">
        <v>259.73</v>
      </c>
      <c r="E17" s="13">
        <v>4.896</v>
      </c>
      <c r="F17" s="38">
        <f>E17*0.0864</f>
        <v>0.4230144</v>
      </c>
      <c r="G17" s="37">
        <f t="shared" si="0"/>
        <v>116.98420666666665</v>
      </c>
      <c r="H17" s="38">
        <f t="shared" si="1"/>
        <v>49.486003992575995</v>
      </c>
      <c r="I17" s="8" t="s">
        <v>50</v>
      </c>
      <c r="J17" s="13">
        <v>118.35884</v>
      </c>
      <c r="K17" s="13">
        <v>118.41618</v>
      </c>
      <c r="L17" s="13">
        <v>114.1776</v>
      </c>
      <c r="M17" s="36"/>
      <c r="N17" s="36"/>
      <c r="O17" s="9"/>
    </row>
    <row r="18" spans="1:15" ht="24">
      <c r="A18" s="9"/>
      <c r="B18" s="214">
        <f t="shared" si="3"/>
        <v>7</v>
      </c>
      <c r="C18" s="121">
        <v>21801</v>
      </c>
      <c r="D18" s="13">
        <v>259.95</v>
      </c>
      <c r="E18" s="13">
        <v>20.92</v>
      </c>
      <c r="F18" s="38">
        <f t="shared" si="2"/>
        <v>1.8074880000000002</v>
      </c>
      <c r="G18" s="37">
        <f t="shared" si="0"/>
        <v>70.77714999999999</v>
      </c>
      <c r="H18" s="38">
        <f t="shared" si="1"/>
        <v>127.9288492992</v>
      </c>
      <c r="I18" s="8" t="s">
        <v>51</v>
      </c>
      <c r="J18" s="13">
        <v>61.2898</v>
      </c>
      <c r="K18" s="13">
        <v>74.98067</v>
      </c>
      <c r="L18" s="13">
        <v>76.06098</v>
      </c>
      <c r="M18" s="36"/>
      <c r="N18" s="36"/>
      <c r="O18" s="9"/>
    </row>
    <row r="19" spans="1:15" ht="24">
      <c r="A19" s="9"/>
      <c r="B19" s="214">
        <f t="shared" si="3"/>
        <v>8</v>
      </c>
      <c r="C19" s="121">
        <v>21815</v>
      </c>
      <c r="D19" s="13">
        <v>259.63</v>
      </c>
      <c r="E19" s="13">
        <v>13.313</v>
      </c>
      <c r="F19" s="38">
        <f t="shared" si="2"/>
        <v>1.1502432</v>
      </c>
      <c r="G19" s="37">
        <f t="shared" si="0"/>
        <v>54.13397666666666</v>
      </c>
      <c r="H19" s="38">
        <f t="shared" si="1"/>
        <v>62.267238549792</v>
      </c>
      <c r="I19" s="8" t="s">
        <v>52</v>
      </c>
      <c r="J19" s="13">
        <v>52.82317</v>
      </c>
      <c r="K19" s="13">
        <v>53.95067</v>
      </c>
      <c r="L19" s="13">
        <v>55.62809</v>
      </c>
      <c r="M19" s="36"/>
      <c r="N19" s="36"/>
      <c r="O19" s="9"/>
    </row>
    <row r="20" spans="1:15" ht="24">
      <c r="A20" s="9"/>
      <c r="B20" s="214">
        <f t="shared" si="3"/>
        <v>9</v>
      </c>
      <c r="C20" s="121">
        <v>21831</v>
      </c>
      <c r="D20" s="13">
        <v>259.76</v>
      </c>
      <c r="E20" s="13">
        <v>16.865</v>
      </c>
      <c r="F20" s="38">
        <f t="shared" si="2"/>
        <v>1.457136</v>
      </c>
      <c r="G20" s="37">
        <f t="shared" si="0"/>
        <v>53.20630666666667</v>
      </c>
      <c r="H20" s="38">
        <f t="shared" si="1"/>
        <v>77.52882487104</v>
      </c>
      <c r="I20" s="8" t="s">
        <v>53</v>
      </c>
      <c r="J20" s="13">
        <v>46.84065</v>
      </c>
      <c r="K20" s="13">
        <v>47.69578</v>
      </c>
      <c r="L20" s="13">
        <v>65.08249</v>
      </c>
      <c r="M20" s="36"/>
      <c r="N20" s="36"/>
      <c r="O20" s="9"/>
    </row>
    <row r="21" spans="1:15" ht="24">
      <c r="A21" s="9"/>
      <c r="B21" s="214">
        <f t="shared" si="3"/>
        <v>10</v>
      </c>
      <c r="C21" s="121">
        <v>21852</v>
      </c>
      <c r="D21" s="13">
        <v>259.57</v>
      </c>
      <c r="E21" s="13">
        <v>1.135</v>
      </c>
      <c r="F21" s="38">
        <f t="shared" si="2"/>
        <v>0.09806400000000001</v>
      </c>
      <c r="G21" s="37">
        <f t="shared" si="0"/>
        <v>24.102663333333336</v>
      </c>
      <c r="H21" s="38">
        <f t="shared" si="1"/>
        <v>2.3636035771200006</v>
      </c>
      <c r="I21" s="8" t="s">
        <v>54</v>
      </c>
      <c r="J21" s="13">
        <v>30.64826</v>
      </c>
      <c r="K21" s="13">
        <v>23.67527</v>
      </c>
      <c r="L21" s="13">
        <v>17.98446</v>
      </c>
      <c r="M21" s="36"/>
      <c r="N21" s="36"/>
      <c r="O21" s="9"/>
    </row>
    <row r="22" spans="1:15" ht="24">
      <c r="A22" s="9"/>
      <c r="B22" s="214">
        <f t="shared" si="3"/>
        <v>11</v>
      </c>
      <c r="C22" s="121">
        <v>21854</v>
      </c>
      <c r="D22" s="13">
        <v>259.55</v>
      </c>
      <c r="E22" s="13">
        <v>1.086</v>
      </c>
      <c r="F22" s="38">
        <f t="shared" si="2"/>
        <v>0.09383040000000001</v>
      </c>
      <c r="G22" s="37">
        <f t="shared" si="0"/>
        <v>89.19354666666668</v>
      </c>
      <c r="H22" s="38">
        <f t="shared" si="1"/>
        <v>8.369066161152002</v>
      </c>
      <c r="I22" s="8" t="s">
        <v>55</v>
      </c>
      <c r="J22" s="13">
        <v>85.19202</v>
      </c>
      <c r="K22" s="13">
        <v>76.37769</v>
      </c>
      <c r="L22" s="13">
        <v>106.01093</v>
      </c>
      <c r="M22" s="36"/>
      <c r="N22" s="36"/>
      <c r="O22" s="9"/>
    </row>
    <row r="23" spans="1:15" ht="24">
      <c r="A23" s="9"/>
      <c r="B23" s="214">
        <f t="shared" si="3"/>
        <v>12</v>
      </c>
      <c r="C23" s="121">
        <v>21862</v>
      </c>
      <c r="D23" s="13">
        <v>259.51</v>
      </c>
      <c r="E23" s="13">
        <v>1.027</v>
      </c>
      <c r="F23" s="38">
        <f t="shared" si="2"/>
        <v>0.0887328</v>
      </c>
      <c r="G23" s="37">
        <f t="shared" si="0"/>
        <v>32.12232</v>
      </c>
      <c r="H23" s="38">
        <f t="shared" si="1"/>
        <v>2.8503033960960003</v>
      </c>
      <c r="I23" s="8" t="s">
        <v>56</v>
      </c>
      <c r="J23" s="13">
        <v>44.32117</v>
      </c>
      <c r="K23" s="13">
        <v>27.64145</v>
      </c>
      <c r="L23" s="13">
        <v>24.40434</v>
      </c>
      <c r="M23" s="36"/>
      <c r="N23" s="36"/>
      <c r="O23" s="9"/>
    </row>
    <row r="24" spans="2:14" s="150" customFormat="1" ht="31.5" thickBot="1">
      <c r="B24" s="215">
        <f t="shared" si="3"/>
        <v>13</v>
      </c>
      <c r="C24" s="152">
        <v>21872</v>
      </c>
      <c r="D24" s="153">
        <v>259.49</v>
      </c>
      <c r="E24" s="153">
        <v>0.97</v>
      </c>
      <c r="F24" s="154">
        <f t="shared" si="2"/>
        <v>0.08380800000000001</v>
      </c>
      <c r="G24" s="155">
        <f t="shared" si="0"/>
        <v>42.239650000000005</v>
      </c>
      <c r="H24" s="154">
        <f t="shared" si="1"/>
        <v>3.540020587200001</v>
      </c>
      <c r="I24" s="151" t="s">
        <v>57</v>
      </c>
      <c r="J24" s="153">
        <v>38.42399</v>
      </c>
      <c r="K24" s="153">
        <v>44.55233</v>
      </c>
      <c r="L24" s="153">
        <v>43.74263</v>
      </c>
      <c r="M24" s="164" t="s">
        <v>93</v>
      </c>
      <c r="N24" s="153"/>
    </row>
    <row r="25" spans="1:18" ht="24" customHeight="1">
      <c r="A25" s="9"/>
      <c r="B25" s="214">
        <v>1</v>
      </c>
      <c r="C25" s="121">
        <v>42832</v>
      </c>
      <c r="D25" s="13">
        <v>259.58</v>
      </c>
      <c r="G25" s="37">
        <f t="shared" si="0"/>
        <v>23.94315</v>
      </c>
      <c r="I25" s="8" t="s">
        <v>45</v>
      </c>
      <c r="J25" s="6">
        <v>7.0391</v>
      </c>
      <c r="K25" s="6">
        <v>39.54763</v>
      </c>
      <c r="L25" s="13">
        <v>25.24272</v>
      </c>
      <c r="O25" s="13">
        <v>0</v>
      </c>
      <c r="P25" s="38">
        <f>O25*0.0864</f>
        <v>0</v>
      </c>
      <c r="R25" s="38">
        <f>G25*P25</f>
        <v>0</v>
      </c>
    </row>
    <row r="26" spans="1:18" ht="24" customHeight="1">
      <c r="A26" s="9"/>
      <c r="B26" s="214">
        <v>2</v>
      </c>
      <c r="C26" s="121">
        <v>42833</v>
      </c>
      <c r="D26" s="13">
        <v>260.21</v>
      </c>
      <c r="G26" s="37">
        <f t="shared" si="0"/>
        <v>18.631893333333334</v>
      </c>
      <c r="I26" s="8" t="s">
        <v>46</v>
      </c>
      <c r="J26" s="13">
        <v>7.56727</v>
      </c>
      <c r="K26" s="13">
        <v>16.75994</v>
      </c>
      <c r="L26" s="13">
        <v>31.56847</v>
      </c>
      <c r="M26" s="36"/>
      <c r="O26" s="13">
        <v>0</v>
      </c>
      <c r="P26" s="38">
        <f>O26*0.0864</f>
        <v>0</v>
      </c>
      <c r="R26" s="38">
        <f>G26*P26</f>
        <v>0</v>
      </c>
    </row>
    <row r="27" spans="1:18" ht="24" customHeight="1">
      <c r="A27" s="9"/>
      <c r="B27" s="214">
        <v>3</v>
      </c>
      <c r="C27" s="121">
        <v>42866</v>
      </c>
      <c r="D27" s="13">
        <v>259.77</v>
      </c>
      <c r="G27" s="37">
        <f t="shared" si="0"/>
        <v>56.45985000000001</v>
      </c>
      <c r="I27" s="8" t="s">
        <v>47</v>
      </c>
      <c r="J27" s="13">
        <v>69.4835</v>
      </c>
      <c r="K27" s="13">
        <v>47.4485</v>
      </c>
      <c r="L27" s="13">
        <v>52.44755</v>
      </c>
      <c r="M27" s="36"/>
      <c r="O27" s="13">
        <v>0</v>
      </c>
      <c r="P27" s="38">
        <f>O27*0.0864</f>
        <v>0</v>
      </c>
      <c r="R27" s="38">
        <f>G27*P27</f>
        <v>0</v>
      </c>
    </row>
    <row r="28" spans="1:18" ht="24" customHeight="1">
      <c r="A28" s="9"/>
      <c r="B28" s="214">
        <v>1</v>
      </c>
      <c r="C28" s="121">
        <v>22052</v>
      </c>
      <c r="D28" s="13">
        <v>259.87</v>
      </c>
      <c r="G28" s="37">
        <f t="shared" si="0"/>
        <v>27.497743333333332</v>
      </c>
      <c r="I28" s="8" t="s">
        <v>48</v>
      </c>
      <c r="J28" s="13">
        <v>30.95185</v>
      </c>
      <c r="K28" s="13">
        <v>22.49402</v>
      </c>
      <c r="L28" s="13">
        <v>29.04736</v>
      </c>
      <c r="M28" s="36"/>
      <c r="O28" s="13">
        <v>0</v>
      </c>
      <c r="P28" s="38">
        <f>O28*0.0864</f>
        <v>0</v>
      </c>
      <c r="R28" s="38">
        <f>G28*P28</f>
        <v>0</v>
      </c>
    </row>
    <row r="29" spans="1:15" ht="24" customHeight="1">
      <c r="A29" s="9"/>
      <c r="B29" s="214">
        <v>2</v>
      </c>
      <c r="C29" s="121">
        <v>22063</v>
      </c>
      <c r="D29" s="13">
        <v>260.74</v>
      </c>
      <c r="E29" s="13">
        <v>2.17</v>
      </c>
      <c r="F29" s="38">
        <f t="shared" si="2"/>
        <v>0.18748800000000002</v>
      </c>
      <c r="G29" s="37">
        <f t="shared" si="0"/>
        <v>155.06216666666666</v>
      </c>
      <c r="H29" s="38">
        <f t="shared" si="1"/>
        <v>29.072295504</v>
      </c>
      <c r="I29" s="8" t="s">
        <v>49</v>
      </c>
      <c r="J29" s="13">
        <v>168.50648</v>
      </c>
      <c r="K29" s="13">
        <v>170.74249</v>
      </c>
      <c r="L29" s="13">
        <v>125.93753</v>
      </c>
      <c r="M29" s="36"/>
      <c r="N29" s="36"/>
      <c r="O29" s="9"/>
    </row>
    <row r="30" spans="1:15" ht="24" customHeight="1">
      <c r="A30" s="9"/>
      <c r="B30" s="214">
        <v>3</v>
      </c>
      <c r="C30" s="121">
        <v>22075</v>
      </c>
      <c r="D30" s="13">
        <v>261.12</v>
      </c>
      <c r="E30" s="13">
        <v>23.856</v>
      </c>
      <c r="F30" s="38">
        <f t="shared" si="2"/>
        <v>2.0611584</v>
      </c>
      <c r="G30" s="37">
        <f t="shared" si="0"/>
        <v>515.9440733333333</v>
      </c>
      <c r="H30" s="38">
        <f t="shared" si="1"/>
        <v>1063.442460681216</v>
      </c>
      <c r="I30" s="8" t="s">
        <v>50</v>
      </c>
      <c r="J30" s="13">
        <v>510.17702</v>
      </c>
      <c r="K30" s="13">
        <v>518.07845</v>
      </c>
      <c r="L30" s="13">
        <v>519.57675</v>
      </c>
      <c r="M30" s="36"/>
      <c r="N30" s="36"/>
      <c r="O30" s="9"/>
    </row>
    <row r="31" spans="1:15" ht="24" customHeight="1">
      <c r="A31" s="9"/>
      <c r="B31" s="214">
        <v>4</v>
      </c>
      <c r="C31" s="121">
        <v>22075</v>
      </c>
      <c r="D31" s="13">
        <v>261.25</v>
      </c>
      <c r="E31" s="13">
        <v>38.026</v>
      </c>
      <c r="F31" s="38">
        <f t="shared" si="2"/>
        <v>3.2854464000000005</v>
      </c>
      <c r="G31" s="37">
        <f t="shared" si="0"/>
        <v>534.7111266666667</v>
      </c>
      <c r="H31" s="38">
        <f t="shared" si="1"/>
        <v>1756.7647461469444</v>
      </c>
      <c r="I31" s="8" t="s">
        <v>51</v>
      </c>
      <c r="J31" s="13">
        <v>545.16391</v>
      </c>
      <c r="K31" s="13">
        <v>510.88995</v>
      </c>
      <c r="L31" s="13">
        <v>548.07952</v>
      </c>
      <c r="M31" s="36"/>
      <c r="N31" s="36"/>
      <c r="O31" s="9"/>
    </row>
    <row r="32" spans="1:15" ht="24" customHeight="1">
      <c r="A32" s="9"/>
      <c r="B32" s="214">
        <v>5</v>
      </c>
      <c r="C32" s="121">
        <v>22094</v>
      </c>
      <c r="D32" s="13">
        <v>260.73</v>
      </c>
      <c r="E32" s="13">
        <v>1.906</v>
      </c>
      <c r="F32" s="38">
        <f t="shared" si="2"/>
        <v>0.1646784</v>
      </c>
      <c r="G32" s="37">
        <f t="shared" si="0"/>
        <v>354.4351733333333</v>
      </c>
      <c r="H32" s="38">
        <f t="shared" si="1"/>
        <v>58.367817248255996</v>
      </c>
      <c r="I32" s="8" t="s">
        <v>52</v>
      </c>
      <c r="J32" s="13">
        <v>316.19561</v>
      </c>
      <c r="K32" s="13">
        <v>389.50473</v>
      </c>
      <c r="L32" s="13">
        <v>357.60518</v>
      </c>
      <c r="M32" s="36"/>
      <c r="N32" s="36"/>
      <c r="O32" s="9"/>
    </row>
    <row r="33" spans="1:15" ht="24" customHeight="1">
      <c r="A33" s="9"/>
      <c r="B33" s="214">
        <v>6</v>
      </c>
      <c r="C33" s="121">
        <v>22111</v>
      </c>
      <c r="D33" s="13">
        <v>260.85</v>
      </c>
      <c r="E33" s="13">
        <v>7.456</v>
      </c>
      <c r="F33" s="38">
        <f t="shared" si="2"/>
        <v>0.6441984000000001</v>
      </c>
      <c r="G33" s="37">
        <f t="shared" si="0"/>
        <v>171.16891</v>
      </c>
      <c r="H33" s="38">
        <f t="shared" si="1"/>
        <v>110.26673795174402</v>
      </c>
      <c r="I33" s="8" t="s">
        <v>53</v>
      </c>
      <c r="J33" s="13">
        <v>175.43319</v>
      </c>
      <c r="K33" s="13">
        <v>170.85399</v>
      </c>
      <c r="L33" s="13">
        <v>167.21955</v>
      </c>
      <c r="M33" s="36"/>
      <c r="N33" s="36"/>
      <c r="O33" s="9"/>
    </row>
    <row r="34" spans="1:15" ht="24" customHeight="1">
      <c r="A34" s="9"/>
      <c r="B34" s="214">
        <v>7</v>
      </c>
      <c r="C34" s="121">
        <v>22115</v>
      </c>
      <c r="D34" s="13">
        <v>262.1</v>
      </c>
      <c r="E34" s="13">
        <v>151.727</v>
      </c>
      <c r="F34" s="38">
        <f t="shared" si="2"/>
        <v>13.109212800000002</v>
      </c>
      <c r="G34" s="37">
        <f t="shared" si="0"/>
        <v>1041.5502399999998</v>
      </c>
      <c r="H34" s="38">
        <f t="shared" si="1"/>
        <v>13653.90373805107</v>
      </c>
      <c r="I34" s="8" t="s">
        <v>54</v>
      </c>
      <c r="J34" s="13">
        <v>1050.69956</v>
      </c>
      <c r="K34" s="13">
        <v>985.66358</v>
      </c>
      <c r="L34" s="13">
        <v>1088.28758</v>
      </c>
      <c r="M34" s="36"/>
      <c r="N34" s="36"/>
      <c r="O34" s="9"/>
    </row>
    <row r="35" spans="1:15" ht="24" customHeight="1">
      <c r="A35" s="9"/>
      <c r="B35" s="214">
        <v>8</v>
      </c>
      <c r="C35" s="121">
        <v>22128</v>
      </c>
      <c r="D35" s="13">
        <v>260.94</v>
      </c>
      <c r="E35" s="13">
        <v>8.621</v>
      </c>
      <c r="F35" s="38">
        <f t="shared" si="2"/>
        <v>0.7448544</v>
      </c>
      <c r="G35" s="37">
        <f t="shared" si="0"/>
        <v>848.2398566666667</v>
      </c>
      <c r="H35" s="38">
        <f t="shared" si="1"/>
        <v>631.8151894935361</v>
      </c>
      <c r="I35" s="8" t="s">
        <v>55</v>
      </c>
      <c r="J35" s="13">
        <v>942.58001</v>
      </c>
      <c r="K35" s="13">
        <v>734.0146</v>
      </c>
      <c r="L35" s="13">
        <v>868.12496</v>
      </c>
      <c r="M35" s="36"/>
      <c r="N35" s="36"/>
      <c r="O35" s="9"/>
    </row>
    <row r="36" spans="1:15" ht="24" customHeight="1">
      <c r="A36" s="9"/>
      <c r="B36" s="214">
        <v>9</v>
      </c>
      <c r="C36" s="121">
        <v>42954</v>
      </c>
      <c r="D36" s="13">
        <v>260.87</v>
      </c>
      <c r="E36" s="13">
        <v>7.826</v>
      </c>
      <c r="F36" s="13">
        <f t="shared" si="2"/>
        <v>0.6761664000000001</v>
      </c>
      <c r="G36" s="37">
        <f t="shared" si="0"/>
        <v>325.99583666666666</v>
      </c>
      <c r="H36" s="38">
        <f t="shared" si="1"/>
        <v>220.42743129388802</v>
      </c>
      <c r="I36" s="8" t="s">
        <v>56</v>
      </c>
      <c r="J36" s="13">
        <v>329.0697</v>
      </c>
      <c r="K36" s="13">
        <v>328.44241</v>
      </c>
      <c r="L36" s="13">
        <v>320.4754</v>
      </c>
      <c r="M36" s="36"/>
      <c r="N36" s="36"/>
      <c r="O36" s="9"/>
    </row>
    <row r="37" spans="1:15" ht="24" customHeight="1">
      <c r="A37" s="9"/>
      <c r="B37" s="214">
        <v>10</v>
      </c>
      <c r="C37" s="121">
        <v>42962</v>
      </c>
      <c r="D37" s="13">
        <v>260.62</v>
      </c>
      <c r="E37" s="13">
        <v>0.969</v>
      </c>
      <c r="F37" s="13">
        <f t="shared" si="2"/>
        <v>0.08372160000000001</v>
      </c>
      <c r="G37" s="37">
        <f t="shared" si="0"/>
        <v>171.77212333333333</v>
      </c>
      <c r="H37" s="38">
        <f t="shared" si="1"/>
        <v>14.381037000864001</v>
      </c>
      <c r="I37" s="8" t="s">
        <v>57</v>
      </c>
      <c r="J37" s="13">
        <v>167.33116</v>
      </c>
      <c r="K37" s="13">
        <v>171.01807</v>
      </c>
      <c r="L37" s="13">
        <v>176.96714</v>
      </c>
      <c r="M37" s="36"/>
      <c r="N37" s="36"/>
      <c r="O37" s="9"/>
    </row>
    <row r="38" spans="1:15" ht="24" customHeight="1">
      <c r="A38" s="9"/>
      <c r="B38" s="214">
        <v>11</v>
      </c>
      <c r="C38" s="121">
        <v>42971</v>
      </c>
      <c r="D38" s="13">
        <v>261.05</v>
      </c>
      <c r="E38" s="13">
        <v>21.773</v>
      </c>
      <c r="F38" s="13">
        <f t="shared" si="2"/>
        <v>1.8811872</v>
      </c>
      <c r="G38" s="37">
        <f t="shared" si="0"/>
        <v>337.87969</v>
      </c>
      <c r="H38" s="38">
        <f t="shared" si="1"/>
        <v>635.614947967968</v>
      </c>
      <c r="I38" s="8" t="s">
        <v>58</v>
      </c>
      <c r="J38" s="13">
        <v>387.47233</v>
      </c>
      <c r="K38" s="13">
        <v>335.57047</v>
      </c>
      <c r="L38" s="13">
        <v>290.59627</v>
      </c>
      <c r="M38" s="36"/>
      <c r="N38" s="36"/>
      <c r="O38" s="9"/>
    </row>
    <row r="39" spans="1:15" ht="24" customHeight="1">
      <c r="A39" s="9"/>
      <c r="B39" s="214">
        <v>12</v>
      </c>
      <c r="C39" s="121">
        <v>42973</v>
      </c>
      <c r="D39" s="13">
        <v>261.31</v>
      </c>
      <c r="E39" s="13">
        <v>90.117</v>
      </c>
      <c r="F39" s="13">
        <f t="shared" si="2"/>
        <v>7.786108800000001</v>
      </c>
      <c r="G39" s="37">
        <f t="shared" si="0"/>
        <v>342.72239999999994</v>
      </c>
      <c r="H39" s="38">
        <f t="shared" si="1"/>
        <v>2668.47389459712</v>
      </c>
      <c r="I39" s="8" t="s">
        <v>59</v>
      </c>
      <c r="J39" s="13">
        <v>338.13948</v>
      </c>
      <c r="K39" s="13">
        <v>334.52411</v>
      </c>
      <c r="L39" s="13">
        <v>355.50361</v>
      </c>
      <c r="M39" s="36"/>
      <c r="N39" s="36"/>
      <c r="O39" s="9"/>
    </row>
    <row r="40" spans="1:15" ht="24" customHeight="1">
      <c r="A40" s="9"/>
      <c r="B40" s="214">
        <v>13</v>
      </c>
      <c r="C40" s="121">
        <v>42979</v>
      </c>
      <c r="D40" s="13">
        <v>261.23</v>
      </c>
      <c r="E40" s="13">
        <v>36.175</v>
      </c>
      <c r="F40" s="13">
        <f t="shared" si="2"/>
        <v>3.12552</v>
      </c>
      <c r="G40" s="37">
        <f t="shared" si="0"/>
        <v>398.45737333333335</v>
      </c>
      <c r="H40" s="38">
        <f t="shared" si="1"/>
        <v>1245.3864895008</v>
      </c>
      <c r="I40" s="8" t="s">
        <v>60</v>
      </c>
      <c r="J40" s="13">
        <v>405.1516</v>
      </c>
      <c r="K40" s="13">
        <v>392.30469</v>
      </c>
      <c r="L40" s="13">
        <v>397.91583</v>
      </c>
      <c r="M40" s="36"/>
      <c r="N40" s="36"/>
      <c r="O40" s="9"/>
    </row>
    <row r="41" spans="1:15" ht="24" customHeight="1">
      <c r="A41" s="9"/>
      <c r="B41" s="214">
        <v>14</v>
      </c>
      <c r="C41" s="121">
        <v>42985</v>
      </c>
      <c r="D41" s="13">
        <v>261.78</v>
      </c>
      <c r="E41" s="13">
        <v>90.117</v>
      </c>
      <c r="F41" s="13">
        <f t="shared" si="2"/>
        <v>7.786108800000001</v>
      </c>
      <c r="G41" s="37">
        <f t="shared" si="0"/>
        <v>773.3170966666667</v>
      </c>
      <c r="H41" s="38">
        <f t="shared" si="1"/>
        <v>6021.131051546785</v>
      </c>
      <c r="I41" s="8" t="s">
        <v>61</v>
      </c>
      <c r="J41" s="13">
        <v>743.46727</v>
      </c>
      <c r="K41" s="13">
        <v>827.67938</v>
      </c>
      <c r="L41" s="13">
        <v>748.80464</v>
      </c>
      <c r="M41" s="36"/>
      <c r="N41" s="36"/>
      <c r="O41" s="9"/>
    </row>
    <row r="42" spans="1:15" ht="24" customHeight="1">
      <c r="A42" s="9"/>
      <c r="B42" s="214">
        <v>15</v>
      </c>
      <c r="C42" s="121">
        <v>42991</v>
      </c>
      <c r="D42" s="13">
        <v>261.03</v>
      </c>
      <c r="E42" s="13">
        <v>19.898</v>
      </c>
      <c r="F42" s="13">
        <f t="shared" si="2"/>
        <v>1.7191872000000001</v>
      </c>
      <c r="G42" s="37">
        <f t="shared" si="0"/>
        <v>410.50146333333333</v>
      </c>
      <c r="H42" s="38">
        <f t="shared" si="1"/>
        <v>705.728861343936</v>
      </c>
      <c r="I42" s="8" t="s">
        <v>62</v>
      </c>
      <c r="J42" s="13">
        <v>421.55554</v>
      </c>
      <c r="K42" s="13">
        <v>375.18085</v>
      </c>
      <c r="L42" s="13">
        <v>434.768</v>
      </c>
      <c r="M42" s="36"/>
      <c r="N42" s="36"/>
      <c r="O42" s="9"/>
    </row>
    <row r="43" spans="1:15" ht="24" customHeight="1">
      <c r="A43" s="9"/>
      <c r="B43" s="214">
        <v>16</v>
      </c>
      <c r="C43" s="121">
        <v>43005</v>
      </c>
      <c r="D43" s="13">
        <v>260.89</v>
      </c>
      <c r="E43" s="13">
        <v>8.016</v>
      </c>
      <c r="F43" s="13">
        <f t="shared" si="2"/>
        <v>0.6925824</v>
      </c>
      <c r="G43" s="37">
        <f t="shared" si="0"/>
        <v>514.1189</v>
      </c>
      <c r="H43" s="38">
        <f t="shared" si="1"/>
        <v>356.06970164736003</v>
      </c>
      <c r="I43" s="8" t="s">
        <v>96</v>
      </c>
      <c r="J43" s="13">
        <v>593.66949</v>
      </c>
      <c r="K43" s="13">
        <v>498.89135</v>
      </c>
      <c r="L43" s="13">
        <v>449.79586</v>
      </c>
      <c r="M43" s="36"/>
      <c r="N43" s="36"/>
      <c r="O43" s="9"/>
    </row>
    <row r="44" spans="1:15" ht="24" customHeight="1">
      <c r="A44" s="9"/>
      <c r="B44" s="214">
        <v>17</v>
      </c>
      <c r="C44" s="121">
        <v>43011</v>
      </c>
      <c r="D44" s="13">
        <v>262.1</v>
      </c>
      <c r="E44" s="13">
        <v>144.932</v>
      </c>
      <c r="F44" s="13">
        <f t="shared" si="2"/>
        <v>12.5221248</v>
      </c>
      <c r="G44" s="37">
        <f t="shared" si="0"/>
        <v>978.2379166666666</v>
      </c>
      <c r="H44" s="38">
        <f t="shared" si="1"/>
        <v>12249.617276592</v>
      </c>
      <c r="I44" s="8" t="s">
        <v>97</v>
      </c>
      <c r="J44" s="13">
        <v>872.70974</v>
      </c>
      <c r="K44" s="13">
        <v>988.92353</v>
      </c>
      <c r="L44" s="13">
        <v>1073.08048</v>
      </c>
      <c r="M44" s="36"/>
      <c r="N44" s="36"/>
      <c r="O44" s="9"/>
    </row>
    <row r="45" spans="1:15" ht="24" customHeight="1">
      <c r="A45" s="9"/>
      <c r="B45" s="214">
        <v>18</v>
      </c>
      <c r="C45" s="121">
        <v>43019</v>
      </c>
      <c r="D45" s="13">
        <v>261.36</v>
      </c>
      <c r="E45" s="13">
        <v>49.399</v>
      </c>
      <c r="F45" s="13">
        <f t="shared" si="2"/>
        <v>4.2680736</v>
      </c>
      <c r="G45" s="37">
        <f t="shared" si="0"/>
        <v>552.0824700000001</v>
      </c>
      <c r="H45" s="38">
        <f t="shared" si="1"/>
        <v>2356.3286152297924</v>
      </c>
      <c r="I45" s="8" t="s">
        <v>98</v>
      </c>
      <c r="J45" s="13">
        <v>690.56848</v>
      </c>
      <c r="K45" s="13">
        <v>522.94291</v>
      </c>
      <c r="L45" s="13">
        <v>442.73602</v>
      </c>
      <c r="M45" s="36"/>
      <c r="N45" s="36"/>
      <c r="O45" s="9"/>
    </row>
    <row r="46" spans="1:15" ht="24" customHeight="1">
      <c r="A46" s="9"/>
      <c r="B46" s="214">
        <v>19</v>
      </c>
      <c r="C46" s="121">
        <v>43025</v>
      </c>
      <c r="D46" s="13">
        <v>261.05</v>
      </c>
      <c r="E46" s="13">
        <v>20.127</v>
      </c>
      <c r="F46" s="13">
        <f t="shared" si="2"/>
        <v>1.7389728</v>
      </c>
      <c r="G46" s="37">
        <f t="shared" si="0"/>
        <v>384.7833766666667</v>
      </c>
      <c r="H46" s="38">
        <f t="shared" si="1"/>
        <v>669.1278259154881</v>
      </c>
      <c r="I46" s="8" t="s">
        <v>99</v>
      </c>
      <c r="J46" s="13">
        <v>345.21733</v>
      </c>
      <c r="K46" s="13">
        <v>399.79415</v>
      </c>
      <c r="L46" s="13">
        <v>409.33865</v>
      </c>
      <c r="M46" s="36"/>
      <c r="N46" s="36"/>
      <c r="O46" s="9"/>
    </row>
    <row r="47" spans="1:15" ht="24" customHeight="1">
      <c r="A47" s="9"/>
      <c r="B47" s="214">
        <v>20</v>
      </c>
      <c r="C47" s="121">
        <v>43046</v>
      </c>
      <c r="D47" s="13">
        <v>260.77</v>
      </c>
      <c r="E47" s="13">
        <v>2.085</v>
      </c>
      <c r="F47" s="13">
        <f t="shared" si="2"/>
        <v>0.180144</v>
      </c>
      <c r="G47" s="37">
        <f t="shared" si="0"/>
        <v>53.38019</v>
      </c>
      <c r="H47" s="38">
        <f t="shared" si="1"/>
        <v>9.616120947359999</v>
      </c>
      <c r="I47" s="8" t="s">
        <v>108</v>
      </c>
      <c r="J47" s="13">
        <v>43.14214</v>
      </c>
      <c r="K47" s="13">
        <v>58.65949</v>
      </c>
      <c r="L47" s="13">
        <v>58.33894</v>
      </c>
      <c r="M47" s="36"/>
      <c r="N47" s="36"/>
      <c r="O47" s="9"/>
    </row>
    <row r="48" spans="1:15" ht="24" customHeight="1">
      <c r="A48" s="9"/>
      <c r="B48" s="214">
        <v>21</v>
      </c>
      <c r="C48" s="121">
        <v>43060</v>
      </c>
      <c r="D48" s="13">
        <v>260.7</v>
      </c>
      <c r="E48" s="13">
        <v>1.962</v>
      </c>
      <c r="F48" s="13">
        <f t="shared" si="2"/>
        <v>0.1695168</v>
      </c>
      <c r="G48" s="37">
        <f t="shared" si="0"/>
        <v>48.38165333333333</v>
      </c>
      <c r="H48" s="38">
        <f t="shared" si="1"/>
        <v>8.201503051776</v>
      </c>
      <c r="I48" s="8" t="s">
        <v>109</v>
      </c>
      <c r="J48" s="13">
        <v>43.35573</v>
      </c>
      <c r="K48" s="13">
        <v>48.69915</v>
      </c>
      <c r="L48" s="13">
        <v>53.09008</v>
      </c>
      <c r="M48" s="36" t="s">
        <v>105</v>
      </c>
      <c r="N48" s="36"/>
      <c r="O48" s="9"/>
    </row>
    <row r="49" spans="1:15" ht="24" customHeight="1">
      <c r="A49" s="9"/>
      <c r="B49" s="214">
        <v>22</v>
      </c>
      <c r="C49" s="121">
        <v>43141</v>
      </c>
      <c r="D49" s="13">
        <v>259.825</v>
      </c>
      <c r="E49" s="13">
        <v>1.403</v>
      </c>
      <c r="F49" s="13">
        <f t="shared" si="2"/>
        <v>0.12121920000000001</v>
      </c>
      <c r="G49" s="37">
        <f t="shared" si="0"/>
        <v>24.79297</v>
      </c>
      <c r="H49" s="38">
        <f t="shared" si="1"/>
        <v>3.005383989024</v>
      </c>
      <c r="I49" s="8" t="s">
        <v>110</v>
      </c>
      <c r="J49" s="13">
        <v>29.26964</v>
      </c>
      <c r="K49" s="13">
        <v>23.29353</v>
      </c>
      <c r="L49" s="13">
        <v>21.81574</v>
      </c>
      <c r="M49" s="36" t="s">
        <v>106</v>
      </c>
      <c r="N49" s="36"/>
      <c r="O49" s="9"/>
    </row>
    <row r="50" spans="1:15" ht="24" customHeight="1">
      <c r="A50" s="9"/>
      <c r="B50" s="214">
        <v>23</v>
      </c>
      <c r="C50" s="121">
        <v>43146</v>
      </c>
      <c r="D50" s="13">
        <v>259.845</v>
      </c>
      <c r="E50" s="13">
        <v>1.416</v>
      </c>
      <c r="F50" s="13">
        <f t="shared" si="2"/>
        <v>0.1223424</v>
      </c>
      <c r="G50" s="37">
        <f t="shared" si="0"/>
        <v>17.21730666666667</v>
      </c>
      <c r="H50" s="38">
        <f t="shared" si="1"/>
        <v>2.1064066191360005</v>
      </c>
      <c r="I50" s="8" t="s">
        <v>111</v>
      </c>
      <c r="J50" s="13">
        <v>20.10859</v>
      </c>
      <c r="K50" s="13">
        <v>19.42365</v>
      </c>
      <c r="L50" s="13">
        <v>12.11968</v>
      </c>
      <c r="M50" s="36"/>
      <c r="N50" s="36"/>
      <c r="O50" s="9"/>
    </row>
    <row r="51" spans="2:14" s="150" customFormat="1" ht="24" customHeight="1" thickBot="1">
      <c r="B51" s="215">
        <v>24</v>
      </c>
      <c r="C51" s="152">
        <v>225790</v>
      </c>
      <c r="D51" s="153">
        <v>259.785</v>
      </c>
      <c r="E51" s="153">
        <v>1.43</v>
      </c>
      <c r="F51" s="153">
        <f t="shared" si="2"/>
        <v>0.123552</v>
      </c>
      <c r="G51" s="155">
        <f t="shared" si="0"/>
        <v>15.802010000000001</v>
      </c>
      <c r="H51" s="154">
        <f t="shared" si="1"/>
        <v>1.95236993952</v>
      </c>
      <c r="I51" s="151" t="s">
        <v>112</v>
      </c>
      <c r="J51" s="153">
        <v>14.53398</v>
      </c>
      <c r="K51" s="153">
        <v>15.63562</v>
      </c>
      <c r="L51" s="153">
        <v>17.23643</v>
      </c>
      <c r="M51" s="165"/>
      <c r="N51" s="165"/>
    </row>
    <row r="52" spans="1:15" ht="24" customHeight="1">
      <c r="A52" s="9"/>
      <c r="B52" s="214">
        <v>1</v>
      </c>
      <c r="C52" s="121">
        <v>225832</v>
      </c>
      <c r="D52" s="13">
        <v>260.625</v>
      </c>
      <c r="E52" s="13">
        <v>1.904</v>
      </c>
      <c r="F52" s="13">
        <f t="shared" si="2"/>
        <v>0.1645056</v>
      </c>
      <c r="G52" s="37">
        <f t="shared" si="0"/>
        <v>344.8404533333333</v>
      </c>
      <c r="H52" s="38">
        <f t="shared" si="1"/>
        <v>56.728185679872</v>
      </c>
      <c r="I52" s="8" t="s">
        <v>45</v>
      </c>
      <c r="J52" s="13">
        <v>354.55043</v>
      </c>
      <c r="K52" s="13">
        <v>353.39732</v>
      </c>
      <c r="L52" s="13">
        <v>326.57361</v>
      </c>
      <c r="M52" s="36"/>
      <c r="N52" s="36"/>
      <c r="O52" s="9"/>
    </row>
    <row r="53" spans="1:15" ht="24" customHeight="1">
      <c r="A53" s="9"/>
      <c r="B53" s="214">
        <v>2</v>
      </c>
      <c r="C53" s="121">
        <v>43244</v>
      </c>
      <c r="D53" s="13">
        <v>261.235</v>
      </c>
      <c r="E53" s="13">
        <v>22.578</v>
      </c>
      <c r="F53" s="13">
        <f t="shared" si="2"/>
        <v>1.9507392000000001</v>
      </c>
      <c r="G53" s="37">
        <f t="shared" si="0"/>
        <v>1520.8829366666666</v>
      </c>
      <c r="H53" s="38">
        <f t="shared" si="1"/>
        <v>2966.8459631667843</v>
      </c>
      <c r="I53" s="8" t="s">
        <v>46</v>
      </c>
      <c r="J53" s="13">
        <v>1500.44585</v>
      </c>
      <c r="K53" s="13">
        <v>1576.75267</v>
      </c>
      <c r="L53" s="13">
        <v>1485.45029</v>
      </c>
      <c r="M53" s="36"/>
      <c r="N53" s="36"/>
      <c r="O53" s="9"/>
    </row>
    <row r="54" spans="1:15" ht="24" customHeight="1">
      <c r="A54" s="9"/>
      <c r="B54" s="214">
        <v>3</v>
      </c>
      <c r="C54" s="121">
        <v>43244</v>
      </c>
      <c r="D54" s="13">
        <v>261.275</v>
      </c>
      <c r="E54" s="13">
        <v>27.257</v>
      </c>
      <c r="F54" s="13">
        <f t="shared" si="2"/>
        <v>2.3550048</v>
      </c>
      <c r="G54" s="37">
        <f t="shared" si="0"/>
        <v>1138.23348</v>
      </c>
      <c r="H54" s="38">
        <f t="shared" si="1"/>
        <v>2680.5453089207044</v>
      </c>
      <c r="I54" s="8" t="s">
        <v>47</v>
      </c>
      <c r="J54" s="13">
        <v>1142.37288</v>
      </c>
      <c r="K54" s="13">
        <v>1119.79409</v>
      </c>
      <c r="L54" s="13">
        <v>1152.53347</v>
      </c>
      <c r="M54" s="36"/>
      <c r="N54" s="36"/>
      <c r="O54" s="9"/>
    </row>
    <row r="55" spans="1:15" ht="24" customHeight="1">
      <c r="A55" s="9"/>
      <c r="B55" s="214">
        <v>1</v>
      </c>
      <c r="C55" s="121">
        <v>43261</v>
      </c>
      <c r="D55" s="13">
        <v>260.425</v>
      </c>
      <c r="E55" s="13">
        <v>1.83</v>
      </c>
      <c r="F55" s="13">
        <f t="shared" si="2"/>
        <v>0.158112</v>
      </c>
      <c r="G55" s="37">
        <f t="shared" si="0"/>
        <v>24.89041</v>
      </c>
      <c r="H55" s="38">
        <f t="shared" si="1"/>
        <v>3.93547250592</v>
      </c>
      <c r="I55" s="8" t="s">
        <v>48</v>
      </c>
      <c r="J55" s="13">
        <v>30.0605</v>
      </c>
      <c r="K55" s="13">
        <v>29.15355</v>
      </c>
      <c r="L55" s="13">
        <v>15.45718</v>
      </c>
      <c r="M55" s="36"/>
      <c r="N55" s="36"/>
      <c r="O55" s="9"/>
    </row>
    <row r="56" spans="1:15" ht="24" customHeight="1">
      <c r="A56" s="9"/>
      <c r="B56" s="214">
        <v>2</v>
      </c>
      <c r="C56" s="121">
        <v>43266</v>
      </c>
      <c r="D56" s="13">
        <v>260.455</v>
      </c>
      <c r="E56" s="13">
        <v>18.16</v>
      </c>
      <c r="F56" s="13">
        <f t="shared" si="2"/>
        <v>1.5690240000000002</v>
      </c>
      <c r="G56" s="37">
        <f t="shared" si="0"/>
        <v>51.79144</v>
      </c>
      <c r="H56" s="38">
        <f t="shared" si="1"/>
        <v>81.26201235456001</v>
      </c>
      <c r="I56" s="8" t="s">
        <v>49</v>
      </c>
      <c r="J56" s="13">
        <v>63.08319</v>
      </c>
      <c r="K56" s="13">
        <v>48.23361</v>
      </c>
      <c r="L56" s="13">
        <v>44.05752</v>
      </c>
      <c r="M56" s="36"/>
      <c r="N56" s="36"/>
      <c r="O56" s="9"/>
    </row>
    <row r="57" spans="1:15" ht="24" customHeight="1">
      <c r="A57" s="9"/>
      <c r="B57" s="214">
        <v>3</v>
      </c>
      <c r="C57" s="121">
        <v>43271</v>
      </c>
      <c r="D57" s="13">
        <v>260.845</v>
      </c>
      <c r="E57" s="13">
        <v>6.875</v>
      </c>
      <c r="F57" s="13">
        <f t="shared" si="2"/>
        <v>0.5940000000000001</v>
      </c>
      <c r="G57" s="37">
        <f t="shared" si="0"/>
        <v>200.55241333333333</v>
      </c>
      <c r="H57" s="38">
        <f t="shared" si="1"/>
        <v>119.12813352000002</v>
      </c>
      <c r="I57" s="8" t="s">
        <v>50</v>
      </c>
      <c r="J57" s="13">
        <v>183.70043</v>
      </c>
      <c r="K57" s="13">
        <v>191.47541</v>
      </c>
      <c r="L57" s="13">
        <v>226.4814</v>
      </c>
      <c r="M57" s="36"/>
      <c r="N57" s="36"/>
      <c r="O57" s="9"/>
    </row>
    <row r="58" spans="1:15" ht="24" customHeight="1">
      <c r="A58" s="9"/>
      <c r="B58" s="214">
        <v>4</v>
      </c>
      <c r="C58" s="121">
        <v>43281</v>
      </c>
      <c r="D58" s="13">
        <v>260.855</v>
      </c>
      <c r="E58" s="13">
        <v>6.517</v>
      </c>
      <c r="F58" s="13">
        <f t="shared" si="2"/>
        <v>0.5630688</v>
      </c>
      <c r="G58" s="37">
        <f t="shared" si="0"/>
        <v>167.20710333333332</v>
      </c>
      <c r="H58" s="38">
        <f t="shared" si="1"/>
        <v>94.149103025376</v>
      </c>
      <c r="I58" s="8" t="s">
        <v>51</v>
      </c>
      <c r="J58" s="13">
        <v>44.88124</v>
      </c>
      <c r="K58" s="13">
        <v>410.13137</v>
      </c>
      <c r="L58" s="13">
        <v>46.6087</v>
      </c>
      <c r="M58" s="36"/>
      <c r="N58" s="36"/>
      <c r="O58" s="9"/>
    </row>
    <row r="59" spans="1:15" ht="24" customHeight="1">
      <c r="A59" s="9"/>
      <c r="B59" s="214">
        <v>5</v>
      </c>
      <c r="C59" s="121">
        <v>43288</v>
      </c>
      <c r="D59" s="13">
        <v>260.155</v>
      </c>
      <c r="E59" s="13">
        <v>1.617</v>
      </c>
      <c r="F59" s="13">
        <f t="shared" si="2"/>
        <v>0.1397088</v>
      </c>
      <c r="G59" s="37">
        <f t="shared" si="0"/>
        <v>223.49897666666666</v>
      </c>
      <c r="H59" s="38">
        <f t="shared" si="1"/>
        <v>31.224773831327997</v>
      </c>
      <c r="I59" s="8" t="s">
        <v>52</v>
      </c>
      <c r="J59" s="13">
        <v>179.23873</v>
      </c>
      <c r="K59" s="13">
        <v>237.71852</v>
      </c>
      <c r="L59" s="13">
        <v>253.53968</v>
      </c>
      <c r="M59" s="36"/>
      <c r="N59" s="36"/>
      <c r="O59" s="9"/>
    </row>
    <row r="60" spans="1:15" ht="24" customHeight="1">
      <c r="A60" s="9"/>
      <c r="B60" s="214">
        <v>6</v>
      </c>
      <c r="C60" s="121">
        <v>43292</v>
      </c>
      <c r="D60" s="13">
        <v>261.215</v>
      </c>
      <c r="E60" s="13">
        <v>27.348</v>
      </c>
      <c r="F60" s="13">
        <f t="shared" si="2"/>
        <v>2.3628672</v>
      </c>
      <c r="G60" s="37">
        <f t="shared" si="0"/>
        <v>1137.32003</v>
      </c>
      <c r="H60" s="38">
        <f t="shared" si="1"/>
        <v>2687.336194790016</v>
      </c>
      <c r="I60" s="8" t="s">
        <v>53</v>
      </c>
      <c r="J60" s="13">
        <v>1171.64723</v>
      </c>
      <c r="K60" s="13">
        <v>1056.81894</v>
      </c>
      <c r="L60" s="13">
        <v>1183.49392</v>
      </c>
      <c r="M60" s="36"/>
      <c r="N60" s="36"/>
      <c r="O60" s="9"/>
    </row>
    <row r="61" spans="1:15" ht="24" customHeight="1">
      <c r="A61" s="9"/>
      <c r="B61" s="214">
        <v>7</v>
      </c>
      <c r="C61" s="121">
        <v>43302</v>
      </c>
      <c r="D61" s="13">
        <v>260.945</v>
      </c>
      <c r="E61" s="13">
        <v>13.731</v>
      </c>
      <c r="F61" s="13">
        <f t="shared" si="2"/>
        <v>1.1863584</v>
      </c>
      <c r="G61" s="37">
        <f t="shared" si="0"/>
        <v>360.74227333333334</v>
      </c>
      <c r="H61" s="38">
        <f t="shared" si="1"/>
        <v>427.969626204096</v>
      </c>
      <c r="I61" s="8" t="s">
        <v>54</v>
      </c>
      <c r="J61" s="13">
        <v>407.29921</v>
      </c>
      <c r="K61" s="13">
        <v>288.3057</v>
      </c>
      <c r="L61" s="13">
        <v>386.62191</v>
      </c>
      <c r="M61" s="36"/>
      <c r="N61" s="36"/>
      <c r="O61" s="9"/>
    </row>
    <row r="62" spans="1:15" ht="24" customHeight="1">
      <c r="A62" s="9"/>
      <c r="B62" s="214">
        <v>8</v>
      </c>
      <c r="C62" s="121">
        <v>43329</v>
      </c>
      <c r="D62" s="13">
        <v>262.04</v>
      </c>
      <c r="E62" s="13">
        <v>83.307</v>
      </c>
      <c r="F62" s="13">
        <f t="shared" si="2"/>
        <v>7.1977248000000005</v>
      </c>
      <c r="G62" s="37">
        <f t="shared" si="0"/>
        <v>674.7930700000001</v>
      </c>
      <c r="H62" s="38">
        <f t="shared" si="1"/>
        <v>4856.974814807137</v>
      </c>
      <c r="I62" s="8" t="s">
        <v>55</v>
      </c>
      <c r="J62" s="13">
        <v>760.35009</v>
      </c>
      <c r="K62" s="13">
        <v>595.20771</v>
      </c>
      <c r="L62" s="13">
        <v>668.82141</v>
      </c>
      <c r="M62" s="36"/>
      <c r="N62" s="36"/>
      <c r="O62" s="9"/>
    </row>
    <row r="63" spans="1:15" ht="24" customHeight="1">
      <c r="A63" s="9"/>
      <c r="B63" s="214">
        <v>9</v>
      </c>
      <c r="C63" s="121">
        <v>43337</v>
      </c>
      <c r="D63" s="13">
        <v>261.065</v>
      </c>
      <c r="E63" s="13">
        <v>11.411</v>
      </c>
      <c r="F63" s="13">
        <f t="shared" si="2"/>
        <v>0.9859104</v>
      </c>
      <c r="G63" s="37">
        <f t="shared" si="0"/>
        <v>68.62376666666667</v>
      </c>
      <c r="H63" s="38">
        <f t="shared" si="1"/>
        <v>67.65688524384</v>
      </c>
      <c r="I63" s="8" t="s">
        <v>56</v>
      </c>
      <c r="J63" s="13">
        <v>74.58944</v>
      </c>
      <c r="K63" s="13">
        <v>71.47758</v>
      </c>
      <c r="L63" s="13">
        <v>59.80428</v>
      </c>
      <c r="M63" s="36"/>
      <c r="N63" s="36"/>
      <c r="O63" s="9"/>
    </row>
    <row r="64" spans="1:15" ht="24" customHeight="1">
      <c r="A64" s="9"/>
      <c r="B64" s="214">
        <v>10</v>
      </c>
      <c r="C64" s="121">
        <v>43341</v>
      </c>
      <c r="D64" s="13">
        <v>261.175</v>
      </c>
      <c r="E64" s="13">
        <v>29.677</v>
      </c>
      <c r="F64" s="13">
        <f t="shared" si="2"/>
        <v>2.5640928</v>
      </c>
      <c r="G64" s="37">
        <f t="shared" si="0"/>
        <v>137.13743333333335</v>
      </c>
      <c r="H64" s="38">
        <f t="shared" si="1"/>
        <v>351.63310542048004</v>
      </c>
      <c r="I64" s="8" t="s">
        <v>57</v>
      </c>
      <c r="J64" s="13">
        <v>151.62286</v>
      </c>
      <c r="K64" s="13">
        <v>111.14892</v>
      </c>
      <c r="L64" s="13">
        <v>148.64052</v>
      </c>
      <c r="M64" s="36"/>
      <c r="N64" s="36"/>
      <c r="O64" s="9"/>
    </row>
    <row r="65" spans="1:15" ht="24" customHeight="1">
      <c r="A65" s="9"/>
      <c r="B65" s="214">
        <v>11</v>
      </c>
      <c r="C65" s="121">
        <v>43347</v>
      </c>
      <c r="D65" s="13">
        <v>261.206</v>
      </c>
      <c r="E65" s="13">
        <v>26.834</v>
      </c>
      <c r="F65" s="13">
        <f t="shared" si="2"/>
        <v>2.3184576</v>
      </c>
      <c r="G65" s="37">
        <f t="shared" si="0"/>
        <v>468.17623</v>
      </c>
      <c r="H65" s="38">
        <f t="shared" si="1"/>
        <v>1085.446738582848</v>
      </c>
      <c r="I65" s="8" t="s">
        <v>58</v>
      </c>
      <c r="J65" s="13">
        <v>443.41056</v>
      </c>
      <c r="K65" s="13">
        <v>468.60225</v>
      </c>
      <c r="L65" s="13">
        <v>492.51588</v>
      </c>
      <c r="M65" s="36"/>
      <c r="N65" s="36"/>
      <c r="O65" s="9"/>
    </row>
    <row r="66" spans="1:15" ht="24" customHeight="1">
      <c r="A66" s="9"/>
      <c r="B66" s="214">
        <v>12</v>
      </c>
      <c r="C66" s="121">
        <v>43353</v>
      </c>
      <c r="D66" s="13">
        <v>261.256</v>
      </c>
      <c r="E66" s="13">
        <v>29.884</v>
      </c>
      <c r="F66" s="13">
        <f t="shared" si="2"/>
        <v>2.5819776</v>
      </c>
      <c r="G66" s="37">
        <f t="shared" si="0"/>
        <v>281.77206333333334</v>
      </c>
      <c r="H66" s="38">
        <f t="shared" si="1"/>
        <v>727.529155832448</v>
      </c>
      <c r="I66" s="8" t="s">
        <v>59</v>
      </c>
      <c r="J66" s="13">
        <v>270.92404</v>
      </c>
      <c r="K66" s="13">
        <v>285.07303</v>
      </c>
      <c r="L66" s="13">
        <v>289.31912</v>
      </c>
      <c r="M66" s="36"/>
      <c r="N66" s="36"/>
      <c r="O66" s="9"/>
    </row>
    <row r="67" spans="1:15" ht="24" customHeight="1">
      <c r="A67" s="9"/>
      <c r="B67" s="214">
        <v>13</v>
      </c>
      <c r="C67" s="121">
        <v>43362</v>
      </c>
      <c r="D67" s="13">
        <v>261.396</v>
      </c>
      <c r="E67" s="13">
        <v>47.993</v>
      </c>
      <c r="F67" s="13">
        <f t="shared" si="2"/>
        <v>4.1465952</v>
      </c>
      <c r="G67" s="37">
        <f t="shared" si="0"/>
        <v>476.56925666666666</v>
      </c>
      <c r="H67" s="38">
        <f t="shared" si="1"/>
        <v>1976.139792161568</v>
      </c>
      <c r="I67" s="8" t="s">
        <v>60</v>
      </c>
      <c r="J67" s="13">
        <v>435.64416</v>
      </c>
      <c r="K67" s="13">
        <v>508.53833</v>
      </c>
      <c r="L67" s="13">
        <v>485.52528</v>
      </c>
      <c r="M67" s="36"/>
      <c r="N67" s="36"/>
      <c r="O67" s="9"/>
    </row>
    <row r="68" spans="1:15" ht="24" customHeight="1">
      <c r="A68" s="9"/>
      <c r="B68" s="214">
        <v>14</v>
      </c>
      <c r="C68" s="121">
        <v>43377</v>
      </c>
      <c r="D68" s="13">
        <v>260.756</v>
      </c>
      <c r="E68" s="13">
        <v>6.639</v>
      </c>
      <c r="F68" s="13">
        <f t="shared" si="2"/>
        <v>0.5736096</v>
      </c>
      <c r="G68" s="37">
        <f t="shared" si="0"/>
        <v>50.370290000000004</v>
      </c>
      <c r="H68" s="38">
        <f t="shared" si="1"/>
        <v>28.892881898784005</v>
      </c>
      <c r="I68" s="8" t="s">
        <v>61</v>
      </c>
      <c r="J68" s="13">
        <v>58.4273</v>
      </c>
      <c r="K68" s="13">
        <v>45.79174</v>
      </c>
      <c r="L68" s="13">
        <v>46.89183</v>
      </c>
      <c r="M68" s="36"/>
      <c r="N68" s="36"/>
      <c r="O68" s="9"/>
    </row>
    <row r="69" spans="1:15" ht="24" customHeight="1">
      <c r="A69" s="9"/>
      <c r="B69" s="214">
        <v>15</v>
      </c>
      <c r="C69" s="121">
        <v>43392</v>
      </c>
      <c r="D69" s="13">
        <v>260.456</v>
      </c>
      <c r="E69" s="13">
        <v>2.467</v>
      </c>
      <c r="F69" s="13">
        <f t="shared" si="2"/>
        <v>0.21314880000000003</v>
      </c>
      <c r="G69" s="37">
        <f t="shared" si="0"/>
        <v>33.32696666666667</v>
      </c>
      <c r="H69" s="38">
        <f t="shared" si="1"/>
        <v>7.103602952640002</v>
      </c>
      <c r="I69" s="8" t="s">
        <v>62</v>
      </c>
      <c r="J69" s="13">
        <v>39.43218</v>
      </c>
      <c r="K69" s="13">
        <v>30.10391</v>
      </c>
      <c r="L69" s="13">
        <v>30.44481</v>
      </c>
      <c r="M69" s="36"/>
      <c r="N69" s="36"/>
      <c r="O69" s="9"/>
    </row>
    <row r="70" spans="1:15" ht="24" customHeight="1">
      <c r="A70" s="9"/>
      <c r="B70" s="214">
        <v>16</v>
      </c>
      <c r="C70" s="121">
        <v>43399</v>
      </c>
      <c r="D70" s="13">
        <v>260.796</v>
      </c>
      <c r="E70" s="13">
        <v>8.267</v>
      </c>
      <c r="F70" s="13">
        <f t="shared" si="2"/>
        <v>0.7142688</v>
      </c>
      <c r="G70" s="37">
        <f t="shared" si="0"/>
        <v>176.02938000000003</v>
      </c>
      <c r="H70" s="38">
        <f t="shared" si="1"/>
        <v>125.73229401734403</v>
      </c>
      <c r="I70" s="8" t="s">
        <v>96</v>
      </c>
      <c r="J70" s="13">
        <v>191.24636</v>
      </c>
      <c r="K70" s="13">
        <v>165.17842</v>
      </c>
      <c r="L70" s="13">
        <v>171.66336</v>
      </c>
      <c r="M70" s="36"/>
      <c r="N70" s="36"/>
      <c r="O70" s="9"/>
    </row>
    <row r="71" spans="1:15" ht="24" customHeight="1">
      <c r="A71" s="9"/>
      <c r="B71" s="214">
        <v>17</v>
      </c>
      <c r="C71" s="121">
        <v>43410</v>
      </c>
      <c r="D71" s="13">
        <v>260.426</v>
      </c>
      <c r="E71" s="13">
        <v>2.457</v>
      </c>
      <c r="F71" s="13">
        <f t="shared" si="2"/>
        <v>0.2122848</v>
      </c>
      <c r="G71" s="37">
        <f t="shared" si="0"/>
        <v>22.619829999999997</v>
      </c>
      <c r="H71" s="38">
        <f t="shared" si="1"/>
        <v>4.801846087583999</v>
      </c>
      <c r="I71" s="8" t="s">
        <v>97</v>
      </c>
      <c r="J71" s="13">
        <v>20.28896</v>
      </c>
      <c r="K71" s="13">
        <v>26.12051</v>
      </c>
      <c r="L71" s="13">
        <v>21.45002</v>
      </c>
      <c r="M71" s="36"/>
      <c r="N71" s="36"/>
      <c r="O71" s="9"/>
    </row>
    <row r="72" spans="1:15" ht="24" customHeight="1">
      <c r="A72" s="9"/>
      <c r="B72" s="214">
        <v>18</v>
      </c>
      <c r="C72" s="121">
        <v>43417</v>
      </c>
      <c r="D72" s="13">
        <v>260.456</v>
      </c>
      <c r="E72" s="13">
        <v>3.322</v>
      </c>
      <c r="F72" s="13">
        <f t="shared" si="2"/>
        <v>0.2870208</v>
      </c>
      <c r="G72" s="37">
        <f t="shared" si="0"/>
        <v>58.2236</v>
      </c>
      <c r="H72" s="38">
        <f t="shared" si="1"/>
        <v>16.711384250880002</v>
      </c>
      <c r="I72" s="8" t="s">
        <v>98</v>
      </c>
      <c r="J72" s="13">
        <v>63.42878</v>
      </c>
      <c r="K72" s="13">
        <v>44.06823</v>
      </c>
      <c r="L72" s="13">
        <v>67.17379</v>
      </c>
      <c r="M72" s="36"/>
      <c r="N72" s="36"/>
      <c r="O72" s="9"/>
    </row>
    <row r="73" spans="1:15" ht="24" customHeight="1">
      <c r="A73" s="9"/>
      <c r="B73" s="214">
        <v>19</v>
      </c>
      <c r="C73" s="121">
        <v>43424</v>
      </c>
      <c r="D73" s="13">
        <v>260.406</v>
      </c>
      <c r="E73" s="13">
        <v>2.194</v>
      </c>
      <c r="F73" s="13">
        <f t="shared" si="2"/>
        <v>0.1895616</v>
      </c>
      <c r="G73" s="37">
        <f t="shared" si="0"/>
        <v>72.49605666666666</v>
      </c>
      <c r="H73" s="38">
        <f t="shared" si="1"/>
        <v>13.742468495424</v>
      </c>
      <c r="I73" s="8" t="s">
        <v>99</v>
      </c>
      <c r="J73" s="13">
        <v>88.60189</v>
      </c>
      <c r="K73" s="13">
        <v>65.27305</v>
      </c>
      <c r="L73" s="13">
        <v>63.61323</v>
      </c>
      <c r="M73" s="36"/>
      <c r="N73" s="36"/>
      <c r="O73" s="9"/>
    </row>
    <row r="74" spans="1:15" ht="24" customHeight="1">
      <c r="A74" s="9"/>
      <c r="B74" s="214">
        <v>20</v>
      </c>
      <c r="C74" s="121">
        <v>43446</v>
      </c>
      <c r="D74" s="13">
        <v>260.016</v>
      </c>
      <c r="E74" s="13">
        <v>1.185</v>
      </c>
      <c r="F74" s="13">
        <f t="shared" si="2"/>
        <v>0.10238400000000002</v>
      </c>
      <c r="G74" s="37">
        <f t="shared" si="0"/>
        <v>36.38067</v>
      </c>
      <c r="H74" s="38">
        <f t="shared" si="1"/>
        <v>3.724798517280001</v>
      </c>
      <c r="I74" s="8" t="s">
        <v>108</v>
      </c>
      <c r="J74" s="13">
        <v>32.95267</v>
      </c>
      <c r="K74" s="13">
        <v>36.03773</v>
      </c>
      <c r="L74" s="13">
        <v>40.15161</v>
      </c>
      <c r="M74" s="36"/>
      <c r="N74" s="36"/>
      <c r="O74" s="9"/>
    </row>
    <row r="75" spans="1:15" ht="24" customHeight="1">
      <c r="A75" s="9"/>
      <c r="B75" s="214">
        <v>21</v>
      </c>
      <c r="C75" s="121">
        <v>43453</v>
      </c>
      <c r="D75" s="13">
        <v>260.176</v>
      </c>
      <c r="E75" s="13">
        <v>1.544</v>
      </c>
      <c r="F75" s="13">
        <f t="shared" si="2"/>
        <v>0.1334016</v>
      </c>
      <c r="G75" s="37">
        <f t="shared" si="0"/>
        <v>10.192493333333333</v>
      </c>
      <c r="H75" s="38">
        <f t="shared" si="1"/>
        <v>1.3596949186560001</v>
      </c>
      <c r="I75" s="8" t="s">
        <v>109</v>
      </c>
      <c r="J75" s="13">
        <v>13.269</v>
      </c>
      <c r="K75" s="13">
        <v>5.00876</v>
      </c>
      <c r="L75" s="13">
        <v>12.29972</v>
      </c>
      <c r="M75" s="36"/>
      <c r="N75" s="36"/>
      <c r="O75" s="9"/>
    </row>
    <row r="76" spans="1:15" ht="24" customHeight="1">
      <c r="A76" s="9"/>
      <c r="B76" s="214">
        <v>22</v>
      </c>
      <c r="C76" s="121">
        <v>43459</v>
      </c>
      <c r="D76" s="13">
        <v>259.906</v>
      </c>
      <c r="E76" s="13">
        <v>0.229</v>
      </c>
      <c r="F76" s="13">
        <f t="shared" si="2"/>
        <v>0.0197856</v>
      </c>
      <c r="G76" s="37">
        <f t="shared" si="0"/>
        <v>22.789910000000003</v>
      </c>
      <c r="H76" s="38">
        <f t="shared" si="1"/>
        <v>0.45091204329600004</v>
      </c>
      <c r="I76" s="8" t="s">
        <v>110</v>
      </c>
      <c r="J76" s="13">
        <v>24.00295</v>
      </c>
      <c r="K76" s="13">
        <v>30.27682</v>
      </c>
      <c r="L76" s="13">
        <v>14.08996</v>
      </c>
      <c r="M76" s="36"/>
      <c r="N76" s="36"/>
      <c r="O76" s="9"/>
    </row>
    <row r="77" spans="1:15" ht="24" customHeight="1">
      <c r="A77" s="9"/>
      <c r="B77" s="214">
        <v>23</v>
      </c>
      <c r="C77" s="121">
        <v>43473</v>
      </c>
      <c r="D77" s="13">
        <v>259.876</v>
      </c>
      <c r="E77" s="13">
        <v>0.778</v>
      </c>
      <c r="F77" s="13">
        <f t="shared" si="2"/>
        <v>0.0672192</v>
      </c>
      <c r="G77" s="37">
        <f t="shared" si="0"/>
        <v>12.431025</v>
      </c>
      <c r="H77" s="38">
        <f t="shared" si="1"/>
        <v>0.8356035556800001</v>
      </c>
      <c r="I77" s="8" t="s">
        <v>111</v>
      </c>
      <c r="J77" s="13">
        <v>14.20695</v>
      </c>
      <c r="K77" s="13"/>
      <c r="L77" s="13">
        <v>10.6551</v>
      </c>
      <c r="M77" s="36"/>
      <c r="N77" s="36"/>
      <c r="O77" s="9"/>
    </row>
    <row r="78" spans="1:15" ht="24" customHeight="1">
      <c r="A78" s="9"/>
      <c r="B78" s="214">
        <v>24</v>
      </c>
      <c r="C78" s="121">
        <v>43483</v>
      </c>
      <c r="D78" s="13">
        <v>259.946</v>
      </c>
      <c r="E78" s="13">
        <v>0.016</v>
      </c>
      <c r="F78" s="13">
        <f t="shared" si="2"/>
        <v>0.0013824000000000002</v>
      </c>
      <c r="G78" s="37">
        <f t="shared" si="0"/>
        <v>10.727375</v>
      </c>
      <c r="H78" s="38">
        <f t="shared" si="1"/>
        <v>0.014829523200000003</v>
      </c>
      <c r="I78" s="8" t="s">
        <v>112</v>
      </c>
      <c r="J78" s="13"/>
      <c r="K78" s="13">
        <v>3.75814</v>
      </c>
      <c r="L78" s="13">
        <v>17.69661</v>
      </c>
      <c r="M78" s="36"/>
      <c r="N78" s="36"/>
      <c r="O78" s="9"/>
    </row>
    <row r="79" spans="1:15" ht="24" customHeight="1">
      <c r="A79" s="9"/>
      <c r="B79" s="214">
        <v>25</v>
      </c>
      <c r="C79" s="121">
        <v>43490</v>
      </c>
      <c r="D79" s="13">
        <v>259.456</v>
      </c>
      <c r="E79" s="13">
        <v>0.009</v>
      </c>
      <c r="F79" s="13">
        <f t="shared" si="2"/>
        <v>0.0007776</v>
      </c>
      <c r="G79" s="37">
        <f t="shared" si="0"/>
        <v>10.217573333333334</v>
      </c>
      <c r="H79" s="38">
        <f t="shared" si="1"/>
        <v>0.007945185024</v>
      </c>
      <c r="I79" s="8" t="s">
        <v>114</v>
      </c>
      <c r="J79" s="13">
        <v>21.51349</v>
      </c>
      <c r="K79" s="13">
        <v>0.64964</v>
      </c>
      <c r="L79" s="13">
        <v>8.48959</v>
      </c>
      <c r="M79" s="36"/>
      <c r="N79" s="36"/>
      <c r="O79" s="9"/>
    </row>
    <row r="80" spans="1:15" ht="24" customHeight="1" thickBot="1">
      <c r="A80" s="150"/>
      <c r="B80" s="215">
        <v>26</v>
      </c>
      <c r="C80" s="152">
        <v>43512</v>
      </c>
      <c r="D80" s="153">
        <v>259.565</v>
      </c>
      <c r="E80" s="153">
        <v>0.706</v>
      </c>
      <c r="F80" s="153">
        <f t="shared" si="2"/>
        <v>0.0609984</v>
      </c>
      <c r="G80" s="155">
        <f t="shared" si="0"/>
        <v>1.6677633333333333</v>
      </c>
      <c r="H80" s="154">
        <f t="shared" si="1"/>
        <v>0.10173089491199999</v>
      </c>
      <c r="I80" s="151" t="s">
        <v>115</v>
      </c>
      <c r="J80" s="13">
        <v>1.25798</v>
      </c>
      <c r="K80" s="13">
        <v>2.00763</v>
      </c>
      <c r="L80" s="13">
        <v>1.73768</v>
      </c>
      <c r="M80" s="36"/>
      <c r="N80" s="36"/>
      <c r="O80" s="9"/>
    </row>
    <row r="81" spans="1:15" ht="24" customHeight="1">
      <c r="A81" s="9"/>
      <c r="B81" s="214">
        <v>1</v>
      </c>
      <c r="C81" s="121">
        <v>43614</v>
      </c>
      <c r="D81" s="13">
        <v>259.646</v>
      </c>
      <c r="E81" s="13">
        <v>0.365</v>
      </c>
      <c r="F81" s="13">
        <f t="shared" si="2"/>
        <v>0.031536</v>
      </c>
      <c r="G81" s="37">
        <f t="shared" si="0"/>
        <v>153.66800333333333</v>
      </c>
      <c r="H81" s="38">
        <f t="shared" si="1"/>
        <v>4.84607415312</v>
      </c>
      <c r="I81" s="8" t="s">
        <v>45</v>
      </c>
      <c r="J81" s="182">
        <v>171.22357</v>
      </c>
      <c r="K81" s="182">
        <v>139.27924</v>
      </c>
      <c r="L81" s="182">
        <v>150.5012</v>
      </c>
      <c r="M81" s="36"/>
      <c r="N81" s="36" t="s">
        <v>116</v>
      </c>
      <c r="O81" s="9"/>
    </row>
    <row r="82" spans="1:15" ht="24" customHeight="1">
      <c r="A82" s="9"/>
      <c r="B82" s="214">
        <v>2</v>
      </c>
      <c r="C82" s="121">
        <v>43624</v>
      </c>
      <c r="D82" s="13">
        <v>259.806</v>
      </c>
      <c r="E82" s="13">
        <v>1.175</v>
      </c>
      <c r="F82" s="13">
        <f t="shared" si="2"/>
        <v>0.10152000000000001</v>
      </c>
      <c r="G82" s="37">
        <f t="shared" si="0"/>
        <v>62.07158666666666</v>
      </c>
      <c r="H82" s="38">
        <f t="shared" si="1"/>
        <v>6.3015074784000005</v>
      </c>
      <c r="I82" s="8" t="s">
        <v>46</v>
      </c>
      <c r="J82" s="13">
        <v>75.90453</v>
      </c>
      <c r="K82" s="13">
        <v>67.50675</v>
      </c>
      <c r="L82" s="13">
        <v>42.80348</v>
      </c>
      <c r="M82" s="36"/>
      <c r="N82" s="36"/>
      <c r="O82" s="9"/>
    </row>
    <row r="83" spans="1:15" ht="24" customHeight="1">
      <c r="A83" s="9"/>
      <c r="B83" s="214">
        <v>3</v>
      </c>
      <c r="C83" s="121">
        <v>43630</v>
      </c>
      <c r="D83" s="13">
        <v>259.536</v>
      </c>
      <c r="E83" s="13">
        <v>0.605</v>
      </c>
      <c r="F83" s="13">
        <f t="shared" si="2"/>
        <v>0.052272</v>
      </c>
      <c r="G83" s="37">
        <f t="shared" si="0"/>
        <v>44.522189999999995</v>
      </c>
      <c r="H83" s="38">
        <f t="shared" si="1"/>
        <v>2.3272639156799997</v>
      </c>
      <c r="I83" s="8" t="s">
        <v>47</v>
      </c>
      <c r="J83" s="13">
        <v>31.69821</v>
      </c>
      <c r="K83" s="13">
        <v>61.10796</v>
      </c>
      <c r="L83" s="13">
        <v>40.7604</v>
      </c>
      <c r="M83" s="36"/>
      <c r="N83" s="36"/>
      <c r="O83" s="9"/>
    </row>
    <row r="84" spans="1:15" ht="24" customHeight="1">
      <c r="A84" s="9"/>
      <c r="B84" s="214">
        <v>1</v>
      </c>
      <c r="C84" s="121">
        <v>43651</v>
      </c>
      <c r="D84" s="13">
        <v>259.316</v>
      </c>
      <c r="E84" s="13">
        <v>0.487</v>
      </c>
      <c r="F84" s="13">
        <f t="shared" si="2"/>
        <v>0.042076800000000004</v>
      </c>
      <c r="G84" s="37">
        <f t="shared" si="0"/>
        <v>104.30229000000001</v>
      </c>
      <c r="H84" s="38">
        <f t="shared" si="1"/>
        <v>4.388706595872001</v>
      </c>
      <c r="I84" s="8" t="s">
        <v>48</v>
      </c>
      <c r="J84" s="13">
        <v>92.07695</v>
      </c>
      <c r="K84" s="13">
        <v>103.40989</v>
      </c>
      <c r="L84" s="13">
        <v>117.42003</v>
      </c>
      <c r="M84" s="36"/>
      <c r="N84" s="36"/>
      <c r="O84" s="9"/>
    </row>
    <row r="85" spans="1:15" ht="24" customHeight="1">
      <c r="A85" s="9"/>
      <c r="B85" s="214">
        <v>2</v>
      </c>
      <c r="C85" s="121">
        <v>43657</v>
      </c>
      <c r="D85" s="13">
        <v>259.206</v>
      </c>
      <c r="E85" s="13">
        <v>0.513</v>
      </c>
      <c r="F85" s="13">
        <f t="shared" si="2"/>
        <v>0.0443232</v>
      </c>
      <c r="G85" s="37">
        <f t="shared" si="0"/>
        <v>65.93077333333333</v>
      </c>
      <c r="H85" s="38">
        <f t="shared" si="1"/>
        <v>2.922262852608</v>
      </c>
      <c r="I85" s="8" t="s">
        <v>49</v>
      </c>
      <c r="J85" s="13">
        <v>68.97368</v>
      </c>
      <c r="K85" s="13">
        <v>63.12074</v>
      </c>
      <c r="L85" s="13">
        <v>65.6979</v>
      </c>
      <c r="M85" s="36"/>
      <c r="N85" s="36"/>
      <c r="O85" s="9"/>
    </row>
    <row r="86" spans="1:15" ht="24" customHeight="1">
      <c r="A86" s="9"/>
      <c r="B86" s="214">
        <v>3</v>
      </c>
      <c r="C86" s="121">
        <v>43671</v>
      </c>
      <c r="D86" s="13">
        <v>259.676</v>
      </c>
      <c r="E86" s="13">
        <v>1.438</v>
      </c>
      <c r="F86" s="13">
        <f t="shared" si="2"/>
        <v>0.1242432</v>
      </c>
      <c r="G86" s="37">
        <f t="shared" si="0"/>
        <v>131.97386666666668</v>
      </c>
      <c r="H86" s="38">
        <f t="shared" si="1"/>
        <v>16.396855511040002</v>
      </c>
      <c r="I86" s="8" t="s">
        <v>50</v>
      </c>
      <c r="J86" s="13">
        <v>142.72449</v>
      </c>
      <c r="K86" s="13">
        <v>108.16949</v>
      </c>
      <c r="L86" s="13">
        <v>145.02762</v>
      </c>
      <c r="M86" s="36"/>
      <c r="N86" s="36"/>
      <c r="O86" s="9"/>
    </row>
    <row r="87" spans="1:15" ht="24" customHeight="1">
      <c r="A87" s="9"/>
      <c r="B87" s="214">
        <v>4</v>
      </c>
      <c r="C87" s="121">
        <v>43682</v>
      </c>
      <c r="D87" s="13">
        <v>261.466</v>
      </c>
      <c r="E87" s="13">
        <v>79.928</v>
      </c>
      <c r="F87" s="13">
        <f t="shared" si="2"/>
        <v>6.9057792000000005</v>
      </c>
      <c r="G87" s="37">
        <f t="shared" si="0"/>
        <v>504.76377</v>
      </c>
      <c r="H87" s="38">
        <f t="shared" si="1"/>
        <v>3485.7871437795843</v>
      </c>
      <c r="I87" s="8" t="s">
        <v>51</v>
      </c>
      <c r="J87" s="13">
        <v>551.66007</v>
      </c>
      <c r="K87" s="13">
        <v>516.03729</v>
      </c>
      <c r="L87" s="13">
        <v>446.59395</v>
      </c>
      <c r="M87" s="36"/>
      <c r="N87" s="36"/>
      <c r="O87" s="9"/>
    </row>
    <row r="88" spans="1:15" ht="24" customHeight="1">
      <c r="A88" s="9"/>
      <c r="B88" s="214">
        <v>5</v>
      </c>
      <c r="C88" s="121">
        <v>43694</v>
      </c>
      <c r="D88" s="13">
        <v>263.156</v>
      </c>
      <c r="E88" s="13">
        <v>211.983</v>
      </c>
      <c r="F88" s="13">
        <f t="shared" si="2"/>
        <v>18.315331200000003</v>
      </c>
      <c r="G88" s="37"/>
      <c r="H88" s="38"/>
      <c r="I88" s="8" t="s">
        <v>52</v>
      </c>
      <c r="J88" s="13">
        <v>5108.18259</v>
      </c>
      <c r="K88" s="13">
        <v>4447.72131</v>
      </c>
      <c r="L88" s="13">
        <v>4462.33333</v>
      </c>
      <c r="M88" s="36"/>
      <c r="N88" s="36"/>
      <c r="O88" s="9"/>
    </row>
    <row r="89" spans="1:15" ht="24" customHeight="1">
      <c r="A89" s="9"/>
      <c r="B89" s="214">
        <v>6</v>
      </c>
      <c r="C89" s="121">
        <v>43694</v>
      </c>
      <c r="D89" s="13">
        <v>263.136</v>
      </c>
      <c r="E89" s="13">
        <v>145.224</v>
      </c>
      <c r="F89" s="13">
        <f t="shared" si="2"/>
        <v>12.5473536</v>
      </c>
      <c r="G89" s="37">
        <f t="shared" si="0"/>
        <v>3036.3658833333334</v>
      </c>
      <c r="H89" s="38">
        <f t="shared" si="1"/>
        <v>38098.35639715968</v>
      </c>
      <c r="I89" s="8" t="s">
        <v>53</v>
      </c>
      <c r="J89" s="13">
        <v>2000.33339</v>
      </c>
      <c r="K89" s="13">
        <v>4902.88651</v>
      </c>
      <c r="L89" s="13">
        <v>2205.87775</v>
      </c>
      <c r="M89" s="36"/>
      <c r="N89" s="36"/>
      <c r="O89" s="9"/>
    </row>
    <row r="90" spans="1:15" ht="24" customHeight="1">
      <c r="A90" s="9"/>
      <c r="B90" s="214">
        <v>7</v>
      </c>
      <c r="C90" s="121">
        <v>43694</v>
      </c>
      <c r="D90" s="13">
        <v>262.956</v>
      </c>
      <c r="E90" s="13">
        <v>252.726</v>
      </c>
      <c r="F90" s="13">
        <f t="shared" si="2"/>
        <v>21.835526400000003</v>
      </c>
      <c r="G90" s="37">
        <f t="shared" si="0"/>
        <v>1723.10177</v>
      </c>
      <c r="H90" s="38">
        <f t="shared" si="1"/>
        <v>37624.83418872173</v>
      </c>
      <c r="I90" s="8" t="s">
        <v>54</v>
      </c>
      <c r="J90" s="13">
        <v>1843.69922</v>
      </c>
      <c r="K90" s="13">
        <v>1338.5529</v>
      </c>
      <c r="L90" s="13">
        <v>1987.05319</v>
      </c>
      <c r="M90" s="36"/>
      <c r="N90" s="36"/>
      <c r="O90" s="9"/>
    </row>
    <row r="91" spans="1:15" ht="24" customHeight="1">
      <c r="A91" s="9"/>
      <c r="B91" s="214">
        <v>8</v>
      </c>
      <c r="C91" s="121">
        <v>43713</v>
      </c>
      <c r="D91" s="13">
        <v>260.415</v>
      </c>
      <c r="E91" s="13">
        <v>20.579</v>
      </c>
      <c r="F91" s="13">
        <f t="shared" si="2"/>
        <v>1.7780256</v>
      </c>
      <c r="G91" s="37">
        <f t="shared" si="0"/>
        <v>82.68603999999999</v>
      </c>
      <c r="H91" s="38">
        <f t="shared" si="1"/>
        <v>147.017895882624</v>
      </c>
      <c r="I91" s="8" t="s">
        <v>55</v>
      </c>
      <c r="J91" s="13">
        <v>85.88525</v>
      </c>
      <c r="K91" s="13">
        <v>79.80903</v>
      </c>
      <c r="L91" s="13">
        <v>82.36384</v>
      </c>
      <c r="M91" s="36"/>
      <c r="N91" s="36"/>
      <c r="O91" s="9"/>
    </row>
    <row r="92" spans="1:15" ht="24" customHeight="1">
      <c r="A92" s="9"/>
      <c r="B92" s="214">
        <v>9</v>
      </c>
      <c r="C92" s="121">
        <v>43720</v>
      </c>
      <c r="D92" s="13">
        <v>259.775</v>
      </c>
      <c r="E92" s="13">
        <v>4.798</v>
      </c>
      <c r="F92" s="13">
        <f t="shared" si="2"/>
        <v>0.4145472</v>
      </c>
      <c r="G92" s="37">
        <f t="shared" si="0"/>
        <v>6.836403333333333</v>
      </c>
      <c r="H92" s="38">
        <f t="shared" si="1"/>
        <v>2.834011859904</v>
      </c>
      <c r="I92" s="8" t="s">
        <v>56</v>
      </c>
      <c r="J92" s="13">
        <v>10.27888</v>
      </c>
      <c r="K92" s="13">
        <v>4.02321</v>
      </c>
      <c r="L92" s="13">
        <v>6.20712</v>
      </c>
      <c r="M92" s="36"/>
      <c r="N92" s="36"/>
      <c r="O92" s="9"/>
    </row>
    <row r="93" spans="1:15" ht="24" customHeight="1">
      <c r="A93" s="9"/>
      <c r="B93" s="214">
        <v>10</v>
      </c>
      <c r="C93" s="121">
        <v>43733</v>
      </c>
      <c r="D93" s="13">
        <v>259.616</v>
      </c>
      <c r="E93" s="13">
        <v>3.759</v>
      </c>
      <c r="F93" s="13">
        <f t="shared" si="2"/>
        <v>0.3247776</v>
      </c>
      <c r="G93" s="37">
        <f t="shared" si="0"/>
        <v>0.6221</v>
      </c>
      <c r="H93" s="38">
        <f t="shared" si="1"/>
        <v>0.20204414496</v>
      </c>
      <c r="I93" s="8" t="s">
        <v>57</v>
      </c>
      <c r="J93" s="13">
        <v>0.6221</v>
      </c>
      <c r="K93" s="13"/>
      <c r="L93" s="13"/>
      <c r="M93" s="36"/>
      <c r="N93" s="36"/>
      <c r="O93" s="9"/>
    </row>
    <row r="94" spans="1:15" ht="24" customHeight="1">
      <c r="A94" s="9"/>
      <c r="B94" s="214">
        <v>11</v>
      </c>
      <c r="C94" s="121">
        <v>43763</v>
      </c>
      <c r="D94" s="13">
        <v>259.386</v>
      </c>
      <c r="E94" s="13">
        <v>1.618</v>
      </c>
      <c r="F94" s="13">
        <f t="shared" si="2"/>
        <v>0.1397952</v>
      </c>
      <c r="G94" s="37">
        <f t="shared" si="0"/>
        <v>22.527816666666666</v>
      </c>
      <c r="H94" s="38">
        <f t="shared" si="1"/>
        <v>3.1492806364800003</v>
      </c>
      <c r="I94" s="8" t="s">
        <v>58</v>
      </c>
      <c r="J94" s="185">
        <v>31.97703</v>
      </c>
      <c r="K94" s="185">
        <v>24.69615</v>
      </c>
      <c r="L94" s="185">
        <v>10.91027</v>
      </c>
      <c r="M94" s="36"/>
      <c r="N94" s="36"/>
      <c r="O94" s="9"/>
    </row>
    <row r="95" spans="1:15" ht="24" customHeight="1">
      <c r="A95" s="9"/>
      <c r="B95" s="214">
        <v>12</v>
      </c>
      <c r="C95" s="121">
        <v>43773</v>
      </c>
      <c r="D95" s="13">
        <v>259.356</v>
      </c>
      <c r="E95" s="13">
        <v>1.546</v>
      </c>
      <c r="F95" s="13">
        <f t="shared" si="2"/>
        <v>0.1335744</v>
      </c>
      <c r="G95" s="37">
        <f t="shared" si="0"/>
        <v>10.54293</v>
      </c>
      <c r="H95" s="38">
        <f t="shared" si="1"/>
        <v>1.4082655489920002</v>
      </c>
      <c r="I95" s="8" t="s">
        <v>59</v>
      </c>
      <c r="J95" s="13">
        <v>15.19674</v>
      </c>
      <c r="K95" s="13">
        <v>13.46038</v>
      </c>
      <c r="L95" s="13">
        <v>2.97167</v>
      </c>
      <c r="M95" s="36"/>
      <c r="N95" s="36"/>
      <c r="O95" s="9"/>
    </row>
    <row r="96" spans="1:15" ht="24" customHeight="1">
      <c r="A96" s="9"/>
      <c r="B96" s="214">
        <v>13</v>
      </c>
      <c r="C96" s="121">
        <v>43792</v>
      </c>
      <c r="D96" s="13">
        <v>259.236</v>
      </c>
      <c r="E96" s="13">
        <v>0.93</v>
      </c>
      <c r="F96" s="13">
        <f t="shared" si="2"/>
        <v>0.080352</v>
      </c>
      <c r="G96" s="37">
        <f t="shared" si="0"/>
        <v>5.389683333333333</v>
      </c>
      <c r="H96" s="38">
        <f t="shared" si="1"/>
        <v>0.43307183520000003</v>
      </c>
      <c r="I96" s="8" t="s">
        <v>60</v>
      </c>
      <c r="J96" s="13">
        <v>4.15613</v>
      </c>
      <c r="K96" s="13">
        <v>4.03437</v>
      </c>
      <c r="L96" s="13">
        <v>7.97855</v>
      </c>
      <c r="M96" s="36"/>
      <c r="N96" s="36"/>
      <c r="O96" s="9"/>
    </row>
    <row r="97" spans="1:15" ht="24" customHeight="1">
      <c r="A97" s="9"/>
      <c r="B97" s="214">
        <v>14</v>
      </c>
      <c r="C97" s="121">
        <v>43806</v>
      </c>
      <c r="D97" s="13">
        <v>258.996</v>
      </c>
      <c r="E97" s="13">
        <v>0.38</v>
      </c>
      <c r="F97" s="13">
        <f t="shared" si="2"/>
        <v>0.032832</v>
      </c>
      <c r="G97" s="37">
        <f t="shared" si="0"/>
        <v>9.17123</v>
      </c>
      <c r="H97" s="38">
        <f t="shared" si="1"/>
        <v>0.30110982336</v>
      </c>
      <c r="I97" s="8" t="s">
        <v>61</v>
      </c>
      <c r="J97" s="13">
        <v>2.71485</v>
      </c>
      <c r="K97" s="13">
        <v>13.2626</v>
      </c>
      <c r="L97" s="13">
        <v>11.53624</v>
      </c>
      <c r="M97" s="36"/>
      <c r="N97" s="36"/>
      <c r="O97" s="9"/>
    </row>
    <row r="98" spans="1:15" ht="24" customHeight="1">
      <c r="A98" s="9"/>
      <c r="B98" s="214">
        <v>15</v>
      </c>
      <c r="C98" s="121">
        <v>43823</v>
      </c>
      <c r="D98" s="13">
        <v>258.963</v>
      </c>
      <c r="E98" s="13">
        <v>0.22</v>
      </c>
      <c r="F98" s="13">
        <f t="shared" si="2"/>
        <v>0.019008</v>
      </c>
      <c r="G98" s="37">
        <f t="shared" si="0"/>
        <v>13.057366666666667</v>
      </c>
      <c r="H98" s="38">
        <f t="shared" si="1"/>
        <v>0.24819442560000002</v>
      </c>
      <c r="I98" s="8" t="s">
        <v>62</v>
      </c>
      <c r="J98" s="13">
        <v>8.21268</v>
      </c>
      <c r="K98" s="13">
        <v>10.29756</v>
      </c>
      <c r="L98" s="13">
        <v>20.66186</v>
      </c>
      <c r="M98" s="36"/>
      <c r="N98" s="36"/>
      <c r="O98" s="9"/>
    </row>
    <row r="99" spans="1:15" ht="24" customHeight="1">
      <c r="A99" s="9"/>
      <c r="B99" s="214">
        <v>16</v>
      </c>
      <c r="C99" s="121">
        <v>43837</v>
      </c>
      <c r="D99" s="13">
        <v>259.316</v>
      </c>
      <c r="E99" s="13">
        <v>0.571</v>
      </c>
      <c r="F99" s="13">
        <f t="shared" si="2"/>
        <v>0.0493344</v>
      </c>
      <c r="G99" s="37">
        <f t="shared" si="0"/>
        <v>13.451413333333335</v>
      </c>
      <c r="H99" s="38">
        <f t="shared" si="1"/>
        <v>0.663617405952</v>
      </c>
      <c r="I99" s="8" t="s">
        <v>96</v>
      </c>
      <c r="J99" s="13">
        <v>8.81834</v>
      </c>
      <c r="K99" s="13">
        <v>19.15293</v>
      </c>
      <c r="L99" s="13">
        <v>12.38297</v>
      </c>
      <c r="M99" s="36"/>
      <c r="N99" s="36"/>
      <c r="O99" s="9"/>
    </row>
    <row r="100" spans="1:15" ht="24" customHeight="1">
      <c r="A100" s="9"/>
      <c r="B100" s="214">
        <v>17</v>
      </c>
      <c r="C100" s="121">
        <v>43866</v>
      </c>
      <c r="D100" s="13">
        <v>259.336</v>
      </c>
      <c r="E100" s="13">
        <v>0.398</v>
      </c>
      <c r="F100" s="13">
        <f t="shared" si="2"/>
        <v>0.03438720000000001</v>
      </c>
      <c r="G100" s="37">
        <f t="shared" si="0"/>
        <v>9.750300000000001</v>
      </c>
      <c r="H100" s="38">
        <f t="shared" si="1"/>
        <v>0.3352855161600001</v>
      </c>
      <c r="I100" s="8" t="s">
        <v>97</v>
      </c>
      <c r="J100" s="13">
        <v>3.17919</v>
      </c>
      <c r="K100" s="13">
        <v>10.46536</v>
      </c>
      <c r="L100" s="13">
        <v>15.60635</v>
      </c>
      <c r="M100" s="36"/>
      <c r="N100" s="36"/>
      <c r="O100" s="9"/>
    </row>
    <row r="101" spans="2:14" s="196" customFormat="1" ht="24" customHeight="1" thickBot="1">
      <c r="B101" s="216">
        <v>18</v>
      </c>
      <c r="C101" s="198"/>
      <c r="D101" s="199"/>
      <c r="E101" s="199"/>
      <c r="F101" s="199"/>
      <c r="G101" s="37"/>
      <c r="H101" s="38"/>
      <c r="I101" s="197" t="s">
        <v>98</v>
      </c>
      <c r="J101" s="199"/>
      <c r="K101" s="199"/>
      <c r="L101" s="199"/>
      <c r="M101" s="200" t="s">
        <v>118</v>
      </c>
      <c r="N101" s="200"/>
    </row>
    <row r="102" spans="1:22" s="227" customFormat="1" ht="24" customHeight="1" thickTop="1">
      <c r="A102" s="222"/>
      <c r="B102" s="214">
        <v>1</v>
      </c>
      <c r="C102" s="223">
        <v>44009</v>
      </c>
      <c r="D102" s="224">
        <v>260.095</v>
      </c>
      <c r="E102" s="224">
        <v>22.816</v>
      </c>
      <c r="F102" s="224">
        <v>1.9713024000000001</v>
      </c>
      <c r="G102" s="225">
        <v>3302.917253333333</v>
      </c>
      <c r="H102" s="226">
        <v>6511.0487084974075</v>
      </c>
      <c r="I102" s="214" t="s">
        <v>45</v>
      </c>
      <c r="J102" s="224">
        <v>2782.65434</v>
      </c>
      <c r="K102" s="224">
        <v>4230.71241</v>
      </c>
      <c r="L102" s="224">
        <v>2895.38501</v>
      </c>
      <c r="M102" s="223">
        <v>44009</v>
      </c>
      <c r="N102" s="224">
        <v>260.095</v>
      </c>
      <c r="O102" s="222">
        <v>22.816</v>
      </c>
      <c r="P102" s="224">
        <f>SUM(O102*0.0864)</f>
        <v>1.9713024000000001</v>
      </c>
      <c r="Q102" s="225">
        <f>+AVERAGE(T102:V102)</f>
        <v>3302.917253333333</v>
      </c>
      <c r="R102" s="226">
        <f>Q102*P102</f>
        <v>6511.0487084974075</v>
      </c>
      <c r="S102" s="214" t="s">
        <v>45</v>
      </c>
      <c r="T102" s="224">
        <v>2782.65434</v>
      </c>
      <c r="U102" s="224">
        <v>4230.71241</v>
      </c>
      <c r="V102" s="224">
        <v>2895.38501</v>
      </c>
    </row>
    <row r="103" spans="1:15" ht="24" customHeight="1">
      <c r="A103" s="9"/>
      <c r="B103" s="214">
        <v>2</v>
      </c>
      <c r="C103" s="121">
        <v>44009</v>
      </c>
      <c r="D103" s="13">
        <v>259.925</v>
      </c>
      <c r="E103" s="13">
        <v>2.968</v>
      </c>
      <c r="F103" s="13">
        <f aca="true" t="shared" si="4" ref="F103:F151">SUM(E103*0.0864)</f>
        <v>0.25643520000000003</v>
      </c>
      <c r="G103" s="37">
        <f aca="true" t="shared" si="5" ref="G103:G147">+AVERAGE(J103:L103)</f>
        <v>1354.38574</v>
      </c>
      <c r="H103" s="38">
        <f aca="true" t="shared" si="6" ref="H103:H147">G103*F103</f>
        <v>347.31217811404804</v>
      </c>
      <c r="I103" s="8" t="s">
        <v>46</v>
      </c>
      <c r="J103" s="13">
        <v>1297.85274</v>
      </c>
      <c r="K103" s="13">
        <v>1028.23943</v>
      </c>
      <c r="L103" s="13">
        <v>1737.06505</v>
      </c>
      <c r="M103" s="36" t="s">
        <v>119</v>
      </c>
      <c r="N103" s="36"/>
      <c r="O103" s="9"/>
    </row>
    <row r="104" spans="1:15" ht="24" customHeight="1">
      <c r="A104" s="9"/>
      <c r="B104" s="214">
        <v>3</v>
      </c>
      <c r="C104" s="121">
        <v>44034</v>
      </c>
      <c r="D104" s="13">
        <v>258.965</v>
      </c>
      <c r="E104" s="13">
        <v>2.215</v>
      </c>
      <c r="F104" s="13">
        <f t="shared" si="4"/>
        <v>0.191376</v>
      </c>
      <c r="G104" s="37">
        <f t="shared" si="5"/>
        <v>1800.0297433333333</v>
      </c>
      <c r="H104" s="38">
        <f t="shared" si="6"/>
        <v>344.48249216015995</v>
      </c>
      <c r="I104" s="8" t="s">
        <v>47</v>
      </c>
      <c r="J104" s="13">
        <v>1901.21546</v>
      </c>
      <c r="K104" s="13">
        <v>1619.8046</v>
      </c>
      <c r="L104" s="13">
        <v>1879.06917</v>
      </c>
      <c r="M104" s="36"/>
      <c r="N104" s="36"/>
      <c r="O104" s="9"/>
    </row>
    <row r="105" spans="1:15" ht="24" customHeight="1">
      <c r="A105" s="9"/>
      <c r="B105" s="214">
        <v>4</v>
      </c>
      <c r="C105" s="121">
        <v>44034</v>
      </c>
      <c r="D105" s="13">
        <v>258.914</v>
      </c>
      <c r="E105" s="13">
        <v>1.979</v>
      </c>
      <c r="F105" s="13">
        <f t="shared" si="4"/>
        <v>0.17098560000000002</v>
      </c>
      <c r="G105" s="37">
        <f t="shared" si="5"/>
        <v>1552.7779200000002</v>
      </c>
      <c r="H105" s="38">
        <f t="shared" si="6"/>
        <v>265.50266431795205</v>
      </c>
      <c r="I105" s="8" t="s">
        <v>48</v>
      </c>
      <c r="J105" s="13">
        <v>2077.8063</v>
      </c>
      <c r="K105" s="13">
        <v>1060.32854</v>
      </c>
      <c r="L105" s="13">
        <v>1520.19892</v>
      </c>
      <c r="M105" s="36"/>
      <c r="N105" s="36"/>
      <c r="O105" s="9"/>
    </row>
    <row r="106" spans="1:15" ht="24" customHeight="1">
      <c r="A106" s="9"/>
      <c r="B106" s="214">
        <v>5</v>
      </c>
      <c r="C106" s="121">
        <v>44047</v>
      </c>
      <c r="D106" s="13">
        <v>259.505</v>
      </c>
      <c r="E106" s="13">
        <v>10.385</v>
      </c>
      <c r="F106" s="13">
        <f t="shared" si="4"/>
        <v>0.8972640000000001</v>
      </c>
      <c r="G106" s="37">
        <f t="shared" si="5"/>
        <v>183.79524</v>
      </c>
      <c r="H106" s="38">
        <f t="shared" si="6"/>
        <v>164.91285222336</v>
      </c>
      <c r="I106" s="8" t="s">
        <v>49</v>
      </c>
      <c r="J106" s="13">
        <v>186.76496</v>
      </c>
      <c r="K106" s="13">
        <v>192.55339</v>
      </c>
      <c r="L106" s="13">
        <v>172.06737</v>
      </c>
      <c r="M106" s="36"/>
      <c r="N106" s="36"/>
      <c r="O106" s="9"/>
    </row>
    <row r="107" spans="1:15" ht="24" customHeight="1">
      <c r="A107" s="9"/>
      <c r="B107" s="214">
        <v>6</v>
      </c>
      <c r="C107" s="121">
        <v>44050</v>
      </c>
      <c r="D107" s="13">
        <v>259.455</v>
      </c>
      <c r="E107" s="13">
        <v>12.054</v>
      </c>
      <c r="F107" s="13">
        <f t="shared" si="4"/>
        <v>1.0414656</v>
      </c>
      <c r="G107" s="37">
        <f t="shared" si="5"/>
        <v>161.66054666666668</v>
      </c>
      <c r="H107" s="38">
        <f t="shared" si="6"/>
        <v>168.363898230528</v>
      </c>
      <c r="I107" s="8" t="s">
        <v>50</v>
      </c>
      <c r="J107" s="13">
        <v>148.78574</v>
      </c>
      <c r="K107" s="13">
        <v>163.97348</v>
      </c>
      <c r="L107" s="13">
        <v>172.22242</v>
      </c>
      <c r="M107" s="36"/>
      <c r="N107" s="36"/>
      <c r="O107" s="9"/>
    </row>
    <row r="108" spans="1:22" s="227" customFormat="1" ht="24" customHeight="1">
      <c r="A108" s="222"/>
      <c r="B108" s="214">
        <v>7</v>
      </c>
      <c r="C108" s="223">
        <v>44056</v>
      </c>
      <c r="D108" s="224">
        <v>259.705</v>
      </c>
      <c r="E108" s="224">
        <v>0.538</v>
      </c>
      <c r="F108" s="224">
        <v>0.0464832</v>
      </c>
      <c r="G108" s="228">
        <v>26.616010000000003</v>
      </c>
      <c r="H108" s="229">
        <v>1.2371973160320002</v>
      </c>
      <c r="I108" s="214" t="s">
        <v>51</v>
      </c>
      <c r="J108" s="224">
        <v>27.64452</v>
      </c>
      <c r="K108" s="224">
        <v>22.12318</v>
      </c>
      <c r="L108" s="224">
        <v>30.08033</v>
      </c>
      <c r="M108" s="223">
        <v>44056</v>
      </c>
      <c r="N108" s="224">
        <v>259.705</v>
      </c>
      <c r="O108" s="222">
        <v>0.538</v>
      </c>
      <c r="P108" s="224">
        <f>SUM(O108*0.0864)</f>
        <v>0.0464832</v>
      </c>
      <c r="Q108" s="228">
        <f>+AVERAGE(T108:V108)</f>
        <v>26.616010000000003</v>
      </c>
      <c r="R108" s="229">
        <f>Q108*P108</f>
        <v>1.2371973160320002</v>
      </c>
      <c r="S108" s="214" t="s">
        <v>51</v>
      </c>
      <c r="T108" s="224">
        <v>27.64452</v>
      </c>
      <c r="U108" s="224">
        <v>22.12318</v>
      </c>
      <c r="V108" s="224">
        <v>30.08033</v>
      </c>
    </row>
    <row r="109" spans="1:22" s="227" customFormat="1" ht="24" customHeight="1">
      <c r="A109" s="222"/>
      <c r="B109" s="214">
        <v>8</v>
      </c>
      <c r="C109" s="223">
        <v>44064</v>
      </c>
      <c r="D109" s="224">
        <v>262.745</v>
      </c>
      <c r="E109" s="224">
        <v>156.514</v>
      </c>
      <c r="F109" s="224">
        <v>13.522809600000002</v>
      </c>
      <c r="G109" s="228">
        <v>3020.84627</v>
      </c>
      <c r="H109" s="229">
        <v>40850.3289400802</v>
      </c>
      <c r="I109" s="214" t="s">
        <v>52</v>
      </c>
      <c r="J109" s="224">
        <v>3089.58541</v>
      </c>
      <c r="K109" s="224">
        <v>3043.81621</v>
      </c>
      <c r="L109" s="224">
        <v>2929.13719</v>
      </c>
      <c r="M109" s="223">
        <v>44064</v>
      </c>
      <c r="N109" s="224">
        <v>262.745</v>
      </c>
      <c r="O109" s="222">
        <v>156.514</v>
      </c>
      <c r="P109" s="224">
        <f>SUM(O109*0.0864)</f>
        <v>13.522809600000002</v>
      </c>
      <c r="Q109" s="228">
        <f>+AVERAGE(T109:V109)</f>
        <v>3020.84627</v>
      </c>
      <c r="R109" s="229">
        <f>Q109*P109</f>
        <v>40850.3289400802</v>
      </c>
      <c r="S109" s="214" t="s">
        <v>52</v>
      </c>
      <c r="T109" s="224">
        <v>3089.58541</v>
      </c>
      <c r="U109" s="224">
        <v>3043.81621</v>
      </c>
      <c r="V109" s="224">
        <v>2929.13719</v>
      </c>
    </row>
    <row r="110" spans="1:22" s="227" customFormat="1" ht="24" customHeight="1">
      <c r="A110" s="222"/>
      <c r="B110" s="214">
        <v>9</v>
      </c>
      <c r="C110" s="223">
        <v>44064</v>
      </c>
      <c r="D110" s="224">
        <v>262.165</v>
      </c>
      <c r="E110" s="259">
        <v>116.339</v>
      </c>
      <c r="F110" s="224">
        <v>10.0516896</v>
      </c>
      <c r="G110" s="228">
        <v>2265.2023833333333</v>
      </c>
      <c r="H110" s="229">
        <v>22769.11123844688</v>
      </c>
      <c r="I110" s="214" t="s">
        <v>53</v>
      </c>
      <c r="J110" s="224">
        <v>2242.84965</v>
      </c>
      <c r="K110" s="224">
        <v>2249.8789</v>
      </c>
      <c r="L110" s="224">
        <v>2302.8786</v>
      </c>
      <c r="M110" s="223">
        <v>44064</v>
      </c>
      <c r="N110" s="224">
        <v>262.165</v>
      </c>
      <c r="O110" s="230">
        <v>116.339</v>
      </c>
      <c r="P110" s="224">
        <f>SUM(O110*0.0864)</f>
        <v>10.0516896</v>
      </c>
      <c r="Q110" s="228">
        <f>+AVERAGE(T110:V110)</f>
        <v>2265.2023833333333</v>
      </c>
      <c r="R110" s="229">
        <f>Q110*P110</f>
        <v>22769.11123844688</v>
      </c>
      <c r="S110" s="214" t="s">
        <v>53</v>
      </c>
      <c r="T110" s="224">
        <v>2242.84965</v>
      </c>
      <c r="U110" s="224">
        <v>2249.8789</v>
      </c>
      <c r="V110" s="224">
        <v>2302.8786</v>
      </c>
    </row>
    <row r="111" spans="1:22" s="227" customFormat="1" ht="24" customHeight="1">
      <c r="A111" s="222"/>
      <c r="B111" s="214">
        <v>10</v>
      </c>
      <c r="C111" s="223">
        <v>44067</v>
      </c>
      <c r="D111" s="224">
        <v>260.055</v>
      </c>
      <c r="E111" s="259">
        <v>22.653</v>
      </c>
      <c r="F111" s="224">
        <v>1.9572192</v>
      </c>
      <c r="G111" s="228">
        <v>252.70542333333333</v>
      </c>
      <c r="H111" s="229">
        <v>494.59990649212796</v>
      </c>
      <c r="I111" s="214" t="s">
        <v>54</v>
      </c>
      <c r="J111" s="224">
        <v>244.17353</v>
      </c>
      <c r="K111" s="224">
        <v>246.10152</v>
      </c>
      <c r="L111" s="224">
        <v>267.84122</v>
      </c>
      <c r="M111" s="223">
        <v>44067</v>
      </c>
      <c r="N111" s="224">
        <v>260.055</v>
      </c>
      <c r="O111" s="230">
        <v>22.653</v>
      </c>
      <c r="P111" s="224">
        <f>SUM(O111*0.0864)</f>
        <v>1.9572192</v>
      </c>
      <c r="Q111" s="228">
        <f>+AVERAGE(T111:V111)</f>
        <v>252.70542333333333</v>
      </c>
      <c r="R111" s="229">
        <f>Q111*P111</f>
        <v>494.59990649212796</v>
      </c>
      <c r="S111" s="214" t="s">
        <v>54</v>
      </c>
      <c r="T111" s="224">
        <v>244.17353</v>
      </c>
      <c r="U111" s="224">
        <v>246.10152</v>
      </c>
      <c r="V111" s="224">
        <v>267.84122</v>
      </c>
    </row>
    <row r="112" spans="1:15" ht="24" customHeight="1">
      <c r="A112" s="9"/>
      <c r="B112" s="214">
        <v>11</v>
      </c>
      <c r="C112" s="121">
        <v>44083</v>
      </c>
      <c r="D112" s="13">
        <v>259.535</v>
      </c>
      <c r="E112" s="13">
        <v>10.067</v>
      </c>
      <c r="F112" s="13">
        <f t="shared" si="4"/>
        <v>0.8697888</v>
      </c>
      <c r="G112" s="37">
        <f t="shared" si="5"/>
        <v>213.05682666666667</v>
      </c>
      <c r="H112" s="38">
        <f t="shared" si="6"/>
        <v>185.314441598208</v>
      </c>
      <c r="I112" s="8" t="s">
        <v>55</v>
      </c>
      <c r="J112" s="13">
        <v>217.23109</v>
      </c>
      <c r="K112" s="13">
        <v>234.66586</v>
      </c>
      <c r="L112" s="13">
        <v>187.27353</v>
      </c>
      <c r="M112" s="36"/>
      <c r="N112" s="36"/>
      <c r="O112" s="9"/>
    </row>
    <row r="113" spans="1:15" ht="24" customHeight="1">
      <c r="A113" s="9"/>
      <c r="B113" s="214">
        <v>12</v>
      </c>
      <c r="C113" s="121">
        <v>44090</v>
      </c>
      <c r="D113" s="13">
        <v>259.055</v>
      </c>
      <c r="E113" s="13">
        <v>10.475</v>
      </c>
      <c r="F113" s="13">
        <f t="shared" si="4"/>
        <v>0.9050400000000001</v>
      </c>
      <c r="G113" s="37">
        <f t="shared" si="5"/>
        <v>60.00591</v>
      </c>
      <c r="H113" s="38">
        <f t="shared" si="6"/>
        <v>54.307748786400005</v>
      </c>
      <c r="I113" s="8" t="s">
        <v>56</v>
      </c>
      <c r="J113" s="13">
        <v>62.15821</v>
      </c>
      <c r="K113" s="13">
        <v>47.37526</v>
      </c>
      <c r="L113" s="13">
        <v>70.48426</v>
      </c>
      <c r="M113" s="36"/>
      <c r="N113" s="36"/>
      <c r="O113" s="9"/>
    </row>
    <row r="114" spans="1:15" ht="24" customHeight="1">
      <c r="A114" s="9"/>
      <c r="B114" s="214">
        <v>13</v>
      </c>
      <c r="C114" s="121">
        <v>44097</v>
      </c>
      <c r="D114" s="13">
        <v>259.375</v>
      </c>
      <c r="E114" s="13">
        <v>7.569</v>
      </c>
      <c r="F114" s="13">
        <f t="shared" si="4"/>
        <v>0.6539616</v>
      </c>
      <c r="G114" s="37">
        <f t="shared" si="5"/>
        <v>103.51157</v>
      </c>
      <c r="H114" s="38">
        <f t="shared" si="6"/>
        <v>67.692591935712</v>
      </c>
      <c r="I114" s="8" t="s">
        <v>57</v>
      </c>
      <c r="J114" s="13">
        <v>89.27106</v>
      </c>
      <c r="K114" s="13">
        <v>98.13506</v>
      </c>
      <c r="L114" s="13">
        <v>123.12859</v>
      </c>
      <c r="M114" s="36"/>
      <c r="N114" s="36"/>
      <c r="O114" s="9"/>
    </row>
    <row r="115" spans="1:15" ht="24" customHeight="1">
      <c r="A115" s="9"/>
      <c r="B115" s="214">
        <v>14</v>
      </c>
      <c r="C115" s="121">
        <v>44111</v>
      </c>
      <c r="D115" s="13">
        <v>259.115</v>
      </c>
      <c r="E115" s="13">
        <v>2.289</v>
      </c>
      <c r="F115" s="13">
        <f t="shared" si="4"/>
        <v>0.19776960000000002</v>
      </c>
      <c r="G115" s="37">
        <f t="shared" si="5"/>
        <v>20.99702</v>
      </c>
      <c r="H115" s="38">
        <f t="shared" si="6"/>
        <v>4.152572246592</v>
      </c>
      <c r="I115" s="8" t="s">
        <v>58</v>
      </c>
      <c r="J115" s="13">
        <v>17.44005</v>
      </c>
      <c r="K115" s="13">
        <v>26.32279</v>
      </c>
      <c r="L115" s="13">
        <v>19.22822</v>
      </c>
      <c r="M115" s="36"/>
      <c r="N115" s="36"/>
      <c r="O115" s="9"/>
    </row>
    <row r="116" spans="1:15" ht="24" customHeight="1">
      <c r="A116" s="9"/>
      <c r="B116" s="214">
        <v>15</v>
      </c>
      <c r="C116" s="121">
        <v>44126</v>
      </c>
      <c r="D116" s="13">
        <v>259.095</v>
      </c>
      <c r="E116" s="13">
        <v>1.382</v>
      </c>
      <c r="F116" s="13">
        <f t="shared" si="4"/>
        <v>0.11940479999999999</v>
      </c>
      <c r="G116" s="37">
        <f t="shared" si="5"/>
        <v>14.57678</v>
      </c>
      <c r="H116" s="38">
        <f t="shared" si="6"/>
        <v>1.7405375005439998</v>
      </c>
      <c r="I116" s="8" t="s">
        <v>59</v>
      </c>
      <c r="J116" s="13">
        <v>19.86301</v>
      </c>
      <c r="K116" s="13">
        <v>12.75324</v>
      </c>
      <c r="L116" s="13">
        <v>11.11409</v>
      </c>
      <c r="M116" s="36"/>
      <c r="N116" s="36"/>
      <c r="O116" s="9"/>
    </row>
    <row r="117" spans="1:15" ht="24" customHeight="1">
      <c r="A117" s="9"/>
      <c r="B117" s="214">
        <v>16</v>
      </c>
      <c r="C117" s="121">
        <v>44132</v>
      </c>
      <c r="D117" s="13">
        <v>259.015</v>
      </c>
      <c r="E117" s="13">
        <v>0.901</v>
      </c>
      <c r="F117" s="13">
        <f t="shared" si="4"/>
        <v>0.07784640000000001</v>
      </c>
      <c r="G117" s="37">
        <f t="shared" si="5"/>
        <v>20.959123333333334</v>
      </c>
      <c r="H117" s="38">
        <f t="shared" si="6"/>
        <v>1.6315922986560003</v>
      </c>
      <c r="I117" s="8" t="s">
        <v>60</v>
      </c>
      <c r="J117" s="13">
        <v>21.58138</v>
      </c>
      <c r="K117" s="13">
        <v>22.69065</v>
      </c>
      <c r="L117" s="13">
        <v>18.60534</v>
      </c>
      <c r="M117" s="36"/>
      <c r="N117" s="36"/>
      <c r="O117" s="9"/>
    </row>
    <row r="118" spans="1:15" ht="24" customHeight="1">
      <c r="A118" s="9"/>
      <c r="B118" s="214">
        <v>17</v>
      </c>
      <c r="C118" s="121">
        <v>44111</v>
      </c>
      <c r="D118" s="13">
        <v>259.115</v>
      </c>
      <c r="E118" s="13">
        <v>2.289</v>
      </c>
      <c r="F118" s="13">
        <f t="shared" si="4"/>
        <v>0.19776960000000002</v>
      </c>
      <c r="G118" s="37">
        <f t="shared" si="5"/>
        <v>20.99702</v>
      </c>
      <c r="H118" s="38">
        <f t="shared" si="6"/>
        <v>4.152572246592</v>
      </c>
      <c r="I118" s="8" t="s">
        <v>61</v>
      </c>
      <c r="J118" s="13">
        <v>17.44005</v>
      </c>
      <c r="K118" s="13">
        <v>26.32279</v>
      </c>
      <c r="L118" s="13">
        <v>19.22822</v>
      </c>
      <c r="M118" s="36"/>
      <c r="N118" s="36"/>
      <c r="O118" s="9"/>
    </row>
    <row r="119" spans="1:15" ht="24" customHeight="1">
      <c r="A119" s="9"/>
      <c r="B119" s="214">
        <v>18</v>
      </c>
      <c r="C119" s="121">
        <v>44126</v>
      </c>
      <c r="D119" s="13">
        <v>259.095</v>
      </c>
      <c r="E119" s="13">
        <v>1.382</v>
      </c>
      <c r="F119" s="13">
        <f t="shared" si="4"/>
        <v>0.11940479999999999</v>
      </c>
      <c r="G119" s="13">
        <f t="shared" si="5"/>
        <v>14.57678</v>
      </c>
      <c r="H119" s="44">
        <f t="shared" si="6"/>
        <v>1.7405375005439998</v>
      </c>
      <c r="I119" s="8" t="s">
        <v>62</v>
      </c>
      <c r="J119" s="13">
        <v>19.86301</v>
      </c>
      <c r="K119" s="13">
        <v>12.75324</v>
      </c>
      <c r="L119" s="13">
        <v>11.11409</v>
      </c>
      <c r="M119" s="36"/>
      <c r="N119" s="36"/>
      <c r="O119" s="9"/>
    </row>
    <row r="120" spans="1:15" ht="24">
      <c r="A120" s="9"/>
      <c r="B120" s="214">
        <v>19</v>
      </c>
      <c r="C120" s="121">
        <v>44132</v>
      </c>
      <c r="D120" s="13">
        <v>259.015</v>
      </c>
      <c r="E120" s="13">
        <v>0.901</v>
      </c>
      <c r="F120" s="13">
        <f t="shared" si="4"/>
        <v>0.07784640000000001</v>
      </c>
      <c r="G120" s="13">
        <f t="shared" si="5"/>
        <v>20.959123333333334</v>
      </c>
      <c r="H120" s="44">
        <f t="shared" si="6"/>
        <v>1.6315922986560003</v>
      </c>
      <c r="I120" s="8" t="s">
        <v>96</v>
      </c>
      <c r="J120" s="13">
        <v>21.58138</v>
      </c>
      <c r="K120" s="13">
        <v>22.69065</v>
      </c>
      <c r="L120" s="13">
        <v>18.60534</v>
      </c>
      <c r="M120" s="36"/>
      <c r="N120" s="36"/>
      <c r="O120" s="9"/>
    </row>
    <row r="121" spans="1:15" ht="24">
      <c r="A121" s="9"/>
      <c r="B121" s="214">
        <v>20</v>
      </c>
      <c r="C121" s="121">
        <v>44141</v>
      </c>
      <c r="D121" s="13">
        <v>259.045</v>
      </c>
      <c r="E121" s="13">
        <v>1.047</v>
      </c>
      <c r="F121" s="13">
        <f t="shared" si="4"/>
        <v>0.0904608</v>
      </c>
      <c r="G121" s="13">
        <f t="shared" si="5"/>
        <v>90.41291666666666</v>
      </c>
      <c r="H121" s="44">
        <f t="shared" si="6"/>
        <v>8.178824771999999</v>
      </c>
      <c r="I121" s="8" t="s">
        <v>97</v>
      </c>
      <c r="J121" s="13">
        <v>89.77636</v>
      </c>
      <c r="K121" s="13">
        <v>97.02369</v>
      </c>
      <c r="L121" s="13">
        <v>84.4387</v>
      </c>
      <c r="M121" s="36"/>
      <c r="N121" s="36"/>
      <c r="O121" s="9"/>
    </row>
    <row r="122" spans="1:15" ht="24">
      <c r="A122" s="9"/>
      <c r="B122" s="214">
        <v>21</v>
      </c>
      <c r="C122" s="121">
        <v>44153</v>
      </c>
      <c r="D122" s="13">
        <v>259.105</v>
      </c>
      <c r="E122" s="13">
        <v>2.54</v>
      </c>
      <c r="F122" s="13">
        <f t="shared" si="4"/>
        <v>0.219456</v>
      </c>
      <c r="G122" s="13">
        <f t="shared" si="5"/>
        <v>19.497836666666668</v>
      </c>
      <c r="H122" s="44">
        <f t="shared" si="6"/>
        <v>4.2789172435200005</v>
      </c>
      <c r="I122" s="8" t="s">
        <v>98</v>
      </c>
      <c r="J122" s="13">
        <v>11.90304</v>
      </c>
      <c r="K122" s="13">
        <v>23.28657</v>
      </c>
      <c r="L122" s="13">
        <v>23.3039</v>
      </c>
      <c r="M122" s="36"/>
      <c r="N122" s="36"/>
      <c r="O122" s="9"/>
    </row>
    <row r="123" spans="1:15" ht="24">
      <c r="A123" s="9"/>
      <c r="B123" s="214">
        <v>22</v>
      </c>
      <c r="C123" s="121">
        <v>44162</v>
      </c>
      <c r="D123" s="13">
        <v>258.925</v>
      </c>
      <c r="E123" s="13">
        <v>0.348</v>
      </c>
      <c r="F123" s="13">
        <f t="shared" si="4"/>
        <v>0.0300672</v>
      </c>
      <c r="G123" s="13">
        <f t="shared" si="5"/>
        <v>16.164749999999998</v>
      </c>
      <c r="H123" s="44">
        <f t="shared" si="6"/>
        <v>0.48602877119999993</v>
      </c>
      <c r="I123" s="8" t="s">
        <v>99</v>
      </c>
      <c r="J123" s="13">
        <v>11.49803</v>
      </c>
      <c r="K123" s="13">
        <v>25.79351</v>
      </c>
      <c r="L123" s="13">
        <v>11.20271</v>
      </c>
      <c r="M123" s="36"/>
      <c r="N123" s="36"/>
      <c r="O123" s="9"/>
    </row>
    <row r="124" spans="1:15" ht="24">
      <c r="A124" s="9"/>
      <c r="B124" s="214">
        <v>23</v>
      </c>
      <c r="C124" s="121">
        <v>44169</v>
      </c>
      <c r="D124" s="13">
        <v>258.885</v>
      </c>
      <c r="E124" s="13">
        <v>0.202</v>
      </c>
      <c r="F124" s="13">
        <f t="shared" si="4"/>
        <v>0.0174528</v>
      </c>
      <c r="G124" s="13">
        <f t="shared" si="5"/>
        <v>17.168403333333334</v>
      </c>
      <c r="H124" s="44">
        <f t="shared" si="6"/>
        <v>0.29963670969600004</v>
      </c>
      <c r="I124" s="8" t="s">
        <v>108</v>
      </c>
      <c r="J124" s="13">
        <v>15.87521</v>
      </c>
      <c r="K124" s="13">
        <v>14.9952</v>
      </c>
      <c r="L124" s="13">
        <v>20.6348</v>
      </c>
      <c r="M124" s="36"/>
      <c r="N124" s="36"/>
      <c r="O124" s="9"/>
    </row>
    <row r="125" spans="1:15" ht="24">
      <c r="A125" s="9"/>
      <c r="B125" s="214">
        <v>24</v>
      </c>
      <c r="C125" s="121">
        <v>44183</v>
      </c>
      <c r="D125" s="13">
        <v>258.805</v>
      </c>
      <c r="E125" s="13">
        <v>0.322</v>
      </c>
      <c r="F125" s="13">
        <f t="shared" si="4"/>
        <v>0.027820800000000003</v>
      </c>
      <c r="G125" s="13">
        <f t="shared" si="5"/>
        <v>16.551673333333333</v>
      </c>
      <c r="H125" s="44">
        <f t="shared" si="6"/>
        <v>0.46048079347200005</v>
      </c>
      <c r="I125" s="8" t="s">
        <v>109</v>
      </c>
      <c r="J125" s="13">
        <v>12.29685</v>
      </c>
      <c r="K125" s="13">
        <v>15.06024</v>
      </c>
      <c r="L125" s="13">
        <v>22.29793</v>
      </c>
      <c r="M125" s="36"/>
      <c r="N125" s="36"/>
      <c r="O125" s="9"/>
    </row>
    <row r="126" spans="2:22" s="231" customFormat="1" ht="24.75" thickBot="1">
      <c r="B126" s="215">
        <v>25</v>
      </c>
      <c r="C126" s="232">
        <v>44215</v>
      </c>
      <c r="D126" s="233">
        <v>259.385</v>
      </c>
      <c r="E126" s="233">
        <v>0.173</v>
      </c>
      <c r="F126" s="153">
        <f t="shared" si="4"/>
        <v>0.014947199999999999</v>
      </c>
      <c r="G126" s="153">
        <f t="shared" si="5"/>
        <v>7.642333333333334</v>
      </c>
      <c r="H126" s="239">
        <f t="shared" si="6"/>
        <v>0.1142314848</v>
      </c>
      <c r="I126" s="215" t="s">
        <v>110</v>
      </c>
      <c r="J126" s="233">
        <v>4.63124</v>
      </c>
      <c r="K126" s="233">
        <v>16.21639</v>
      </c>
      <c r="L126" s="233">
        <v>2.07937</v>
      </c>
      <c r="M126" s="232">
        <v>44215</v>
      </c>
      <c r="N126" s="233">
        <v>259.385</v>
      </c>
      <c r="O126" s="233">
        <v>0.173</v>
      </c>
      <c r="P126" s="233">
        <f>SUM(O126*0.0864)</f>
        <v>0.014947199999999999</v>
      </c>
      <c r="Q126" s="233">
        <f>+AVERAGE(T126:V126)</f>
        <v>7.642333333333334</v>
      </c>
      <c r="R126" s="234">
        <f>Q126*P126</f>
        <v>0.1142314848</v>
      </c>
      <c r="S126" s="215" t="s">
        <v>110</v>
      </c>
      <c r="T126" s="233">
        <v>4.63124</v>
      </c>
      <c r="U126" s="233">
        <v>16.21639</v>
      </c>
      <c r="V126" s="233">
        <v>2.07937</v>
      </c>
    </row>
    <row r="127" spans="1:15" ht="24">
      <c r="A127" s="9"/>
      <c r="B127" s="214">
        <v>1</v>
      </c>
      <c r="C127" s="121">
        <v>44322</v>
      </c>
      <c r="D127" s="13">
        <v>258.845</v>
      </c>
      <c r="E127" s="13">
        <v>0.693</v>
      </c>
      <c r="F127" s="13">
        <f t="shared" si="4"/>
        <v>0.059875199999999996</v>
      </c>
      <c r="G127" s="13">
        <f t="shared" si="5"/>
        <v>37.896096666666665</v>
      </c>
      <c r="H127" s="44">
        <f t="shared" si="6"/>
        <v>2.2690363671359997</v>
      </c>
      <c r="I127" s="214" t="s">
        <v>45</v>
      </c>
      <c r="J127" s="13">
        <v>49.33766</v>
      </c>
      <c r="K127" s="13">
        <v>29.29805</v>
      </c>
      <c r="L127" s="13">
        <v>35.05258</v>
      </c>
      <c r="M127" s="36" t="s">
        <v>122</v>
      </c>
      <c r="N127" s="36"/>
      <c r="O127" s="9"/>
    </row>
    <row r="128" spans="1:15" s="227" customFormat="1" ht="24">
      <c r="A128" s="222"/>
      <c r="B128" s="214">
        <v>2</v>
      </c>
      <c r="C128" s="223">
        <v>44337</v>
      </c>
      <c r="D128" s="224">
        <v>258.915</v>
      </c>
      <c r="E128" s="224">
        <v>0.824</v>
      </c>
      <c r="F128" s="224">
        <f t="shared" si="4"/>
        <v>0.0711936</v>
      </c>
      <c r="G128" s="224">
        <f t="shared" si="5"/>
        <v>44.51773</v>
      </c>
      <c r="H128" s="260">
        <f t="shared" si="6"/>
        <v>3.169377462528</v>
      </c>
      <c r="I128" s="214" t="s">
        <v>46</v>
      </c>
      <c r="J128" s="224">
        <v>40.09164</v>
      </c>
      <c r="K128" s="224">
        <v>41.12674</v>
      </c>
      <c r="L128" s="224">
        <v>52.33481</v>
      </c>
      <c r="M128" s="261"/>
      <c r="N128" s="261"/>
      <c r="O128" s="222"/>
    </row>
    <row r="129" spans="1:13" s="227" customFormat="1" ht="24">
      <c r="A129" s="222"/>
      <c r="B129" s="214">
        <v>3</v>
      </c>
      <c r="C129" s="223">
        <v>44356</v>
      </c>
      <c r="D129" s="224">
        <v>259.015</v>
      </c>
      <c r="E129" s="224">
        <v>1.922</v>
      </c>
      <c r="F129" s="224">
        <f>SUM(E129*0.0864)</f>
        <v>0.1660608</v>
      </c>
      <c r="G129" s="224">
        <f>+AVERAGE(J129:L129)</f>
        <v>604.5455900000001</v>
      </c>
      <c r="H129" s="260">
        <f>G129*F129</f>
        <v>100.39132431187201</v>
      </c>
      <c r="I129" s="214" t="s">
        <v>47</v>
      </c>
      <c r="J129" s="224">
        <v>528.18658</v>
      </c>
      <c r="K129" s="224">
        <v>706.6131</v>
      </c>
      <c r="L129" s="224">
        <v>578.83709</v>
      </c>
      <c r="M129" s="261"/>
    </row>
    <row r="130" spans="1:15" s="227" customFormat="1" ht="24">
      <c r="A130" s="222"/>
      <c r="B130" s="214">
        <v>4</v>
      </c>
      <c r="C130" s="223">
        <v>44362</v>
      </c>
      <c r="D130" s="224">
        <v>259.535</v>
      </c>
      <c r="E130" s="224">
        <v>12.782</v>
      </c>
      <c r="F130" s="224">
        <f t="shared" si="4"/>
        <v>1.1043648000000001</v>
      </c>
      <c r="G130" s="224">
        <f t="shared" si="5"/>
        <v>177.74079333333336</v>
      </c>
      <c r="H130" s="260">
        <f t="shared" si="6"/>
        <v>196.29067568140806</v>
      </c>
      <c r="I130" s="214" t="s">
        <v>48</v>
      </c>
      <c r="J130" s="224">
        <v>176.54304</v>
      </c>
      <c r="K130" s="224">
        <v>186.7178</v>
      </c>
      <c r="L130" s="224">
        <v>169.96154</v>
      </c>
      <c r="M130" s="261"/>
      <c r="N130" s="261"/>
      <c r="O130" s="222"/>
    </row>
    <row r="131" spans="1:15" s="227" customFormat="1" ht="24">
      <c r="A131" s="222"/>
      <c r="B131" s="214">
        <v>5</v>
      </c>
      <c r="C131" s="223">
        <v>44376</v>
      </c>
      <c r="D131" s="224">
        <v>259.026</v>
      </c>
      <c r="E131" s="224">
        <v>2.053</v>
      </c>
      <c r="F131" s="224">
        <f t="shared" si="4"/>
        <v>0.17737920000000001</v>
      </c>
      <c r="G131" s="224">
        <f t="shared" si="5"/>
        <v>375.45490666666666</v>
      </c>
      <c r="H131" s="260">
        <f t="shared" si="6"/>
        <v>66.597890980608</v>
      </c>
      <c r="I131" s="214" t="s">
        <v>49</v>
      </c>
      <c r="J131" s="224">
        <v>337.14221</v>
      </c>
      <c r="K131" s="224">
        <v>428.33776</v>
      </c>
      <c r="L131" s="224">
        <v>360.88475</v>
      </c>
      <c r="M131" s="261"/>
      <c r="N131" s="261"/>
      <c r="O131" s="222"/>
    </row>
    <row r="132" spans="1:13" s="227" customFormat="1" ht="24">
      <c r="A132" s="222"/>
      <c r="B132" s="214">
        <v>6</v>
      </c>
      <c r="C132" s="223">
        <v>44383</v>
      </c>
      <c r="D132" s="224">
        <v>259.185</v>
      </c>
      <c r="E132" s="224">
        <v>2.811</v>
      </c>
      <c r="F132" s="224">
        <f>SUM(E132*0.0864)</f>
        <v>0.24287040000000001</v>
      </c>
      <c r="G132" s="224">
        <f>+AVERAGE(J132:L132)</f>
        <v>1249.2499866666667</v>
      </c>
      <c r="H132" s="260">
        <f>G132*F132</f>
        <v>303.405843961728</v>
      </c>
      <c r="I132" s="214" t="s">
        <v>50</v>
      </c>
      <c r="J132" s="224">
        <v>1037.29846</v>
      </c>
      <c r="K132" s="224">
        <v>1228.84355</v>
      </c>
      <c r="L132" s="224">
        <v>1481.60795</v>
      </c>
      <c r="M132" s="261"/>
    </row>
    <row r="133" spans="1:15" s="227" customFormat="1" ht="24">
      <c r="A133" s="222"/>
      <c r="B133" s="214">
        <v>7</v>
      </c>
      <c r="C133" s="223">
        <v>44387</v>
      </c>
      <c r="D133" s="224">
        <v>259.115</v>
      </c>
      <c r="E133" s="224">
        <v>2.099</v>
      </c>
      <c r="F133" s="224">
        <f t="shared" si="4"/>
        <v>0.18135360000000003</v>
      </c>
      <c r="G133" s="224">
        <f t="shared" si="5"/>
        <v>286.30567</v>
      </c>
      <c r="H133" s="260">
        <f t="shared" si="6"/>
        <v>51.922563954912015</v>
      </c>
      <c r="I133" s="214" t="s">
        <v>51</v>
      </c>
      <c r="J133" s="224">
        <v>271.70019</v>
      </c>
      <c r="K133" s="224">
        <v>327.88072</v>
      </c>
      <c r="L133" s="224">
        <v>259.3361</v>
      </c>
      <c r="M133" s="261"/>
      <c r="N133" s="261"/>
      <c r="O133" s="222"/>
    </row>
    <row r="134" spans="1:15" s="227" customFormat="1" ht="24">
      <c r="A134" s="222"/>
      <c r="B134" s="214">
        <v>8</v>
      </c>
      <c r="C134" s="223">
        <v>44391</v>
      </c>
      <c r="D134" s="224">
        <v>258.945</v>
      </c>
      <c r="E134" s="224">
        <v>1.244</v>
      </c>
      <c r="F134" s="224">
        <f t="shared" si="4"/>
        <v>0.10748160000000001</v>
      </c>
      <c r="G134" s="224">
        <f t="shared" si="5"/>
        <v>133.30072666666666</v>
      </c>
      <c r="H134" s="260">
        <f t="shared" si="6"/>
        <v>14.327375383296001</v>
      </c>
      <c r="I134" s="214" t="s">
        <v>52</v>
      </c>
      <c r="J134" s="224">
        <v>139.05457</v>
      </c>
      <c r="K134" s="224">
        <v>166.27419</v>
      </c>
      <c r="L134" s="224">
        <v>94.57342</v>
      </c>
      <c r="M134" s="261"/>
      <c r="N134" s="261"/>
      <c r="O134" s="222"/>
    </row>
    <row r="135" spans="1:15" s="227" customFormat="1" ht="24">
      <c r="A135" s="222"/>
      <c r="B135" s="214">
        <v>9</v>
      </c>
      <c r="C135" s="223">
        <v>44414</v>
      </c>
      <c r="D135" s="224">
        <v>258.955</v>
      </c>
      <c r="E135" s="224">
        <v>1.158</v>
      </c>
      <c r="F135" s="224">
        <f t="shared" si="4"/>
        <v>0.10005119999999999</v>
      </c>
      <c r="G135" s="224">
        <f t="shared" si="5"/>
        <v>63.945989999999995</v>
      </c>
      <c r="H135" s="260">
        <f t="shared" si="6"/>
        <v>6.397873034687999</v>
      </c>
      <c r="I135" s="214" t="s">
        <v>53</v>
      </c>
      <c r="J135" s="224">
        <v>64.5865</v>
      </c>
      <c r="K135" s="224">
        <v>65.66184</v>
      </c>
      <c r="L135" s="224">
        <v>61.58963</v>
      </c>
      <c r="M135" s="261"/>
      <c r="N135" s="261"/>
      <c r="O135" s="222"/>
    </row>
    <row r="136" spans="1:15" s="227" customFormat="1" ht="24">
      <c r="A136" s="222"/>
      <c r="B136" s="214">
        <v>10</v>
      </c>
      <c r="C136" s="223">
        <v>44425</v>
      </c>
      <c r="D136" s="224">
        <v>259.165</v>
      </c>
      <c r="E136" s="224">
        <v>2.643</v>
      </c>
      <c r="F136" s="224">
        <f t="shared" si="4"/>
        <v>0.22835519999999998</v>
      </c>
      <c r="G136" s="224">
        <f t="shared" si="5"/>
        <v>80.67397</v>
      </c>
      <c r="H136" s="260">
        <f t="shared" si="6"/>
        <v>18.422320554143997</v>
      </c>
      <c r="I136" s="214" t="s">
        <v>54</v>
      </c>
      <c r="J136" s="224">
        <v>64.91893</v>
      </c>
      <c r="K136" s="224">
        <v>110.80242</v>
      </c>
      <c r="L136" s="224">
        <v>66.30056</v>
      </c>
      <c r="M136" s="261"/>
      <c r="N136" s="261"/>
      <c r="O136" s="222"/>
    </row>
    <row r="137" spans="1:15" s="227" customFormat="1" ht="24">
      <c r="A137" s="222"/>
      <c r="B137" s="214">
        <v>11</v>
      </c>
      <c r="C137" s="223">
        <v>44427</v>
      </c>
      <c r="D137" s="224">
        <v>295.495</v>
      </c>
      <c r="E137" s="224">
        <v>8.565</v>
      </c>
      <c r="F137" s="224">
        <f t="shared" si="4"/>
        <v>0.740016</v>
      </c>
      <c r="G137" s="224">
        <f t="shared" si="5"/>
        <v>157.24350333333334</v>
      </c>
      <c r="H137" s="260">
        <f t="shared" si="6"/>
        <v>116.36270836272</v>
      </c>
      <c r="I137" s="214" t="s">
        <v>55</v>
      </c>
      <c r="J137" s="224">
        <v>166.15737</v>
      </c>
      <c r="K137" s="224">
        <v>144.25955</v>
      </c>
      <c r="L137" s="224">
        <v>161.31359</v>
      </c>
      <c r="M137" s="261"/>
      <c r="N137" s="261"/>
      <c r="O137" s="222"/>
    </row>
    <row r="138" spans="1:15" s="227" customFormat="1" ht="24">
      <c r="A138" s="222"/>
      <c r="B138" s="214">
        <v>12</v>
      </c>
      <c r="C138" s="223">
        <v>44434</v>
      </c>
      <c r="D138" s="224">
        <v>259.155</v>
      </c>
      <c r="E138" s="224">
        <v>3.455</v>
      </c>
      <c r="F138" s="224">
        <f t="shared" si="4"/>
        <v>0.298512</v>
      </c>
      <c r="G138" s="224">
        <f t="shared" si="5"/>
        <v>94.93154333333332</v>
      </c>
      <c r="H138" s="260">
        <f t="shared" si="6"/>
        <v>28.338204863519998</v>
      </c>
      <c r="I138" s="214" t="s">
        <v>56</v>
      </c>
      <c r="J138" s="224">
        <v>99.94791</v>
      </c>
      <c r="K138" s="224">
        <v>83.265</v>
      </c>
      <c r="L138" s="224">
        <v>101.58172</v>
      </c>
      <c r="M138" s="261"/>
      <c r="N138" s="261"/>
      <c r="O138" s="222"/>
    </row>
    <row r="139" spans="1:15" s="227" customFormat="1" ht="24">
      <c r="A139" s="222"/>
      <c r="B139" s="214">
        <v>13</v>
      </c>
      <c r="C139" s="223">
        <v>44448</v>
      </c>
      <c r="D139" s="224">
        <v>259.545</v>
      </c>
      <c r="E139" s="224">
        <v>8.362</v>
      </c>
      <c r="F139" s="224">
        <f t="shared" si="4"/>
        <v>0.7224768</v>
      </c>
      <c r="G139" s="224">
        <f t="shared" si="5"/>
        <v>902.8528533333333</v>
      </c>
      <c r="H139" s="260">
        <f t="shared" si="6"/>
        <v>652.290240347136</v>
      </c>
      <c r="I139" s="214" t="s">
        <v>57</v>
      </c>
      <c r="J139" s="224">
        <v>881.59399</v>
      </c>
      <c r="K139" s="224">
        <v>915.17778</v>
      </c>
      <c r="L139" s="224">
        <v>911.78679</v>
      </c>
      <c r="M139" s="261"/>
      <c r="N139" s="261"/>
      <c r="O139" s="222"/>
    </row>
    <row r="140" spans="1:13" s="227" customFormat="1" ht="24">
      <c r="A140" s="222"/>
      <c r="B140" s="214">
        <v>14</v>
      </c>
      <c r="C140" s="223">
        <v>44457</v>
      </c>
      <c r="D140" s="224">
        <v>259.145</v>
      </c>
      <c r="E140" s="224">
        <v>9.362</v>
      </c>
      <c r="F140" s="224">
        <f>SUM(E140*0.0864)</f>
        <v>0.8088768000000001</v>
      </c>
      <c r="G140" s="224">
        <f>+AVERAGE(J140:L140)</f>
        <v>7.610880000000001</v>
      </c>
      <c r="H140" s="260">
        <f>G140*F140</f>
        <v>6.156264259584001</v>
      </c>
      <c r="I140" s="214" t="s">
        <v>58</v>
      </c>
      <c r="J140" s="224">
        <v>10.15328</v>
      </c>
      <c r="K140" s="224">
        <v>4.9519</v>
      </c>
      <c r="L140" s="224">
        <v>7.72746</v>
      </c>
      <c r="M140" s="261"/>
    </row>
    <row r="141" spans="1:15" s="227" customFormat="1" ht="24">
      <c r="A141" s="222"/>
      <c r="B141" s="214">
        <v>15</v>
      </c>
      <c r="C141" s="223">
        <v>44462</v>
      </c>
      <c r="D141" s="224">
        <v>259.555</v>
      </c>
      <c r="E141" s="224">
        <v>11.371</v>
      </c>
      <c r="F141" s="224">
        <f t="shared" si="4"/>
        <v>0.9824544000000001</v>
      </c>
      <c r="G141" s="224">
        <f t="shared" si="5"/>
        <v>107.49666666666667</v>
      </c>
      <c r="H141" s="260">
        <f t="shared" si="6"/>
        <v>105.61057315200001</v>
      </c>
      <c r="I141" s="214" t="s">
        <v>59</v>
      </c>
      <c r="J141" s="224">
        <v>116.13514</v>
      </c>
      <c r="K141" s="224">
        <v>102.12391</v>
      </c>
      <c r="L141" s="224">
        <v>104.23095</v>
      </c>
      <c r="M141" s="261"/>
      <c r="N141" s="261"/>
      <c r="O141" s="222"/>
    </row>
    <row r="142" spans="1:15" s="227" customFormat="1" ht="24">
      <c r="A142" s="222"/>
      <c r="B142" s="214">
        <v>16</v>
      </c>
      <c r="C142" s="223">
        <v>44484</v>
      </c>
      <c r="D142" s="224">
        <v>259.335</v>
      </c>
      <c r="E142" s="224">
        <v>9.505</v>
      </c>
      <c r="F142" s="224">
        <f t="shared" si="4"/>
        <v>0.8212320000000001</v>
      </c>
      <c r="G142" s="224">
        <f t="shared" si="5"/>
        <v>40.672443333333334</v>
      </c>
      <c r="H142" s="260">
        <f t="shared" si="6"/>
        <v>33.40151198352</v>
      </c>
      <c r="I142" s="214" t="s">
        <v>60</v>
      </c>
      <c r="J142" s="224">
        <v>59.09455</v>
      </c>
      <c r="K142" s="224">
        <v>32.06506</v>
      </c>
      <c r="L142" s="224">
        <v>30.85772</v>
      </c>
      <c r="M142" s="261"/>
      <c r="N142" s="261"/>
      <c r="O142" s="222"/>
    </row>
    <row r="143" spans="1:15" s="227" customFormat="1" ht="24">
      <c r="A143" s="222"/>
      <c r="B143" s="214">
        <v>17</v>
      </c>
      <c r="C143" s="223">
        <v>44491</v>
      </c>
      <c r="D143" s="224">
        <v>260.445</v>
      </c>
      <c r="E143" s="224">
        <v>81.694</v>
      </c>
      <c r="F143" s="224">
        <f t="shared" si="4"/>
        <v>7.0583616000000005</v>
      </c>
      <c r="G143" s="224">
        <f t="shared" si="5"/>
        <v>798.4846366666667</v>
      </c>
      <c r="H143" s="260">
        <f t="shared" si="6"/>
        <v>5635.993297637952</v>
      </c>
      <c r="I143" s="214" t="s">
        <v>61</v>
      </c>
      <c r="J143" s="224">
        <v>787.04814</v>
      </c>
      <c r="K143" s="224">
        <v>873.12091</v>
      </c>
      <c r="L143" s="224">
        <v>735.28486</v>
      </c>
      <c r="M143" s="261"/>
      <c r="N143" s="261"/>
      <c r="O143" s="222"/>
    </row>
    <row r="144" spans="1:15" s="227" customFormat="1" ht="24">
      <c r="A144" s="222"/>
      <c r="B144" s="214">
        <v>18</v>
      </c>
      <c r="C144" s="223">
        <v>44492</v>
      </c>
      <c r="D144" s="224">
        <v>260.825</v>
      </c>
      <c r="E144" s="224">
        <v>57.108</v>
      </c>
      <c r="F144" s="224">
        <f t="shared" si="4"/>
        <v>4.9341312</v>
      </c>
      <c r="G144" s="224">
        <f t="shared" si="5"/>
        <v>780.8397833333333</v>
      </c>
      <c r="H144" s="260">
        <f t="shared" si="6"/>
        <v>3852.7659371462405</v>
      </c>
      <c r="I144" s="214" t="s">
        <v>62</v>
      </c>
      <c r="J144" s="224">
        <v>894.98306</v>
      </c>
      <c r="K144" s="224">
        <v>659.1804</v>
      </c>
      <c r="L144" s="224">
        <v>788.35589</v>
      </c>
      <c r="M144" s="261"/>
      <c r="N144" s="261"/>
      <c r="O144" s="222"/>
    </row>
    <row r="145" spans="1:15" s="227" customFormat="1" ht="24">
      <c r="A145" s="222"/>
      <c r="B145" s="214">
        <v>19</v>
      </c>
      <c r="C145" s="223">
        <v>44503</v>
      </c>
      <c r="D145" s="224">
        <v>259.545</v>
      </c>
      <c r="E145" s="224">
        <v>8.924</v>
      </c>
      <c r="F145" s="224">
        <f t="shared" si="4"/>
        <v>0.7710336</v>
      </c>
      <c r="G145" s="224">
        <f t="shared" si="5"/>
        <v>29.90097</v>
      </c>
      <c r="H145" s="260">
        <f t="shared" si="6"/>
        <v>23.054652542592</v>
      </c>
      <c r="I145" s="214" t="s">
        <v>96</v>
      </c>
      <c r="J145" s="224">
        <v>39.35177</v>
      </c>
      <c r="K145" s="224">
        <v>31.91829</v>
      </c>
      <c r="L145" s="224">
        <v>18.43285</v>
      </c>
      <c r="M145" s="261"/>
      <c r="N145" s="261"/>
      <c r="O145" s="222"/>
    </row>
    <row r="146" spans="1:15" s="227" customFormat="1" ht="24">
      <c r="A146" s="222"/>
      <c r="B146" s="214">
        <v>20</v>
      </c>
      <c r="C146" s="223">
        <v>44513</v>
      </c>
      <c r="D146" s="224">
        <v>259.095</v>
      </c>
      <c r="E146" s="224">
        <v>2.607</v>
      </c>
      <c r="F146" s="224">
        <f t="shared" si="4"/>
        <v>0.22524480000000002</v>
      </c>
      <c r="G146" s="262">
        <f t="shared" si="5"/>
        <v>21.093443333333337</v>
      </c>
      <c r="H146" s="263">
        <f t="shared" si="6"/>
        <v>4.751188424928001</v>
      </c>
      <c r="I146" s="214" t="s">
        <v>97</v>
      </c>
      <c r="J146" s="224">
        <v>11.1671</v>
      </c>
      <c r="K146" s="224">
        <v>27.20811</v>
      </c>
      <c r="L146" s="224">
        <v>24.90512</v>
      </c>
      <c r="M146" s="261"/>
      <c r="N146" s="224"/>
      <c r="O146" s="260"/>
    </row>
    <row r="147" spans="1:15" s="227" customFormat="1" ht="24">
      <c r="A147" s="222"/>
      <c r="B147" s="214">
        <v>21</v>
      </c>
      <c r="C147" s="223">
        <v>44519</v>
      </c>
      <c r="D147" s="224">
        <v>259.025</v>
      </c>
      <c r="E147" s="224">
        <v>1.178</v>
      </c>
      <c r="F147" s="224">
        <f t="shared" si="4"/>
        <v>0.1017792</v>
      </c>
      <c r="G147" s="224">
        <f t="shared" si="5"/>
        <v>25.12588666666667</v>
      </c>
      <c r="H147" s="260">
        <f t="shared" si="6"/>
        <v>2.5572926442240003</v>
      </c>
      <c r="I147" s="214" t="s">
        <v>98</v>
      </c>
      <c r="J147" s="224">
        <v>17.35741</v>
      </c>
      <c r="K147" s="224">
        <v>30.42367</v>
      </c>
      <c r="L147" s="224">
        <v>27.59658</v>
      </c>
      <c r="M147" s="261"/>
      <c r="N147" s="261"/>
      <c r="O147" s="222"/>
    </row>
    <row r="148" spans="1:13" s="227" customFormat="1" ht="24">
      <c r="A148" s="222"/>
      <c r="B148" s="214">
        <v>22</v>
      </c>
      <c r="C148" s="223">
        <v>44540</v>
      </c>
      <c r="D148" s="224">
        <v>259.395</v>
      </c>
      <c r="E148" s="224">
        <v>1.06</v>
      </c>
      <c r="F148" s="224">
        <f>SUM(E148*0.0864)</f>
        <v>0.09158400000000001</v>
      </c>
      <c r="G148" s="224">
        <f>+AVERAGE(J148:L148)</f>
        <v>1.3237333333333334</v>
      </c>
      <c r="H148" s="260">
        <f>G148*F148</f>
        <v>0.12123279360000003</v>
      </c>
      <c r="I148" s="214" t="s">
        <v>99</v>
      </c>
      <c r="J148" s="224">
        <v>2.10134</v>
      </c>
      <c r="K148" s="224">
        <v>0.85222</v>
      </c>
      <c r="L148" s="224">
        <v>1.01764</v>
      </c>
      <c r="M148" s="261"/>
    </row>
    <row r="149" spans="1:17" s="257" customFormat="1" ht="24">
      <c r="A149" s="251"/>
      <c r="B149" s="252">
        <v>23</v>
      </c>
      <c r="C149" s="253">
        <v>44554</v>
      </c>
      <c r="D149" s="254">
        <v>259.365</v>
      </c>
      <c r="I149" s="252" t="s">
        <v>108</v>
      </c>
      <c r="J149" s="254">
        <v>0</v>
      </c>
      <c r="K149" s="254">
        <v>0</v>
      </c>
      <c r="L149" s="254">
        <v>0</v>
      </c>
      <c r="M149" s="256"/>
      <c r="N149" s="254">
        <v>2.06</v>
      </c>
      <c r="O149" s="254">
        <f>SUM(N149*0.0864)</f>
        <v>0.177984</v>
      </c>
      <c r="P149" s="254">
        <v>0</v>
      </c>
      <c r="Q149" s="255">
        <v>0</v>
      </c>
    </row>
    <row r="150" spans="1:15" s="227" customFormat="1" ht="24">
      <c r="A150" s="222"/>
      <c r="B150" s="214">
        <v>24</v>
      </c>
      <c r="C150" s="223">
        <v>44569</v>
      </c>
      <c r="D150" s="224">
        <v>259.065</v>
      </c>
      <c r="E150" s="224">
        <v>1.327</v>
      </c>
      <c r="F150" s="224">
        <f t="shared" si="4"/>
        <v>0.1146528</v>
      </c>
      <c r="G150" s="224">
        <f aca="true" t="shared" si="7" ref="G150:G181">+AVERAGE(J150:L150)</f>
        <v>14.518716666666668</v>
      </c>
      <c r="H150" s="260">
        <f aca="true" t="shared" si="8" ref="H150:H181">G150*F150</f>
        <v>1.66461151824</v>
      </c>
      <c r="I150" s="214" t="s">
        <v>109</v>
      </c>
      <c r="J150" s="224">
        <v>15.71328</v>
      </c>
      <c r="K150" s="224">
        <v>8.51756</v>
      </c>
      <c r="L150" s="224">
        <v>19.32531</v>
      </c>
      <c r="M150" s="261"/>
      <c r="N150" s="261"/>
      <c r="O150" s="222"/>
    </row>
    <row r="151" spans="1:15" s="227" customFormat="1" ht="24">
      <c r="A151" s="222"/>
      <c r="B151" s="214">
        <v>25</v>
      </c>
      <c r="C151" s="223">
        <v>44587</v>
      </c>
      <c r="D151" s="224">
        <v>259.255</v>
      </c>
      <c r="E151" s="224">
        <v>0.373</v>
      </c>
      <c r="F151" s="264">
        <f t="shared" si="4"/>
        <v>0.032227200000000004</v>
      </c>
      <c r="G151" s="224">
        <f t="shared" si="7"/>
        <v>6.13094</v>
      </c>
      <c r="H151" s="260">
        <f t="shared" si="8"/>
        <v>0.19758302956800003</v>
      </c>
      <c r="I151" s="214" t="s">
        <v>110</v>
      </c>
      <c r="J151" s="224">
        <v>5.52953</v>
      </c>
      <c r="K151" s="224">
        <v>11.57637</v>
      </c>
      <c r="L151" s="224">
        <v>1.28692</v>
      </c>
      <c r="M151" s="261"/>
      <c r="N151" s="261"/>
      <c r="O151" s="222"/>
    </row>
    <row r="152" spans="1:13" s="227" customFormat="1" ht="24">
      <c r="A152" s="222"/>
      <c r="B152" s="214">
        <v>26</v>
      </c>
      <c r="C152" s="223">
        <v>44594</v>
      </c>
      <c r="D152" s="224">
        <v>259.235</v>
      </c>
      <c r="E152" s="224">
        <v>0.22</v>
      </c>
      <c r="F152" s="224">
        <f aca="true" t="shared" si="9" ref="F152:F180">SUM(E152*0.0864)</f>
        <v>0.019008</v>
      </c>
      <c r="G152" s="224">
        <f t="shared" si="7"/>
        <v>1.6488566666666669</v>
      </c>
      <c r="H152" s="260">
        <f t="shared" si="8"/>
        <v>0.031341467520000006</v>
      </c>
      <c r="I152" s="214" t="s">
        <v>111</v>
      </c>
      <c r="J152" s="224">
        <v>1.86407</v>
      </c>
      <c r="K152" s="224">
        <v>1.53652</v>
      </c>
      <c r="L152" s="224">
        <v>1.54598</v>
      </c>
      <c r="M152" s="261"/>
    </row>
    <row r="153" spans="2:13" s="231" customFormat="1" ht="24.75" thickBot="1">
      <c r="B153" s="215">
        <v>27</v>
      </c>
      <c r="C153" s="232">
        <v>44622</v>
      </c>
      <c r="D153" s="233">
        <v>259.165</v>
      </c>
      <c r="E153" s="233">
        <v>0.31</v>
      </c>
      <c r="F153" s="233">
        <f t="shared" si="9"/>
        <v>0.026784000000000002</v>
      </c>
      <c r="G153" s="233">
        <f t="shared" si="7"/>
        <v>3.5545966666666664</v>
      </c>
      <c r="H153" s="234">
        <f t="shared" si="8"/>
        <v>0.09520631712</v>
      </c>
      <c r="I153" s="215" t="s">
        <v>112</v>
      </c>
      <c r="J153" s="233">
        <v>3.82226</v>
      </c>
      <c r="K153" s="233">
        <v>5.64033</v>
      </c>
      <c r="L153" s="233">
        <v>1.2012</v>
      </c>
      <c r="M153" s="265"/>
    </row>
    <row r="154" spans="2:15" ht="24">
      <c r="B154" s="2">
        <v>1</v>
      </c>
      <c r="C154" s="187">
        <v>44652</v>
      </c>
      <c r="D154" s="6">
        <v>259.075</v>
      </c>
      <c r="E154" s="6">
        <v>1.289</v>
      </c>
      <c r="F154" s="6">
        <f t="shared" si="9"/>
        <v>0.1113696</v>
      </c>
      <c r="G154" s="6">
        <f t="shared" si="7"/>
        <v>35.53723</v>
      </c>
      <c r="H154" s="52">
        <f t="shared" si="8"/>
        <v>3.957767090208</v>
      </c>
      <c r="I154" s="2" t="s">
        <v>45</v>
      </c>
      <c r="J154" s="6">
        <v>29.38261</v>
      </c>
      <c r="K154" s="6">
        <v>40.73939</v>
      </c>
      <c r="L154" s="6">
        <v>36.48969</v>
      </c>
      <c r="M154" s="36"/>
      <c r="N154" s="36"/>
      <c r="O154" s="9"/>
    </row>
    <row r="155" spans="2:15" ht="24">
      <c r="B155" s="2">
        <v>2</v>
      </c>
      <c r="C155" s="187">
        <v>44671</v>
      </c>
      <c r="D155" s="6">
        <v>258.945</v>
      </c>
      <c r="E155" s="6">
        <v>0.966</v>
      </c>
      <c r="F155" s="6">
        <f t="shared" si="9"/>
        <v>0.0834624</v>
      </c>
      <c r="G155" s="6">
        <f t="shared" si="7"/>
        <v>13.597336666666669</v>
      </c>
      <c r="H155" s="52">
        <f t="shared" si="8"/>
        <v>1.1348663518080002</v>
      </c>
      <c r="I155" s="2" t="s">
        <v>46</v>
      </c>
      <c r="J155" s="6">
        <v>17.97282</v>
      </c>
      <c r="K155" s="6">
        <v>17.3995</v>
      </c>
      <c r="L155" s="6">
        <v>5.41969</v>
      </c>
      <c r="M155" s="36"/>
      <c r="N155" s="36"/>
      <c r="O155" s="9"/>
    </row>
    <row r="156" spans="2:15" ht="24">
      <c r="B156" s="2">
        <v>3</v>
      </c>
      <c r="C156" s="187">
        <v>44686</v>
      </c>
      <c r="D156" s="6">
        <v>259.005</v>
      </c>
      <c r="E156" s="6">
        <v>0.918</v>
      </c>
      <c r="F156" s="6">
        <f t="shared" si="9"/>
        <v>0.0793152</v>
      </c>
      <c r="G156" s="6">
        <f t="shared" si="7"/>
        <v>66.80737</v>
      </c>
      <c r="H156" s="52">
        <f t="shared" si="8"/>
        <v>5.2988399130240005</v>
      </c>
      <c r="I156" s="2" t="s">
        <v>47</v>
      </c>
      <c r="J156" s="6">
        <v>54.15518</v>
      </c>
      <c r="K156" s="6">
        <v>69.04419</v>
      </c>
      <c r="L156" s="6">
        <v>77.22274</v>
      </c>
      <c r="M156" s="36"/>
      <c r="N156" s="36"/>
      <c r="O156" s="9"/>
    </row>
    <row r="157" spans="2:15" ht="24">
      <c r="B157" s="2">
        <v>4</v>
      </c>
      <c r="C157" s="187">
        <v>44699</v>
      </c>
      <c r="D157" s="6">
        <v>259.665</v>
      </c>
      <c r="E157" s="6">
        <v>10.102</v>
      </c>
      <c r="F157" s="6">
        <f t="shared" si="9"/>
        <v>0.8728128</v>
      </c>
      <c r="G157" s="6">
        <f t="shared" si="7"/>
        <v>219.39842</v>
      </c>
      <c r="H157" s="52">
        <f t="shared" si="8"/>
        <v>191.493749275776</v>
      </c>
      <c r="I157" s="2" t="s">
        <v>48</v>
      </c>
      <c r="J157" s="6">
        <v>266</v>
      </c>
      <c r="K157" s="6">
        <v>168.63121</v>
      </c>
      <c r="L157" s="6">
        <v>223.56405</v>
      </c>
      <c r="M157" s="36"/>
      <c r="N157" s="36"/>
      <c r="O157" s="9"/>
    </row>
    <row r="158" spans="2:15" ht="24">
      <c r="B158" s="2">
        <v>5</v>
      </c>
      <c r="C158" s="187">
        <v>44704</v>
      </c>
      <c r="D158" s="6">
        <v>259.535</v>
      </c>
      <c r="E158" s="6">
        <v>10.971</v>
      </c>
      <c r="F158" s="6">
        <f t="shared" si="9"/>
        <v>0.9478944</v>
      </c>
      <c r="G158" s="6">
        <f t="shared" si="7"/>
        <v>107.60447333333333</v>
      </c>
      <c r="H158" s="52">
        <f t="shared" si="8"/>
        <v>101.997677687616</v>
      </c>
      <c r="I158" s="2" t="s">
        <v>49</v>
      </c>
      <c r="J158" s="6">
        <v>89.53884</v>
      </c>
      <c r="K158" s="6">
        <v>113.13537</v>
      </c>
      <c r="L158" s="6">
        <v>120.13921</v>
      </c>
      <c r="M158" s="36"/>
      <c r="N158" s="36"/>
      <c r="O158" s="9"/>
    </row>
    <row r="159" spans="2:15" ht="24">
      <c r="B159" s="2">
        <v>6</v>
      </c>
      <c r="C159" s="187">
        <v>44718</v>
      </c>
      <c r="D159" s="6">
        <v>258.865</v>
      </c>
      <c r="E159" s="6">
        <v>1.03</v>
      </c>
      <c r="F159" s="6">
        <f t="shared" si="9"/>
        <v>0.088992</v>
      </c>
      <c r="G159" s="6">
        <f t="shared" si="7"/>
        <v>54.30549</v>
      </c>
      <c r="H159" s="52">
        <f t="shared" si="8"/>
        <v>4.83275416608</v>
      </c>
      <c r="I159" s="2" t="s">
        <v>50</v>
      </c>
      <c r="J159" s="6">
        <v>57.09544</v>
      </c>
      <c r="K159" s="6">
        <v>56.48585</v>
      </c>
      <c r="L159" s="6">
        <v>49.33518</v>
      </c>
      <c r="M159" s="36"/>
      <c r="N159" s="36"/>
      <c r="O159" s="9"/>
    </row>
    <row r="160" spans="2:15" ht="24">
      <c r="B160" s="2">
        <v>7</v>
      </c>
      <c r="C160" s="187">
        <v>44725</v>
      </c>
      <c r="D160" s="6">
        <v>258.383</v>
      </c>
      <c r="E160" s="6">
        <v>0.918</v>
      </c>
      <c r="F160" s="6">
        <f t="shared" si="9"/>
        <v>0.0793152</v>
      </c>
      <c r="G160" s="6">
        <f t="shared" si="7"/>
        <v>111.10208333333333</v>
      </c>
      <c r="H160" s="52">
        <f t="shared" si="8"/>
        <v>8.812083959999999</v>
      </c>
      <c r="I160" s="2" t="s">
        <v>51</v>
      </c>
      <c r="J160" s="6">
        <v>106.52463</v>
      </c>
      <c r="K160" s="6">
        <v>114.4143</v>
      </c>
      <c r="L160" s="6">
        <v>112.36732</v>
      </c>
      <c r="M160" s="36"/>
      <c r="N160" s="36"/>
      <c r="O160" s="9"/>
    </row>
    <row r="161" spans="2:15" ht="24">
      <c r="B161" s="2">
        <v>8</v>
      </c>
      <c r="C161" s="187">
        <v>44739</v>
      </c>
      <c r="D161" s="6">
        <v>258.825</v>
      </c>
      <c r="E161" s="6">
        <v>0.33</v>
      </c>
      <c r="F161" s="6">
        <f t="shared" si="9"/>
        <v>0.028512000000000003</v>
      </c>
      <c r="G161" s="6">
        <f t="shared" si="7"/>
        <v>41.519286666666666</v>
      </c>
      <c r="H161" s="52">
        <f t="shared" si="8"/>
        <v>1.1837979014400002</v>
      </c>
      <c r="I161" s="2" t="s">
        <v>52</v>
      </c>
      <c r="J161" s="6">
        <v>26.2135</v>
      </c>
      <c r="K161" s="6">
        <v>47.26217</v>
      </c>
      <c r="L161" s="6">
        <v>51.08219</v>
      </c>
      <c r="M161" s="36"/>
      <c r="N161" s="36"/>
      <c r="O161" s="9"/>
    </row>
    <row r="162" spans="2:15" ht="24">
      <c r="B162" s="2">
        <v>9</v>
      </c>
      <c r="C162" s="187">
        <v>44749</v>
      </c>
      <c r="D162" s="6">
        <v>260.045</v>
      </c>
      <c r="E162" s="6">
        <v>29.032</v>
      </c>
      <c r="F162" s="6">
        <f t="shared" si="9"/>
        <v>2.5083648000000003</v>
      </c>
      <c r="G162" s="6">
        <f t="shared" si="7"/>
        <v>638.9463999999999</v>
      </c>
      <c r="H162" s="52">
        <f t="shared" si="8"/>
        <v>1602.71065884672</v>
      </c>
      <c r="I162" s="2" t="s">
        <v>53</v>
      </c>
      <c r="J162" s="6">
        <v>596.45663</v>
      </c>
      <c r="K162" s="6">
        <v>657.83753</v>
      </c>
      <c r="L162" s="6">
        <v>662.54504</v>
      </c>
      <c r="M162" s="36"/>
      <c r="N162" s="36"/>
      <c r="O162" s="9"/>
    </row>
    <row r="163" spans="2:15" ht="24">
      <c r="B163" s="2">
        <v>10</v>
      </c>
      <c r="C163" s="187">
        <v>44756</v>
      </c>
      <c r="D163" s="6">
        <v>259.825</v>
      </c>
      <c r="E163" s="6">
        <v>15.732</v>
      </c>
      <c r="F163" s="6">
        <f t="shared" si="9"/>
        <v>1.3592448</v>
      </c>
      <c r="G163" s="6">
        <f t="shared" si="7"/>
        <v>280.72949</v>
      </c>
      <c r="H163" s="52">
        <f t="shared" si="8"/>
        <v>381.58009948915196</v>
      </c>
      <c r="I163" s="2" t="s">
        <v>54</v>
      </c>
      <c r="J163" s="6">
        <v>284.78625</v>
      </c>
      <c r="K163" s="6">
        <v>289.46638</v>
      </c>
      <c r="L163" s="6">
        <v>267.93584</v>
      </c>
      <c r="M163" s="36"/>
      <c r="N163" s="36"/>
      <c r="O163" s="9"/>
    </row>
    <row r="164" spans="2:15" ht="24">
      <c r="B164" s="2">
        <v>11</v>
      </c>
      <c r="C164" s="187">
        <v>44765</v>
      </c>
      <c r="D164" s="6">
        <v>259.535</v>
      </c>
      <c r="E164" s="6">
        <v>9.207</v>
      </c>
      <c r="F164" s="6">
        <f t="shared" si="9"/>
        <v>0.7954848000000001</v>
      </c>
      <c r="G164" s="6">
        <f t="shared" si="7"/>
        <v>175.13459666666668</v>
      </c>
      <c r="H164" s="52">
        <f t="shared" si="8"/>
        <v>139.31690960246402</v>
      </c>
      <c r="I164" s="2" t="s">
        <v>55</v>
      </c>
      <c r="J164" s="6">
        <v>174.62457</v>
      </c>
      <c r="K164" s="6">
        <v>169.90535</v>
      </c>
      <c r="L164" s="6">
        <v>180.87387</v>
      </c>
      <c r="M164" s="36"/>
      <c r="N164" s="36"/>
      <c r="O164" s="9"/>
    </row>
    <row r="165" spans="2:15" ht="24">
      <c r="B165" s="2">
        <v>12</v>
      </c>
      <c r="C165" s="187">
        <v>44781</v>
      </c>
      <c r="D165" s="6">
        <v>260.815</v>
      </c>
      <c r="E165" s="6">
        <v>55.017</v>
      </c>
      <c r="F165" s="6">
        <f t="shared" si="9"/>
        <v>4.7534688</v>
      </c>
      <c r="G165" s="6">
        <f t="shared" si="7"/>
        <v>696.0116333333332</v>
      </c>
      <c r="H165" s="52">
        <f t="shared" si="8"/>
        <v>3308.4695834870395</v>
      </c>
      <c r="I165" s="2" t="s">
        <v>56</v>
      </c>
      <c r="J165" s="6">
        <v>541.20609</v>
      </c>
      <c r="K165" s="6">
        <v>695.39499</v>
      </c>
      <c r="L165" s="6">
        <v>851.43382</v>
      </c>
      <c r="M165" s="36"/>
      <c r="N165" s="36"/>
      <c r="O165" s="9"/>
    </row>
    <row r="166" spans="2:15" ht="24">
      <c r="B166" s="2">
        <v>13</v>
      </c>
      <c r="C166" s="187">
        <v>44785</v>
      </c>
      <c r="D166" s="6">
        <v>261.235</v>
      </c>
      <c r="E166" s="6">
        <v>63.806</v>
      </c>
      <c r="F166" s="6">
        <f t="shared" si="9"/>
        <v>5.5128384</v>
      </c>
      <c r="G166" s="6">
        <f t="shared" si="7"/>
        <v>1189.1414233333335</v>
      </c>
      <c r="H166" s="52">
        <f t="shared" si="8"/>
        <v>6555.544501582656</v>
      </c>
      <c r="I166" s="2" t="s">
        <v>57</v>
      </c>
      <c r="J166" s="6">
        <v>1230.7437</v>
      </c>
      <c r="K166" s="6">
        <v>1234.6269</v>
      </c>
      <c r="L166" s="6">
        <v>1102.05367</v>
      </c>
      <c r="M166" s="36"/>
      <c r="N166" s="36"/>
      <c r="O166" s="9"/>
    </row>
    <row r="167" spans="2:15" ht="24">
      <c r="B167" s="2">
        <v>14</v>
      </c>
      <c r="C167" s="187">
        <v>44794</v>
      </c>
      <c r="D167" s="6">
        <v>262.915</v>
      </c>
      <c r="E167" s="6">
        <v>235.568</v>
      </c>
      <c r="F167" s="6">
        <f t="shared" si="9"/>
        <v>20.353075200000003</v>
      </c>
      <c r="G167" s="6">
        <f t="shared" si="7"/>
        <v>2728.8489566666667</v>
      </c>
      <c r="H167" s="52">
        <f t="shared" si="8"/>
        <v>55540.468024478214</v>
      </c>
      <c r="I167" s="2" t="s">
        <v>58</v>
      </c>
      <c r="J167" s="6">
        <v>2887.05725</v>
      </c>
      <c r="K167" s="6">
        <v>2117.74422</v>
      </c>
      <c r="L167" s="6">
        <v>3181.7454</v>
      </c>
      <c r="M167" s="36"/>
      <c r="N167" s="36"/>
      <c r="O167" s="9"/>
    </row>
    <row r="168" spans="2:15" ht="24">
      <c r="B168" s="2">
        <v>15</v>
      </c>
      <c r="C168" s="187">
        <v>44795</v>
      </c>
      <c r="D168" s="6">
        <v>262.445</v>
      </c>
      <c r="E168" s="6">
        <v>209.942</v>
      </c>
      <c r="F168" s="6">
        <f t="shared" si="9"/>
        <v>18.1389888</v>
      </c>
      <c r="G168" s="6">
        <f t="shared" si="7"/>
        <v>2132.01052</v>
      </c>
      <c r="H168" s="52">
        <f t="shared" si="8"/>
        <v>38672.51494376217</v>
      </c>
      <c r="I168" s="2" t="s">
        <v>59</v>
      </c>
      <c r="J168" s="6">
        <v>2334.31141</v>
      </c>
      <c r="K168" s="6">
        <v>2316.78905</v>
      </c>
      <c r="L168" s="6">
        <v>1744.9311</v>
      </c>
      <c r="M168" s="36"/>
      <c r="N168" s="36"/>
      <c r="O168" s="9"/>
    </row>
    <row r="169" spans="2:15" ht="24">
      <c r="B169" s="2">
        <v>16</v>
      </c>
      <c r="C169" s="187">
        <v>44817</v>
      </c>
      <c r="D169" s="6">
        <v>260.865</v>
      </c>
      <c r="E169" s="6">
        <v>70.162</v>
      </c>
      <c r="F169" s="6">
        <f t="shared" si="9"/>
        <v>6.061996800000001</v>
      </c>
      <c r="G169" s="6">
        <f t="shared" si="7"/>
        <v>724.4661566666667</v>
      </c>
      <c r="H169" s="52">
        <f t="shared" si="8"/>
        <v>4391.7115234216335</v>
      </c>
      <c r="I169" s="2" t="s">
        <v>60</v>
      </c>
      <c r="J169" s="6">
        <v>711.95297</v>
      </c>
      <c r="K169" s="6">
        <v>753.45715</v>
      </c>
      <c r="L169" s="6">
        <v>707.98835</v>
      </c>
      <c r="M169" s="36"/>
      <c r="N169" s="36"/>
      <c r="O169" s="9"/>
    </row>
    <row r="170" spans="2:15" ht="24">
      <c r="B170" s="2">
        <v>17</v>
      </c>
      <c r="C170" s="187">
        <v>44824</v>
      </c>
      <c r="D170" s="6">
        <v>259.445</v>
      </c>
      <c r="E170" s="6">
        <v>8.936</v>
      </c>
      <c r="F170" s="6">
        <f t="shared" si="9"/>
        <v>0.7720704</v>
      </c>
      <c r="G170" s="6">
        <f t="shared" si="7"/>
        <v>103.80030666666669</v>
      </c>
      <c r="H170" s="52">
        <f t="shared" si="8"/>
        <v>80.14114428825602</v>
      </c>
      <c r="I170" s="2" t="s">
        <v>61</v>
      </c>
      <c r="J170" s="6">
        <v>104.72195</v>
      </c>
      <c r="K170" s="6">
        <v>100.24109</v>
      </c>
      <c r="L170" s="6">
        <v>106.43788</v>
      </c>
      <c r="M170" s="36"/>
      <c r="N170" s="36"/>
      <c r="O170" s="9"/>
    </row>
    <row r="171" spans="2:15" ht="24">
      <c r="B171" s="2">
        <v>18</v>
      </c>
      <c r="C171" s="187">
        <v>44830</v>
      </c>
      <c r="D171" s="6">
        <v>259.745</v>
      </c>
      <c r="E171" s="6">
        <v>15.321</v>
      </c>
      <c r="F171" s="6">
        <f t="shared" si="9"/>
        <v>1.3237344</v>
      </c>
      <c r="G171" s="6">
        <f t="shared" si="7"/>
        <v>110.74315333333334</v>
      </c>
      <c r="H171" s="52">
        <f t="shared" si="8"/>
        <v>146.594521631808</v>
      </c>
      <c r="I171" s="2" t="s">
        <v>62</v>
      </c>
      <c r="J171" s="6">
        <v>141.81052</v>
      </c>
      <c r="K171" s="6">
        <v>99.79394</v>
      </c>
      <c r="L171" s="6">
        <v>90.625</v>
      </c>
      <c r="M171" s="36"/>
      <c r="N171" s="36"/>
      <c r="O171" s="9"/>
    </row>
    <row r="172" spans="2:15" ht="24">
      <c r="B172" s="2">
        <v>19</v>
      </c>
      <c r="C172" s="187">
        <v>44838</v>
      </c>
      <c r="D172" s="6">
        <v>260.285</v>
      </c>
      <c r="E172" s="6">
        <v>40.06</v>
      </c>
      <c r="F172" s="6">
        <f t="shared" si="9"/>
        <v>3.4611840000000003</v>
      </c>
      <c r="G172" s="6">
        <f t="shared" si="7"/>
        <v>301.09606</v>
      </c>
      <c r="H172" s="52">
        <f t="shared" si="8"/>
        <v>1042.1488653350402</v>
      </c>
      <c r="I172" s="2" t="s">
        <v>96</v>
      </c>
      <c r="J172" s="6">
        <v>307.90739</v>
      </c>
      <c r="K172" s="6">
        <v>310.31977</v>
      </c>
      <c r="L172" s="6">
        <v>285.06102</v>
      </c>
      <c r="M172" s="36"/>
      <c r="N172" s="36"/>
      <c r="O172" s="9"/>
    </row>
    <row r="173" spans="2:15" ht="24">
      <c r="B173" s="2">
        <v>20</v>
      </c>
      <c r="C173" s="187">
        <v>44845</v>
      </c>
      <c r="D173" s="6">
        <v>259.565</v>
      </c>
      <c r="E173" s="6">
        <v>11.796</v>
      </c>
      <c r="F173" s="6">
        <f t="shared" si="9"/>
        <v>1.0191744</v>
      </c>
      <c r="G173" s="6">
        <f t="shared" si="7"/>
        <v>87.44706333333333</v>
      </c>
      <c r="H173" s="52">
        <f t="shared" si="8"/>
        <v>89.123808304512</v>
      </c>
      <c r="I173" s="2" t="s">
        <v>97</v>
      </c>
      <c r="J173" s="6">
        <v>81.96721</v>
      </c>
      <c r="K173" s="6">
        <v>96.72473</v>
      </c>
      <c r="L173" s="6">
        <v>83.64925</v>
      </c>
      <c r="M173" s="36"/>
      <c r="N173" s="36"/>
      <c r="O173" s="9"/>
    </row>
    <row r="174" spans="2:15" ht="24">
      <c r="B174" s="2">
        <v>21</v>
      </c>
      <c r="C174" s="187">
        <v>44852</v>
      </c>
      <c r="D174" s="6">
        <v>259.225</v>
      </c>
      <c r="E174" s="6">
        <v>4.27</v>
      </c>
      <c r="F174" s="6">
        <f t="shared" si="9"/>
        <v>0.368928</v>
      </c>
      <c r="G174" s="6">
        <f t="shared" si="7"/>
        <v>32.26481666666667</v>
      </c>
      <c r="H174" s="52">
        <f t="shared" si="8"/>
        <v>11.903394283199999</v>
      </c>
      <c r="I174" s="2" t="s">
        <v>98</v>
      </c>
      <c r="J174" s="6">
        <v>16.17998</v>
      </c>
      <c r="K174" s="6">
        <v>36.70668</v>
      </c>
      <c r="L174" s="6">
        <v>43.90779</v>
      </c>
      <c r="M174" s="36"/>
      <c r="N174" s="36"/>
      <c r="O174" s="9"/>
    </row>
    <row r="175" spans="2:15" ht="24">
      <c r="B175" s="2">
        <v>22</v>
      </c>
      <c r="C175" s="187">
        <v>44869</v>
      </c>
      <c r="D175" s="6">
        <v>259.145</v>
      </c>
      <c r="E175" s="6">
        <v>2.861</v>
      </c>
      <c r="F175" s="6">
        <f t="shared" si="9"/>
        <v>0.24719040000000003</v>
      </c>
      <c r="G175" s="6">
        <f t="shared" si="7"/>
        <v>28.141723333333335</v>
      </c>
      <c r="H175" s="52">
        <f t="shared" si="8"/>
        <v>6.956363847456001</v>
      </c>
      <c r="I175" s="2" t="s">
        <v>99</v>
      </c>
      <c r="J175" s="6">
        <v>23.82512</v>
      </c>
      <c r="K175" s="6">
        <v>27.31362</v>
      </c>
      <c r="L175" s="6">
        <v>33.28643</v>
      </c>
      <c r="M175" s="36"/>
      <c r="N175" s="36"/>
      <c r="O175" s="9"/>
    </row>
    <row r="176" spans="2:15" ht="24">
      <c r="B176" s="2">
        <v>23</v>
      </c>
      <c r="C176" s="187">
        <v>44882</v>
      </c>
      <c r="D176" s="6">
        <v>259.095</v>
      </c>
      <c r="E176" s="6">
        <v>1.766</v>
      </c>
      <c r="F176" s="6">
        <f t="shared" si="9"/>
        <v>0.1525824</v>
      </c>
      <c r="G176" s="6">
        <f t="shared" si="7"/>
        <v>25.78524</v>
      </c>
      <c r="H176" s="52">
        <f t="shared" si="8"/>
        <v>3.9343738037760003</v>
      </c>
      <c r="I176" s="2" t="s">
        <v>108</v>
      </c>
      <c r="J176" s="6">
        <v>20.9337</v>
      </c>
      <c r="K176" s="6">
        <v>26.09286</v>
      </c>
      <c r="L176" s="6">
        <v>30.32916</v>
      </c>
      <c r="M176" s="36"/>
      <c r="N176" s="36"/>
      <c r="O176" s="9"/>
    </row>
    <row r="177" spans="2:15" ht="24">
      <c r="B177" s="2">
        <v>24</v>
      </c>
      <c r="C177" s="187">
        <v>44902</v>
      </c>
      <c r="D177" s="6">
        <v>258.915</v>
      </c>
      <c r="E177" s="6">
        <v>0.584</v>
      </c>
      <c r="F177" s="6">
        <f t="shared" si="9"/>
        <v>0.0504576</v>
      </c>
      <c r="G177" s="6">
        <f t="shared" si="7"/>
        <v>9.34709</v>
      </c>
      <c r="H177" s="52">
        <f t="shared" si="8"/>
        <v>0.47163172838399997</v>
      </c>
      <c r="I177" s="2" t="s">
        <v>109</v>
      </c>
      <c r="J177" s="6">
        <v>9.72976</v>
      </c>
      <c r="K177" s="6">
        <v>5.16062</v>
      </c>
      <c r="L177" s="6">
        <v>13.15089</v>
      </c>
      <c r="M177" s="36"/>
      <c r="N177" s="36"/>
      <c r="O177" s="9"/>
    </row>
    <row r="178" spans="2:15" ht="24">
      <c r="B178" s="2">
        <v>25</v>
      </c>
      <c r="C178" s="187">
        <v>44910</v>
      </c>
      <c r="D178" s="6">
        <v>258.895</v>
      </c>
      <c r="E178" s="6">
        <v>0.572</v>
      </c>
      <c r="F178" s="6">
        <f t="shared" si="9"/>
        <v>0.0494208</v>
      </c>
      <c r="G178" s="6">
        <f t="shared" si="7"/>
        <v>6.26711</v>
      </c>
      <c r="H178" s="52">
        <f t="shared" si="8"/>
        <v>0.309725589888</v>
      </c>
      <c r="I178" s="2" t="s">
        <v>110</v>
      </c>
      <c r="J178" s="6">
        <v>7.84474</v>
      </c>
      <c r="K178" s="6">
        <v>3.49321</v>
      </c>
      <c r="L178" s="6">
        <v>7.46338</v>
      </c>
      <c r="M178" s="36"/>
      <c r="N178" s="36"/>
      <c r="O178" s="9"/>
    </row>
    <row r="179" spans="1:15" ht="24">
      <c r="A179" s="9"/>
      <c r="B179" s="2">
        <v>26</v>
      </c>
      <c r="C179" s="121">
        <v>44935</v>
      </c>
      <c r="D179" s="13">
        <v>258.905</v>
      </c>
      <c r="E179" s="13">
        <v>0.523</v>
      </c>
      <c r="F179" s="13">
        <f t="shared" si="9"/>
        <v>0.045187200000000004</v>
      </c>
      <c r="G179" s="13">
        <f t="shared" si="7"/>
        <v>9.06334</v>
      </c>
      <c r="H179" s="44">
        <f t="shared" si="8"/>
        <v>0.40954695724800005</v>
      </c>
      <c r="I179" s="8" t="s">
        <v>111</v>
      </c>
      <c r="J179" s="13">
        <v>7.92764</v>
      </c>
      <c r="K179" s="13">
        <v>5.53097</v>
      </c>
      <c r="L179" s="13">
        <v>13.73141</v>
      </c>
      <c r="M179" s="36"/>
      <c r="N179" s="36"/>
      <c r="O179" s="9"/>
    </row>
    <row r="180" spans="1:15" ht="24">
      <c r="A180" s="9"/>
      <c r="B180" s="2">
        <v>27</v>
      </c>
      <c r="C180" s="121">
        <v>44942</v>
      </c>
      <c r="D180" s="13">
        <v>258.875</v>
      </c>
      <c r="E180" s="13">
        <v>0.314</v>
      </c>
      <c r="F180" s="13">
        <f t="shared" si="9"/>
        <v>0.0271296</v>
      </c>
      <c r="G180" s="13">
        <f t="shared" si="7"/>
        <v>16.67955</v>
      </c>
      <c r="H180" s="44">
        <f t="shared" si="8"/>
        <v>0.45250951967999997</v>
      </c>
      <c r="I180" s="8" t="s">
        <v>112</v>
      </c>
      <c r="J180" s="13">
        <v>6.67862</v>
      </c>
      <c r="K180" s="13">
        <v>18.15326</v>
      </c>
      <c r="L180" s="13">
        <v>25.20677</v>
      </c>
      <c r="M180" s="36"/>
      <c r="N180" s="36"/>
      <c r="O180" s="9"/>
    </row>
    <row r="181" spans="2:14" s="196" customFormat="1" ht="24.75" thickBot="1">
      <c r="B181" s="197">
        <v>28</v>
      </c>
      <c r="C181" s="198">
        <v>44980</v>
      </c>
      <c r="D181" s="199">
        <v>259.145</v>
      </c>
      <c r="E181" s="199">
        <v>0.378</v>
      </c>
      <c r="F181" s="199">
        <f>SUM(E181*0.0864)</f>
        <v>0.0326592</v>
      </c>
      <c r="G181" s="199">
        <f t="shared" si="7"/>
        <v>9.530646666666668</v>
      </c>
      <c r="H181" s="272">
        <f t="shared" si="8"/>
        <v>0.311263295616</v>
      </c>
      <c r="I181" s="197" t="s">
        <v>114</v>
      </c>
      <c r="J181" s="199">
        <v>18.84951</v>
      </c>
      <c r="K181" s="199">
        <v>5.92491</v>
      </c>
      <c r="L181" s="199">
        <v>3.81752</v>
      </c>
      <c r="M181" s="200" t="s">
        <v>118</v>
      </c>
      <c r="N181" s="200"/>
    </row>
    <row r="182" spans="1:15" ht="24.75" thickTop="1">
      <c r="A182" s="9"/>
      <c r="B182" s="2"/>
      <c r="G182" s="13"/>
      <c r="H182" s="44"/>
      <c r="I182" s="8"/>
      <c r="J182" s="13"/>
      <c r="K182" s="13"/>
      <c r="L182" s="13"/>
      <c r="M182" s="36"/>
      <c r="N182" s="36"/>
      <c r="O182" s="9"/>
    </row>
    <row r="183" spans="1:15" ht="24">
      <c r="A183" s="9"/>
      <c r="B183" s="2"/>
      <c r="C183" s="121"/>
      <c r="D183" s="13"/>
      <c r="E183" s="13"/>
      <c r="F183" s="13"/>
      <c r="G183" s="13"/>
      <c r="H183" s="44"/>
      <c r="I183" s="8"/>
      <c r="J183" s="13"/>
      <c r="K183" s="13"/>
      <c r="L183" s="13"/>
      <c r="M183" s="36"/>
      <c r="N183" s="36"/>
      <c r="O183" s="9"/>
    </row>
    <row r="184" spans="1:15" ht="24">
      <c r="A184" s="9"/>
      <c r="B184" s="2"/>
      <c r="C184" s="121"/>
      <c r="D184" s="13"/>
      <c r="E184" s="13"/>
      <c r="F184" s="13"/>
      <c r="G184" s="13"/>
      <c r="H184" s="44"/>
      <c r="I184" s="8"/>
      <c r="J184" s="13"/>
      <c r="K184" s="13"/>
      <c r="L184" s="13"/>
      <c r="M184" s="36"/>
      <c r="N184" s="36"/>
      <c r="O184" s="9"/>
    </row>
    <row r="185" spans="1:15" ht="24">
      <c r="A185" s="9"/>
      <c r="B185" s="214"/>
      <c r="C185" s="121"/>
      <c r="D185" s="13"/>
      <c r="E185" s="13"/>
      <c r="F185" s="13"/>
      <c r="G185" s="13"/>
      <c r="H185" s="44"/>
      <c r="I185" s="8"/>
      <c r="J185" s="13"/>
      <c r="K185" s="13"/>
      <c r="L185" s="13"/>
      <c r="M185" s="36"/>
      <c r="N185" s="36"/>
      <c r="O185" s="9"/>
    </row>
    <row r="186" spans="1:15" ht="24">
      <c r="A186" s="9"/>
      <c r="B186" s="214"/>
      <c r="C186" s="121"/>
      <c r="D186" s="13"/>
      <c r="E186" s="13"/>
      <c r="F186" s="13"/>
      <c r="G186" s="13"/>
      <c r="H186" s="44"/>
      <c r="I186" s="8"/>
      <c r="J186" s="13"/>
      <c r="K186" s="13"/>
      <c r="L186" s="13"/>
      <c r="M186" s="36"/>
      <c r="N186" s="36"/>
      <c r="O186" s="9"/>
    </row>
    <row r="187" spans="1:15" ht="24">
      <c r="A187" s="9"/>
      <c r="B187" s="214"/>
      <c r="C187" s="121"/>
      <c r="D187" s="13"/>
      <c r="E187" s="13"/>
      <c r="F187" s="13"/>
      <c r="G187" s="13"/>
      <c r="H187" s="44"/>
      <c r="I187" s="8"/>
      <c r="J187" s="13"/>
      <c r="K187" s="13"/>
      <c r="L187" s="13"/>
      <c r="M187" s="36"/>
      <c r="N187" s="36"/>
      <c r="O187" s="9"/>
    </row>
    <row r="188" spans="1:15" ht="24">
      <c r="A188" s="9"/>
      <c r="B188" s="214"/>
      <c r="C188" s="121"/>
      <c r="D188" s="13"/>
      <c r="E188" s="13"/>
      <c r="F188" s="13"/>
      <c r="G188" s="13"/>
      <c r="H188" s="44"/>
      <c r="I188" s="8"/>
      <c r="J188" s="13"/>
      <c r="K188" s="13"/>
      <c r="L188" s="13"/>
      <c r="M188" s="36"/>
      <c r="N188" s="36"/>
      <c r="O188" s="9"/>
    </row>
    <row r="189" spans="1:15" ht="24">
      <c r="A189" s="9"/>
      <c r="B189" s="214"/>
      <c r="C189" s="121"/>
      <c r="D189" s="13"/>
      <c r="E189" s="13"/>
      <c r="F189" s="13"/>
      <c r="G189" s="13"/>
      <c r="H189" s="44"/>
      <c r="I189" s="8"/>
      <c r="J189" s="13"/>
      <c r="K189" s="13"/>
      <c r="L189" s="13"/>
      <c r="M189" s="36"/>
      <c r="N189" s="36"/>
      <c r="O189" s="9"/>
    </row>
    <row r="190" spans="1:15" ht="24">
      <c r="A190" s="9"/>
      <c r="B190" s="214"/>
      <c r="C190" s="121"/>
      <c r="D190" s="13"/>
      <c r="E190" s="13"/>
      <c r="F190" s="13"/>
      <c r="G190" s="13"/>
      <c r="H190" s="44"/>
      <c r="I190" s="8"/>
      <c r="J190" s="13"/>
      <c r="K190" s="13"/>
      <c r="L190" s="13"/>
      <c r="M190" s="36"/>
      <c r="N190" s="36"/>
      <c r="O190" s="9"/>
    </row>
    <row r="191" spans="1:15" ht="24">
      <c r="A191" s="9"/>
      <c r="B191" s="214"/>
      <c r="C191" s="121"/>
      <c r="D191" s="13"/>
      <c r="E191" s="13"/>
      <c r="F191" s="13"/>
      <c r="G191" s="13"/>
      <c r="H191" s="44"/>
      <c r="I191" s="8"/>
      <c r="J191" s="13"/>
      <c r="K191" s="13"/>
      <c r="L191" s="13"/>
      <c r="M191" s="36"/>
      <c r="N191" s="36"/>
      <c r="O191" s="9"/>
    </row>
    <row r="192" spans="1:15" ht="24">
      <c r="A192" s="9"/>
      <c r="B192" s="214"/>
      <c r="C192" s="121"/>
      <c r="D192" s="13"/>
      <c r="E192" s="13"/>
      <c r="F192" s="13"/>
      <c r="G192" s="13"/>
      <c r="H192" s="44"/>
      <c r="I192" s="8"/>
      <c r="J192" s="13"/>
      <c r="K192" s="13"/>
      <c r="L192" s="13"/>
      <c r="M192" s="36"/>
      <c r="N192" s="36"/>
      <c r="O192" s="9"/>
    </row>
    <row r="193" spans="1:15" ht="24">
      <c r="A193" s="9"/>
      <c r="B193" s="214"/>
      <c r="C193" s="121"/>
      <c r="D193" s="13"/>
      <c r="E193" s="13"/>
      <c r="F193" s="13"/>
      <c r="G193" s="13"/>
      <c r="H193" s="44"/>
      <c r="I193" s="8"/>
      <c r="J193" s="13"/>
      <c r="K193" s="13"/>
      <c r="L193" s="13"/>
      <c r="M193" s="36"/>
      <c r="N193" s="36"/>
      <c r="O193" s="9"/>
    </row>
    <row r="194" spans="1:15" ht="24">
      <c r="A194" s="9"/>
      <c r="B194" s="214"/>
      <c r="C194" s="121"/>
      <c r="D194" s="13"/>
      <c r="E194" s="13"/>
      <c r="F194" s="13"/>
      <c r="G194" s="13"/>
      <c r="H194" s="44"/>
      <c r="I194" s="8"/>
      <c r="J194" s="13"/>
      <c r="K194" s="13"/>
      <c r="L194" s="13"/>
      <c r="M194" s="36"/>
      <c r="N194" s="36"/>
      <c r="O194" s="9"/>
    </row>
    <row r="195" spans="1:15" ht="24">
      <c r="A195" s="9"/>
      <c r="B195" s="214"/>
      <c r="C195" s="121"/>
      <c r="D195" s="13"/>
      <c r="E195" s="13"/>
      <c r="F195" s="13"/>
      <c r="G195" s="13"/>
      <c r="H195" s="44"/>
      <c r="I195" s="8"/>
      <c r="J195" s="13"/>
      <c r="K195" s="13"/>
      <c r="L195" s="13"/>
      <c r="M195" s="36"/>
      <c r="N195" s="36"/>
      <c r="O195" s="9"/>
    </row>
    <row r="196" spans="1:15" ht="24">
      <c r="A196" s="9"/>
      <c r="B196" s="214"/>
      <c r="C196" s="121"/>
      <c r="D196" s="13"/>
      <c r="E196" s="13"/>
      <c r="F196" s="13"/>
      <c r="G196" s="13"/>
      <c r="H196" s="44"/>
      <c r="I196" s="8"/>
      <c r="J196" s="13"/>
      <c r="K196" s="13"/>
      <c r="L196" s="13"/>
      <c r="M196" s="36"/>
      <c r="N196" s="36"/>
      <c r="O196" s="9"/>
    </row>
    <row r="197" spans="1:15" ht="24">
      <c r="A197" s="9"/>
      <c r="B197" s="214"/>
      <c r="C197" s="121"/>
      <c r="D197" s="13"/>
      <c r="E197" s="13"/>
      <c r="F197" s="13"/>
      <c r="G197" s="13"/>
      <c r="H197" s="44"/>
      <c r="I197" s="8"/>
      <c r="J197" s="13"/>
      <c r="K197" s="13"/>
      <c r="L197" s="13"/>
      <c r="M197" s="36"/>
      <c r="N197" s="36"/>
      <c r="O197" s="9"/>
    </row>
    <row r="198" spans="1:15" ht="24">
      <c r="A198" s="9"/>
      <c r="B198" s="214"/>
      <c r="C198" s="121"/>
      <c r="D198" s="13"/>
      <c r="E198" s="13"/>
      <c r="F198" s="13"/>
      <c r="G198" s="13"/>
      <c r="H198" s="44"/>
      <c r="I198" s="8"/>
      <c r="J198" s="13"/>
      <c r="K198" s="13"/>
      <c r="L198" s="13"/>
      <c r="M198" s="36"/>
      <c r="N198" s="36"/>
      <c r="O198" s="9"/>
    </row>
    <row r="199" spans="1:15" ht="24">
      <c r="A199" s="9"/>
      <c r="B199" s="214"/>
      <c r="C199" s="121"/>
      <c r="D199" s="13"/>
      <c r="E199" s="13"/>
      <c r="F199" s="13"/>
      <c r="G199" s="13"/>
      <c r="H199" s="44"/>
      <c r="I199" s="8"/>
      <c r="J199" s="13"/>
      <c r="K199" s="13"/>
      <c r="L199" s="13"/>
      <c r="M199" s="36"/>
      <c r="N199" s="36"/>
      <c r="O199" s="9"/>
    </row>
    <row r="200" spans="1:15" ht="24">
      <c r="A200" s="9"/>
      <c r="B200" s="214"/>
      <c r="C200" s="121"/>
      <c r="D200" s="13"/>
      <c r="E200" s="13"/>
      <c r="F200" s="13"/>
      <c r="G200" s="13"/>
      <c r="H200" s="44"/>
      <c r="I200" s="8"/>
      <c r="J200" s="13"/>
      <c r="K200" s="13"/>
      <c r="L200" s="13"/>
      <c r="M200" s="36"/>
      <c r="N200" s="36"/>
      <c r="O200" s="9"/>
    </row>
    <row r="201" spans="1:15" ht="24">
      <c r="A201" s="9"/>
      <c r="B201" s="214"/>
      <c r="C201" s="121"/>
      <c r="D201" s="13"/>
      <c r="E201" s="13"/>
      <c r="F201" s="13"/>
      <c r="G201" s="13"/>
      <c r="H201" s="44"/>
      <c r="I201" s="8"/>
      <c r="J201" s="13"/>
      <c r="K201" s="13"/>
      <c r="L201" s="13"/>
      <c r="M201" s="36"/>
      <c r="N201" s="36"/>
      <c r="O201" s="9"/>
    </row>
    <row r="202" spans="1:15" ht="24">
      <c r="A202" s="9"/>
      <c r="B202" s="214"/>
      <c r="C202" s="121"/>
      <c r="D202" s="13"/>
      <c r="E202" s="13"/>
      <c r="F202" s="13"/>
      <c r="G202" s="13"/>
      <c r="H202" s="44"/>
      <c r="I202" s="8"/>
      <c r="J202" s="13"/>
      <c r="K202" s="13"/>
      <c r="L202" s="13"/>
      <c r="M202" s="36"/>
      <c r="N202" s="36"/>
      <c r="O202" s="9"/>
    </row>
    <row r="203" spans="1:15" ht="24">
      <c r="A203" s="9"/>
      <c r="B203" s="214"/>
      <c r="C203" s="121"/>
      <c r="D203" s="13"/>
      <c r="E203" s="13"/>
      <c r="F203" s="13"/>
      <c r="G203" s="13"/>
      <c r="H203" s="44"/>
      <c r="I203" s="8"/>
      <c r="J203" s="13"/>
      <c r="K203" s="13"/>
      <c r="L203" s="13"/>
      <c r="M203" s="36"/>
      <c r="N203" s="36"/>
      <c r="O203" s="9"/>
    </row>
    <row r="204" spans="1:15" ht="24">
      <c r="A204" s="9"/>
      <c r="B204" s="214"/>
      <c r="C204" s="121"/>
      <c r="D204" s="13"/>
      <c r="E204" s="13"/>
      <c r="F204" s="13"/>
      <c r="G204" s="13"/>
      <c r="H204" s="44"/>
      <c r="I204" s="8"/>
      <c r="J204" s="13"/>
      <c r="K204" s="13"/>
      <c r="L204" s="13"/>
      <c r="M204" s="36"/>
      <c r="N204" s="36"/>
      <c r="O204" s="9"/>
    </row>
    <row r="205" spans="1:15" ht="24">
      <c r="A205" s="9"/>
      <c r="B205" s="214"/>
      <c r="C205" s="121"/>
      <c r="D205" s="13"/>
      <c r="E205" s="13"/>
      <c r="F205" s="13"/>
      <c r="G205" s="13"/>
      <c r="H205" s="44"/>
      <c r="I205" s="8"/>
      <c r="J205" s="13"/>
      <c r="K205" s="13"/>
      <c r="L205" s="13"/>
      <c r="M205" s="36"/>
      <c r="N205" s="36"/>
      <c r="O205" s="9"/>
    </row>
    <row r="206" spans="1:15" ht="24">
      <c r="A206" s="9"/>
      <c r="B206" s="214"/>
      <c r="C206" s="121"/>
      <c r="D206" s="13"/>
      <c r="E206" s="13"/>
      <c r="F206" s="13"/>
      <c r="G206" s="13"/>
      <c r="H206" s="44"/>
      <c r="I206" s="8"/>
      <c r="J206" s="13"/>
      <c r="K206" s="13"/>
      <c r="L206" s="13"/>
      <c r="M206" s="36"/>
      <c r="N206" s="36"/>
      <c r="O206" s="9"/>
    </row>
    <row r="207" spans="1:15" ht="24">
      <c r="A207" s="9"/>
      <c r="B207" s="214"/>
      <c r="C207" s="121"/>
      <c r="D207" s="13"/>
      <c r="E207" s="13"/>
      <c r="F207" s="13"/>
      <c r="G207" s="13"/>
      <c r="H207" s="44"/>
      <c r="I207" s="8"/>
      <c r="J207" s="13"/>
      <c r="K207" s="13"/>
      <c r="L207" s="13"/>
      <c r="M207" s="36"/>
      <c r="N207" s="36"/>
      <c r="O207" s="9"/>
    </row>
    <row r="208" spans="1:15" ht="24">
      <c r="A208" s="9"/>
      <c r="B208" s="214"/>
      <c r="C208" s="121"/>
      <c r="D208" s="13"/>
      <c r="E208" s="13"/>
      <c r="F208" s="13"/>
      <c r="G208" s="13"/>
      <c r="H208" s="44"/>
      <c r="I208" s="8"/>
      <c r="J208" s="13"/>
      <c r="K208" s="13"/>
      <c r="L208" s="13"/>
      <c r="M208" s="36"/>
      <c r="N208" s="36"/>
      <c r="O208" s="9"/>
    </row>
    <row r="209" spans="1:15" ht="24">
      <c r="A209" s="9"/>
      <c r="B209" s="214"/>
      <c r="C209" s="121"/>
      <c r="D209" s="13"/>
      <c r="E209" s="13"/>
      <c r="F209" s="13"/>
      <c r="G209" s="13"/>
      <c r="H209" s="44"/>
      <c r="I209" s="8"/>
      <c r="J209" s="13"/>
      <c r="K209" s="13"/>
      <c r="L209" s="13"/>
      <c r="M209" s="36"/>
      <c r="N209" s="36"/>
      <c r="O209" s="9"/>
    </row>
    <row r="210" spans="1:15" ht="24">
      <c r="A210" s="9"/>
      <c r="B210" s="214"/>
      <c r="C210" s="121"/>
      <c r="D210" s="13"/>
      <c r="E210" s="13"/>
      <c r="F210" s="13"/>
      <c r="G210" s="13"/>
      <c r="H210" s="44"/>
      <c r="I210" s="8"/>
      <c r="J210" s="13"/>
      <c r="K210" s="13"/>
      <c r="L210" s="13"/>
      <c r="M210" s="36"/>
      <c r="N210" s="36"/>
      <c r="O210" s="9"/>
    </row>
    <row r="211" spans="1:15" ht="24">
      <c r="A211" s="9"/>
      <c r="B211" s="214"/>
      <c r="C211" s="121"/>
      <c r="D211" s="13"/>
      <c r="E211" s="13"/>
      <c r="F211" s="13"/>
      <c r="G211" s="13"/>
      <c r="H211" s="44"/>
      <c r="I211" s="8"/>
      <c r="J211" s="13"/>
      <c r="K211" s="13"/>
      <c r="L211" s="13"/>
      <c r="M211" s="36"/>
      <c r="N211" s="36"/>
      <c r="O211" s="9"/>
    </row>
    <row r="212" spans="1:15" ht="24">
      <c r="A212" s="9"/>
      <c r="B212" s="214"/>
      <c r="C212" s="121"/>
      <c r="D212" s="13"/>
      <c r="E212" s="13"/>
      <c r="F212" s="13"/>
      <c r="G212" s="13"/>
      <c r="H212" s="44"/>
      <c r="I212" s="8"/>
      <c r="J212" s="13"/>
      <c r="K212" s="13"/>
      <c r="L212" s="13"/>
      <c r="M212" s="36"/>
      <c r="N212" s="36"/>
      <c r="O212" s="9"/>
    </row>
    <row r="213" spans="1:15" ht="24">
      <c r="A213" s="9"/>
      <c r="B213" s="214"/>
      <c r="C213" s="121"/>
      <c r="D213" s="13"/>
      <c r="E213" s="13"/>
      <c r="F213" s="13"/>
      <c r="G213" s="13"/>
      <c r="H213" s="44"/>
      <c r="I213" s="8"/>
      <c r="J213" s="13"/>
      <c r="K213" s="13"/>
      <c r="L213" s="13"/>
      <c r="M213" s="36"/>
      <c r="N213" s="36"/>
      <c r="O213" s="9"/>
    </row>
    <row r="214" spans="1:15" ht="24">
      <c r="A214" s="9"/>
      <c r="B214" s="214"/>
      <c r="C214" s="121"/>
      <c r="D214" s="13"/>
      <c r="E214" s="13"/>
      <c r="F214" s="13"/>
      <c r="G214" s="13"/>
      <c r="H214" s="44"/>
      <c r="I214" s="8"/>
      <c r="J214" s="13"/>
      <c r="K214" s="13"/>
      <c r="L214" s="13"/>
      <c r="M214" s="36"/>
      <c r="N214" s="36"/>
      <c r="O214" s="9"/>
    </row>
    <row r="215" spans="1:15" ht="24.75" thickBot="1">
      <c r="A215" s="40"/>
      <c r="B215" s="215"/>
      <c r="C215" s="122"/>
      <c r="D215" s="41"/>
      <c r="E215" s="41"/>
      <c r="F215" s="41"/>
      <c r="I215" s="39"/>
      <c r="J215" s="41"/>
      <c r="K215" s="41"/>
      <c r="L215" s="41"/>
      <c r="M215" s="48"/>
      <c r="N215" s="41" t="e">
        <f>+AVERAGE(J215:L215)</f>
        <v>#DIV/0!</v>
      </c>
      <c r="O215" s="45" t="e">
        <f>N215*F215</f>
        <v>#DIV/0!</v>
      </c>
    </row>
    <row r="216" spans="1:15" ht="24">
      <c r="A216" s="9"/>
      <c r="B216" s="214"/>
      <c r="C216" s="121"/>
      <c r="D216" s="13"/>
      <c r="E216" s="13"/>
      <c r="F216" s="13"/>
      <c r="G216" s="13"/>
      <c r="H216" s="44"/>
      <c r="I216" s="8"/>
      <c r="J216" s="13"/>
      <c r="K216" s="13"/>
      <c r="L216" s="13"/>
      <c r="M216" s="36"/>
      <c r="N216" s="36"/>
      <c r="O216" s="9"/>
    </row>
    <row r="217" spans="1:15" ht="24">
      <c r="A217" s="9"/>
      <c r="B217" s="214"/>
      <c r="C217" s="121"/>
      <c r="D217" s="13"/>
      <c r="E217" s="13"/>
      <c r="F217" s="13"/>
      <c r="G217" s="13"/>
      <c r="H217" s="44"/>
      <c r="I217" s="8"/>
      <c r="J217" s="13"/>
      <c r="K217" s="13"/>
      <c r="L217" s="13"/>
      <c r="M217" s="36"/>
      <c r="N217" s="36"/>
      <c r="O217" s="9"/>
    </row>
    <row r="218" spans="1:15" ht="24">
      <c r="A218" s="9"/>
      <c r="B218" s="214"/>
      <c r="C218" s="121"/>
      <c r="D218" s="13"/>
      <c r="E218" s="13"/>
      <c r="F218" s="13"/>
      <c r="G218" s="13"/>
      <c r="H218" s="44"/>
      <c r="I218" s="8"/>
      <c r="J218" s="13"/>
      <c r="K218" s="13"/>
      <c r="L218" s="13"/>
      <c r="M218" s="36"/>
      <c r="N218" s="36"/>
      <c r="O218" s="9"/>
    </row>
    <row r="219" spans="1:15" ht="24">
      <c r="A219" s="9"/>
      <c r="B219" s="214"/>
      <c r="C219" s="121"/>
      <c r="D219" s="13"/>
      <c r="E219" s="13"/>
      <c r="F219" s="13"/>
      <c r="G219" s="13"/>
      <c r="H219" s="44"/>
      <c r="I219" s="8"/>
      <c r="J219" s="13"/>
      <c r="K219" s="13"/>
      <c r="L219" s="13"/>
      <c r="M219" s="36"/>
      <c r="N219" s="36"/>
      <c r="O219" s="9"/>
    </row>
    <row r="220" spans="1:15" ht="24">
      <c r="A220" s="9"/>
      <c r="B220" s="214"/>
      <c r="C220" s="121"/>
      <c r="D220" s="13"/>
      <c r="E220" s="13"/>
      <c r="F220" s="13"/>
      <c r="G220" s="13"/>
      <c r="H220" s="44"/>
      <c r="I220" s="8"/>
      <c r="J220" s="13"/>
      <c r="K220" s="13"/>
      <c r="L220" s="13"/>
      <c r="M220" s="36"/>
      <c r="N220" s="36"/>
      <c r="O220" s="9"/>
    </row>
    <row r="221" spans="1:15" ht="24">
      <c r="A221" s="9"/>
      <c r="B221" s="214"/>
      <c r="C221" s="121"/>
      <c r="D221" s="13"/>
      <c r="E221" s="13"/>
      <c r="F221" s="13"/>
      <c r="G221" s="13"/>
      <c r="H221" s="44"/>
      <c r="I221" s="8"/>
      <c r="J221" s="13"/>
      <c r="K221" s="13"/>
      <c r="L221" s="13"/>
      <c r="M221" s="36"/>
      <c r="N221" s="36"/>
      <c r="O221" s="9"/>
    </row>
    <row r="222" spans="1:15" ht="24">
      <c r="A222" s="9"/>
      <c r="B222" s="214"/>
      <c r="C222" s="121"/>
      <c r="D222" s="13"/>
      <c r="E222" s="13"/>
      <c r="F222" s="13"/>
      <c r="G222" s="13"/>
      <c r="H222" s="44"/>
      <c r="I222" s="8"/>
      <c r="J222" s="13"/>
      <c r="K222" s="13"/>
      <c r="L222" s="13"/>
      <c r="M222" s="36"/>
      <c r="N222" s="36"/>
      <c r="O222" s="9"/>
    </row>
    <row r="223" spans="1:15" ht="24">
      <c r="A223" s="9"/>
      <c r="B223" s="214"/>
      <c r="C223" s="121"/>
      <c r="D223" s="13"/>
      <c r="E223" s="13"/>
      <c r="F223" s="13"/>
      <c r="G223" s="13"/>
      <c r="H223" s="44"/>
      <c r="I223" s="8"/>
      <c r="J223" s="13"/>
      <c r="K223" s="13"/>
      <c r="L223" s="13"/>
      <c r="M223" s="36"/>
      <c r="N223" s="36"/>
      <c r="O223" s="9"/>
    </row>
    <row r="224" spans="1:15" ht="24">
      <c r="A224" s="9"/>
      <c r="B224" s="214"/>
      <c r="C224" s="121"/>
      <c r="D224" s="13"/>
      <c r="E224" s="13"/>
      <c r="F224" s="13"/>
      <c r="G224" s="13"/>
      <c r="H224" s="44"/>
      <c r="I224" s="8"/>
      <c r="J224" s="13"/>
      <c r="K224" s="13"/>
      <c r="L224" s="13"/>
      <c r="M224" s="36"/>
      <c r="N224" s="36"/>
      <c r="O224" s="9"/>
    </row>
    <row r="225" spans="1:15" ht="24">
      <c r="A225" s="9"/>
      <c r="B225" s="214"/>
      <c r="C225" s="121"/>
      <c r="D225" s="13"/>
      <c r="E225" s="13"/>
      <c r="F225" s="13"/>
      <c r="G225" s="13"/>
      <c r="H225" s="44"/>
      <c r="I225" s="8"/>
      <c r="J225" s="13"/>
      <c r="K225" s="13"/>
      <c r="L225" s="13"/>
      <c r="M225" s="36"/>
      <c r="N225" s="36"/>
      <c r="O225" s="9"/>
    </row>
    <row r="226" spans="1:15" ht="24">
      <c r="A226" s="9"/>
      <c r="B226" s="214"/>
      <c r="C226" s="121"/>
      <c r="D226" s="13"/>
      <c r="E226" s="13"/>
      <c r="F226" s="13"/>
      <c r="G226" s="13"/>
      <c r="H226" s="44"/>
      <c r="I226" s="8"/>
      <c r="J226" s="13"/>
      <c r="K226" s="13"/>
      <c r="L226" s="13"/>
      <c r="M226" s="36"/>
      <c r="N226" s="36"/>
      <c r="O226" s="9"/>
    </row>
    <row r="227" spans="1:15" ht="24">
      <c r="A227" s="9"/>
      <c r="B227" s="214"/>
      <c r="C227" s="121"/>
      <c r="D227" s="13"/>
      <c r="E227" s="13"/>
      <c r="F227" s="13"/>
      <c r="G227" s="13"/>
      <c r="H227" s="44"/>
      <c r="I227" s="8"/>
      <c r="J227" s="13"/>
      <c r="K227" s="13"/>
      <c r="L227" s="13"/>
      <c r="M227" s="36"/>
      <c r="N227" s="36"/>
      <c r="O227" s="9"/>
    </row>
    <row r="228" spans="1:15" ht="24">
      <c r="A228" s="9"/>
      <c r="B228" s="214"/>
      <c r="C228" s="121"/>
      <c r="D228" s="13"/>
      <c r="E228" s="13"/>
      <c r="F228" s="13"/>
      <c r="G228" s="13"/>
      <c r="H228" s="44"/>
      <c r="I228" s="8"/>
      <c r="J228" s="13"/>
      <c r="K228" s="13"/>
      <c r="L228" s="13"/>
      <c r="M228" s="36"/>
      <c r="N228" s="36"/>
      <c r="O228" s="9"/>
    </row>
    <row r="229" spans="1:15" ht="24">
      <c r="A229" s="9"/>
      <c r="B229" s="214"/>
      <c r="C229" s="121"/>
      <c r="D229" s="13"/>
      <c r="E229" s="13"/>
      <c r="F229" s="13"/>
      <c r="G229" s="13"/>
      <c r="H229" s="44"/>
      <c r="I229" s="8"/>
      <c r="J229" s="13"/>
      <c r="K229" s="13"/>
      <c r="L229" s="13"/>
      <c r="M229" s="36"/>
      <c r="N229" s="36"/>
      <c r="O229" s="9"/>
    </row>
    <row r="230" spans="1:15" ht="24">
      <c r="A230" s="9"/>
      <c r="B230" s="214"/>
      <c r="C230" s="121"/>
      <c r="D230" s="13"/>
      <c r="E230" s="13"/>
      <c r="F230" s="13"/>
      <c r="G230" s="13"/>
      <c r="H230" s="44"/>
      <c r="I230" s="8"/>
      <c r="J230" s="13"/>
      <c r="K230" s="13"/>
      <c r="L230" s="13"/>
      <c r="M230" s="36"/>
      <c r="N230" s="36"/>
      <c r="O230" s="9"/>
    </row>
    <row r="231" spans="1:15" ht="24">
      <c r="A231" s="9"/>
      <c r="B231" s="214"/>
      <c r="C231" s="121"/>
      <c r="D231" s="13"/>
      <c r="E231" s="13"/>
      <c r="F231" s="13"/>
      <c r="G231" s="13"/>
      <c r="H231" s="44"/>
      <c r="I231" s="8"/>
      <c r="J231" s="13"/>
      <c r="K231" s="13"/>
      <c r="L231" s="13"/>
      <c r="M231" s="36"/>
      <c r="N231" s="36"/>
      <c r="O231" s="9"/>
    </row>
    <row r="232" spans="1:15" ht="24">
      <c r="A232" s="9"/>
      <c r="B232" s="214"/>
      <c r="C232" s="121"/>
      <c r="D232" s="13"/>
      <c r="E232" s="13"/>
      <c r="F232" s="13"/>
      <c r="G232" s="13"/>
      <c r="H232" s="44"/>
      <c r="I232" s="8"/>
      <c r="J232" s="13"/>
      <c r="K232" s="13"/>
      <c r="L232" s="13"/>
      <c r="M232" s="36"/>
      <c r="N232" s="36"/>
      <c r="O232" s="9"/>
    </row>
    <row r="233" spans="1:15" ht="24">
      <c r="A233" s="9"/>
      <c r="B233" s="214"/>
      <c r="C233" s="121"/>
      <c r="D233" s="13"/>
      <c r="E233" s="13"/>
      <c r="F233" s="13"/>
      <c r="G233" s="13"/>
      <c r="H233" s="44"/>
      <c r="I233" s="8"/>
      <c r="J233" s="13"/>
      <c r="K233" s="13"/>
      <c r="L233" s="13"/>
      <c r="M233" s="36"/>
      <c r="N233" s="36"/>
      <c r="O233" s="9"/>
    </row>
    <row r="234" spans="1:15" ht="24">
      <c r="A234" s="9"/>
      <c r="B234" s="214"/>
      <c r="C234" s="121"/>
      <c r="D234" s="13"/>
      <c r="E234" s="13"/>
      <c r="F234" s="13"/>
      <c r="G234" s="13"/>
      <c r="H234" s="44"/>
      <c r="I234" s="8"/>
      <c r="J234" s="13"/>
      <c r="K234" s="13"/>
      <c r="L234" s="13"/>
      <c r="M234" s="36"/>
      <c r="N234" s="36"/>
      <c r="O234" s="9"/>
    </row>
    <row r="235" spans="1:15" ht="24">
      <c r="A235" s="9"/>
      <c r="B235" s="214"/>
      <c r="C235" s="121"/>
      <c r="D235" s="13"/>
      <c r="E235" s="13"/>
      <c r="F235" s="13"/>
      <c r="G235" s="13"/>
      <c r="H235" s="44"/>
      <c r="I235" s="8"/>
      <c r="J235" s="13"/>
      <c r="K235" s="13"/>
      <c r="L235" s="13"/>
      <c r="M235" s="36"/>
      <c r="N235" s="36"/>
      <c r="O235" s="9"/>
    </row>
    <row r="236" spans="1:15" ht="24">
      <c r="A236" s="9"/>
      <c r="B236" s="214"/>
      <c r="C236" s="121"/>
      <c r="D236" s="13"/>
      <c r="E236" s="13"/>
      <c r="F236" s="13"/>
      <c r="G236" s="13"/>
      <c r="H236" s="44"/>
      <c r="I236" s="8"/>
      <c r="J236" s="13"/>
      <c r="K236" s="13"/>
      <c r="L236" s="13"/>
      <c r="M236" s="36"/>
      <c r="N236" s="36"/>
      <c r="O236" s="9"/>
    </row>
    <row r="237" spans="1:15" ht="24">
      <c r="A237" s="9"/>
      <c r="B237" s="214"/>
      <c r="C237" s="121"/>
      <c r="D237" s="13"/>
      <c r="E237" s="13"/>
      <c r="F237" s="13"/>
      <c r="G237" s="13"/>
      <c r="H237" s="44"/>
      <c r="I237" s="8"/>
      <c r="J237" s="13"/>
      <c r="K237" s="13"/>
      <c r="L237" s="13"/>
      <c r="M237" s="36"/>
      <c r="N237" s="36"/>
      <c r="O237" s="9"/>
    </row>
    <row r="238" spans="1:15" ht="24">
      <c r="A238" s="9"/>
      <c r="B238" s="214"/>
      <c r="C238" s="121"/>
      <c r="D238" s="13"/>
      <c r="E238" s="13"/>
      <c r="F238" s="13"/>
      <c r="G238" s="13"/>
      <c r="H238" s="44"/>
      <c r="I238" s="8"/>
      <c r="J238" s="13"/>
      <c r="K238" s="13"/>
      <c r="L238" s="13"/>
      <c r="M238" s="36"/>
      <c r="N238" s="36"/>
      <c r="O238" s="9"/>
    </row>
    <row r="239" spans="1:15" ht="24">
      <c r="A239" s="9"/>
      <c r="B239" s="214"/>
      <c r="C239" s="121"/>
      <c r="D239" s="13"/>
      <c r="E239" s="13"/>
      <c r="F239" s="13"/>
      <c r="G239" s="13"/>
      <c r="H239" s="44"/>
      <c r="I239" s="8"/>
      <c r="J239" s="13"/>
      <c r="K239" s="13"/>
      <c r="L239" s="13"/>
      <c r="M239" s="36"/>
      <c r="N239" s="36"/>
      <c r="O239" s="9"/>
    </row>
    <row r="240" spans="1:15" ht="24">
      <c r="A240" s="9"/>
      <c r="B240" s="214"/>
      <c r="C240" s="121"/>
      <c r="D240" s="13"/>
      <c r="E240" s="13"/>
      <c r="F240" s="13"/>
      <c r="G240" s="13"/>
      <c r="H240" s="44"/>
      <c r="I240" s="8"/>
      <c r="J240" s="13"/>
      <c r="K240" s="13"/>
      <c r="L240" s="13"/>
      <c r="M240" s="58" t="s">
        <v>63</v>
      </c>
      <c r="N240" s="59"/>
      <c r="O240" s="9"/>
    </row>
    <row r="241" spans="1:15" ht="24">
      <c r="A241" s="9"/>
      <c r="B241" s="214"/>
      <c r="C241" s="121"/>
      <c r="D241" s="13"/>
      <c r="E241" s="13"/>
      <c r="F241" s="13"/>
      <c r="G241" s="13"/>
      <c r="H241" s="44"/>
      <c r="I241" s="8"/>
      <c r="J241" s="13"/>
      <c r="K241" s="13"/>
      <c r="L241" s="13"/>
      <c r="M241" s="36"/>
      <c r="N241" s="36"/>
      <c r="O241" s="9"/>
    </row>
    <row r="242" spans="1:15" ht="24">
      <c r="A242" s="9"/>
      <c r="B242" s="214"/>
      <c r="C242" s="121"/>
      <c r="D242" s="13"/>
      <c r="E242" s="13"/>
      <c r="F242" s="13"/>
      <c r="G242" s="13"/>
      <c r="H242" s="44"/>
      <c r="I242" s="8"/>
      <c r="J242" s="13"/>
      <c r="K242" s="13"/>
      <c r="L242" s="13"/>
      <c r="M242" s="36"/>
      <c r="N242" s="36"/>
      <c r="O242" s="9"/>
    </row>
    <row r="243" spans="1:15" ht="24">
      <c r="A243" s="9"/>
      <c r="B243" s="214"/>
      <c r="C243" s="121"/>
      <c r="D243" s="13"/>
      <c r="E243" s="13"/>
      <c r="F243" s="13"/>
      <c r="G243" s="13"/>
      <c r="H243" s="44"/>
      <c r="I243" s="8"/>
      <c r="J243" s="13"/>
      <c r="K243" s="13"/>
      <c r="L243" s="13"/>
      <c r="M243" s="36"/>
      <c r="N243" s="36"/>
      <c r="O243" s="9"/>
    </row>
    <row r="244" spans="1:15" ht="24">
      <c r="A244" s="9"/>
      <c r="B244" s="214"/>
      <c r="C244" s="121"/>
      <c r="D244" s="13"/>
      <c r="E244" s="13"/>
      <c r="F244" s="13"/>
      <c r="G244" s="13"/>
      <c r="H244" s="44"/>
      <c r="I244" s="8"/>
      <c r="J244" s="13"/>
      <c r="K244" s="13"/>
      <c r="L244" s="13"/>
      <c r="M244" s="36"/>
      <c r="N244" s="36"/>
      <c r="O244" s="9"/>
    </row>
    <row r="245" spans="1:17" ht="24">
      <c r="A245" s="62"/>
      <c r="B245" s="217"/>
      <c r="C245" s="191"/>
      <c r="D245" s="65"/>
      <c r="E245" s="65"/>
      <c r="F245" s="65"/>
      <c r="G245" s="65"/>
      <c r="H245" s="66"/>
      <c r="I245" s="64"/>
      <c r="J245" s="65"/>
      <c r="K245" s="65"/>
      <c r="L245" s="65"/>
      <c r="M245" s="61"/>
      <c r="N245" s="61"/>
      <c r="O245" s="62"/>
      <c r="P245" s="62"/>
      <c r="Q245" s="62"/>
    </row>
    <row r="246" spans="1:16" ht="24">
      <c r="A246" s="9"/>
      <c r="B246" s="214"/>
      <c r="C246" s="121"/>
      <c r="D246" s="13"/>
      <c r="E246" s="13"/>
      <c r="F246" s="13"/>
      <c r="G246" s="13"/>
      <c r="H246" s="44"/>
      <c r="I246" s="8"/>
      <c r="J246" s="13"/>
      <c r="K246" s="13"/>
      <c r="L246" s="13"/>
      <c r="M246" s="60" t="s">
        <v>64</v>
      </c>
      <c r="N246" s="61"/>
      <c r="O246" s="62"/>
      <c r="P246" s="63"/>
    </row>
    <row r="247" spans="1:15" ht="24">
      <c r="A247" s="9"/>
      <c r="B247" s="214"/>
      <c r="C247" s="121"/>
      <c r="D247" s="13"/>
      <c r="E247" s="13"/>
      <c r="F247" s="13"/>
      <c r="G247" s="13"/>
      <c r="H247" s="44"/>
      <c r="I247" s="8"/>
      <c r="J247" s="13"/>
      <c r="K247" s="13"/>
      <c r="L247" s="13"/>
      <c r="M247" s="36"/>
      <c r="N247" s="36"/>
      <c r="O247" s="9"/>
    </row>
    <row r="248" spans="1:15" ht="24">
      <c r="A248" s="9"/>
      <c r="B248" s="214"/>
      <c r="C248" s="121"/>
      <c r="D248" s="13"/>
      <c r="E248" s="13"/>
      <c r="F248" s="13"/>
      <c r="G248" s="13"/>
      <c r="H248" s="44"/>
      <c r="I248" s="8"/>
      <c r="J248" s="13"/>
      <c r="K248" s="13"/>
      <c r="L248" s="13"/>
      <c r="M248" s="36"/>
      <c r="N248" s="36"/>
      <c r="O248" s="9"/>
    </row>
    <row r="249" spans="1:15" ht="24">
      <c r="A249" s="9"/>
      <c r="B249" s="214"/>
      <c r="C249" s="121"/>
      <c r="D249" s="13"/>
      <c r="E249" s="13"/>
      <c r="F249" s="13"/>
      <c r="G249" s="13"/>
      <c r="H249" s="44"/>
      <c r="I249" s="8"/>
      <c r="J249" s="13"/>
      <c r="K249" s="13"/>
      <c r="L249" s="13"/>
      <c r="M249" s="36"/>
      <c r="N249" s="36"/>
      <c r="O249" s="9"/>
    </row>
    <row r="250" spans="1:15" ht="24">
      <c r="A250" s="9"/>
      <c r="B250" s="214"/>
      <c r="C250" s="121"/>
      <c r="D250" s="13"/>
      <c r="E250" s="13"/>
      <c r="F250" s="13"/>
      <c r="G250" s="13"/>
      <c r="H250" s="44"/>
      <c r="I250" s="8"/>
      <c r="J250" s="13"/>
      <c r="K250" s="13"/>
      <c r="L250" s="13"/>
      <c r="M250" s="36"/>
      <c r="N250" s="36"/>
      <c r="O250" s="9"/>
    </row>
    <row r="251" spans="1:15" ht="24">
      <c r="A251" s="9"/>
      <c r="B251" s="214"/>
      <c r="C251" s="121"/>
      <c r="D251" s="13"/>
      <c r="E251" s="13"/>
      <c r="F251" s="13"/>
      <c r="G251" s="13"/>
      <c r="H251" s="44"/>
      <c r="I251" s="8"/>
      <c r="J251" s="13"/>
      <c r="K251" s="13"/>
      <c r="L251" s="13"/>
      <c r="M251" s="36"/>
      <c r="N251" s="36"/>
      <c r="O251" s="9"/>
    </row>
    <row r="252" spans="1:15" ht="24">
      <c r="A252" s="9"/>
      <c r="B252" s="214"/>
      <c r="C252" s="121"/>
      <c r="D252" s="13"/>
      <c r="E252" s="13"/>
      <c r="F252" s="13"/>
      <c r="G252" s="13"/>
      <c r="H252" s="44"/>
      <c r="I252" s="8"/>
      <c r="J252" s="13"/>
      <c r="K252" s="13"/>
      <c r="L252" s="13"/>
      <c r="M252" s="36"/>
      <c r="N252" s="36"/>
      <c r="O252" s="9"/>
    </row>
    <row r="253" spans="1:15" ht="24">
      <c r="A253" s="9"/>
      <c r="B253" s="214"/>
      <c r="C253" s="121"/>
      <c r="D253" s="13"/>
      <c r="E253" s="13"/>
      <c r="F253" s="13"/>
      <c r="G253" s="13"/>
      <c r="H253" s="44"/>
      <c r="I253" s="8"/>
      <c r="J253" s="13"/>
      <c r="K253" s="13"/>
      <c r="L253" s="13"/>
      <c r="M253" s="36"/>
      <c r="N253" s="36"/>
      <c r="O253" s="9"/>
    </row>
    <row r="254" spans="1:15" ht="24">
      <c r="A254" s="9"/>
      <c r="B254" s="214"/>
      <c r="C254" s="121"/>
      <c r="D254" s="13"/>
      <c r="E254" s="13"/>
      <c r="F254" s="13"/>
      <c r="G254" s="13"/>
      <c r="H254" s="44"/>
      <c r="I254" s="8"/>
      <c r="J254" s="13"/>
      <c r="K254" s="13"/>
      <c r="L254" s="13"/>
      <c r="M254" s="36"/>
      <c r="N254" s="36"/>
      <c r="O254" s="9"/>
    </row>
    <row r="255" spans="1:15" ht="24">
      <c r="A255" s="9"/>
      <c r="B255" s="214"/>
      <c r="C255" s="121"/>
      <c r="D255" s="13"/>
      <c r="E255" s="13"/>
      <c r="F255" s="13"/>
      <c r="G255" s="13"/>
      <c r="H255" s="44"/>
      <c r="I255" s="8"/>
      <c r="J255" s="13"/>
      <c r="K255" s="13"/>
      <c r="L255" s="13"/>
      <c r="M255" s="36"/>
      <c r="N255" s="36"/>
      <c r="O255" s="9"/>
    </row>
    <row r="256" spans="1:15" ht="24">
      <c r="A256" s="9"/>
      <c r="B256" s="214"/>
      <c r="C256" s="121"/>
      <c r="D256" s="13"/>
      <c r="E256" s="13"/>
      <c r="F256" s="13"/>
      <c r="G256" s="13"/>
      <c r="H256" s="44"/>
      <c r="I256" s="8"/>
      <c r="J256" s="13"/>
      <c r="K256" s="13"/>
      <c r="L256" s="13"/>
      <c r="M256" s="36"/>
      <c r="N256" s="36"/>
      <c r="O256" s="9"/>
    </row>
    <row r="257" spans="1:15" ht="24">
      <c r="A257" s="9"/>
      <c r="B257" s="214"/>
      <c r="C257" s="121"/>
      <c r="D257" s="13"/>
      <c r="E257" s="13"/>
      <c r="F257" s="13"/>
      <c r="G257" s="13"/>
      <c r="H257" s="44"/>
      <c r="I257" s="8"/>
      <c r="J257" s="13"/>
      <c r="K257" s="13"/>
      <c r="L257" s="13"/>
      <c r="M257" s="36"/>
      <c r="N257" s="36"/>
      <c r="O257" s="9"/>
    </row>
    <row r="258" spans="1:15" ht="24">
      <c r="A258" s="9"/>
      <c r="B258" s="214"/>
      <c r="C258" s="121"/>
      <c r="D258" s="13"/>
      <c r="E258" s="13"/>
      <c r="F258" s="13"/>
      <c r="G258" s="13"/>
      <c r="H258" s="44"/>
      <c r="I258" s="8"/>
      <c r="J258" s="13"/>
      <c r="K258" s="13"/>
      <c r="L258" s="13"/>
      <c r="M258" s="36"/>
      <c r="N258" s="36"/>
      <c r="O258" s="9"/>
    </row>
    <row r="259" spans="1:15" ht="24">
      <c r="A259" s="9"/>
      <c r="B259" s="214"/>
      <c r="C259" s="121"/>
      <c r="D259" s="13"/>
      <c r="E259" s="13"/>
      <c r="F259" s="13"/>
      <c r="G259" s="13"/>
      <c r="H259" s="44"/>
      <c r="I259" s="8"/>
      <c r="J259" s="13"/>
      <c r="K259" s="13"/>
      <c r="L259" s="13"/>
      <c r="M259" s="36"/>
      <c r="N259" s="36"/>
      <c r="O259" s="9"/>
    </row>
    <row r="260" spans="1:15" ht="24">
      <c r="A260" s="9"/>
      <c r="B260" s="214"/>
      <c r="C260" s="121"/>
      <c r="D260" s="13"/>
      <c r="E260" s="13"/>
      <c r="F260" s="13"/>
      <c r="G260" s="13"/>
      <c r="H260" s="44"/>
      <c r="I260" s="8"/>
      <c r="J260" s="13"/>
      <c r="K260" s="13"/>
      <c r="L260" s="13"/>
      <c r="M260" s="36"/>
      <c r="N260" s="36"/>
      <c r="O260" s="9"/>
    </row>
    <row r="261" spans="1:15" ht="24">
      <c r="A261" s="9"/>
      <c r="B261" s="214"/>
      <c r="C261" s="121"/>
      <c r="D261" s="13"/>
      <c r="E261" s="13"/>
      <c r="F261" s="13"/>
      <c r="G261" s="13"/>
      <c r="H261" s="44"/>
      <c r="I261" s="8"/>
      <c r="J261" s="13"/>
      <c r="K261" s="13"/>
      <c r="L261" s="13"/>
      <c r="M261" s="36"/>
      <c r="N261" s="36"/>
      <c r="O261" s="9"/>
    </row>
    <row r="262" spans="1:15" ht="24">
      <c r="A262" s="9"/>
      <c r="B262" s="214"/>
      <c r="C262" s="121"/>
      <c r="D262" s="13"/>
      <c r="E262" s="13"/>
      <c r="F262" s="13"/>
      <c r="G262" s="13"/>
      <c r="H262" s="44"/>
      <c r="I262" s="8"/>
      <c r="J262" s="13"/>
      <c r="K262" s="13"/>
      <c r="L262" s="13"/>
      <c r="M262" s="36"/>
      <c r="N262" s="36"/>
      <c r="O262" s="9"/>
    </row>
    <row r="263" spans="1:15" ht="24">
      <c r="A263" s="9"/>
      <c r="B263" s="214"/>
      <c r="C263" s="121"/>
      <c r="D263" s="13"/>
      <c r="E263" s="13"/>
      <c r="F263" s="13"/>
      <c r="G263" s="13"/>
      <c r="H263" s="44"/>
      <c r="I263" s="8"/>
      <c r="J263" s="13"/>
      <c r="K263" s="13"/>
      <c r="L263" s="13"/>
      <c r="M263" s="36"/>
      <c r="N263" s="36"/>
      <c r="O263" s="9"/>
    </row>
    <row r="264" spans="1:15" ht="24">
      <c r="A264" s="9"/>
      <c r="B264" s="214"/>
      <c r="C264" s="121"/>
      <c r="D264" s="13"/>
      <c r="E264" s="13"/>
      <c r="F264" s="13"/>
      <c r="G264" s="13"/>
      <c r="H264" s="44"/>
      <c r="I264" s="8"/>
      <c r="J264" s="13"/>
      <c r="K264" s="13"/>
      <c r="L264" s="13"/>
      <c r="M264" s="36"/>
      <c r="N264" s="36"/>
      <c r="O264" s="9"/>
    </row>
    <row r="265" spans="1:15" ht="24">
      <c r="A265" s="9"/>
      <c r="B265" s="214"/>
      <c r="C265" s="121"/>
      <c r="D265" s="13"/>
      <c r="E265" s="13"/>
      <c r="F265" s="13"/>
      <c r="G265" s="13"/>
      <c r="H265" s="44"/>
      <c r="I265" s="8"/>
      <c r="J265" s="13"/>
      <c r="K265" s="13"/>
      <c r="L265" s="13"/>
      <c r="M265" s="36"/>
      <c r="N265" s="36"/>
      <c r="O265" s="9"/>
    </row>
    <row r="266" spans="1:15" ht="24">
      <c r="A266" s="9"/>
      <c r="B266" s="214"/>
      <c r="C266" s="121"/>
      <c r="D266" s="13"/>
      <c r="E266" s="13"/>
      <c r="F266" s="13"/>
      <c r="G266" s="13"/>
      <c r="H266" s="44"/>
      <c r="I266" s="8"/>
      <c r="J266" s="13"/>
      <c r="K266" s="13"/>
      <c r="L266" s="13"/>
      <c r="M266" s="36"/>
      <c r="N266" s="36"/>
      <c r="O266" s="9"/>
    </row>
    <row r="267" spans="1:15" ht="24">
      <c r="A267" s="9"/>
      <c r="B267" s="214"/>
      <c r="C267" s="121"/>
      <c r="D267" s="13"/>
      <c r="E267" s="13"/>
      <c r="F267" s="13"/>
      <c r="G267" s="13"/>
      <c r="H267" s="44"/>
      <c r="I267" s="8"/>
      <c r="J267" s="13"/>
      <c r="K267" s="13"/>
      <c r="L267" s="13"/>
      <c r="M267" s="36"/>
      <c r="N267" s="36"/>
      <c r="O267" s="9"/>
    </row>
    <row r="268" spans="1:15" ht="24">
      <c r="A268" s="9"/>
      <c r="B268" s="214"/>
      <c r="C268" s="121"/>
      <c r="D268" s="13"/>
      <c r="E268" s="13"/>
      <c r="F268" s="13"/>
      <c r="G268" s="13"/>
      <c r="H268" s="44"/>
      <c r="I268" s="8"/>
      <c r="J268" s="13"/>
      <c r="K268" s="13"/>
      <c r="L268" s="13"/>
      <c r="M268" s="36"/>
      <c r="N268" s="36"/>
      <c r="O268" s="9"/>
    </row>
    <row r="269" spans="1:15" ht="24">
      <c r="A269" s="9"/>
      <c r="B269" s="214"/>
      <c r="C269" s="121"/>
      <c r="D269" s="13"/>
      <c r="E269" s="13"/>
      <c r="F269" s="13"/>
      <c r="G269" s="13"/>
      <c r="H269" s="44"/>
      <c r="I269" s="8"/>
      <c r="J269" s="13"/>
      <c r="K269" s="13"/>
      <c r="L269" s="13"/>
      <c r="M269" s="36"/>
      <c r="N269" s="36"/>
      <c r="O269" s="9"/>
    </row>
    <row r="270" spans="1:15" ht="24">
      <c r="A270" s="9"/>
      <c r="B270" s="214"/>
      <c r="C270" s="121"/>
      <c r="D270" s="13"/>
      <c r="E270" s="13"/>
      <c r="F270" s="13"/>
      <c r="G270" s="13"/>
      <c r="H270" s="44"/>
      <c r="I270" s="8"/>
      <c r="J270" s="13"/>
      <c r="K270" s="13"/>
      <c r="L270" s="13"/>
      <c r="M270" s="36"/>
      <c r="N270" s="36"/>
      <c r="O270" s="9"/>
    </row>
    <row r="271" spans="1:15" ht="24">
      <c r="A271" s="9"/>
      <c r="B271" s="214"/>
      <c r="C271" s="121"/>
      <c r="D271" s="13"/>
      <c r="E271" s="13"/>
      <c r="F271" s="13"/>
      <c r="G271" s="13"/>
      <c r="H271" s="44"/>
      <c r="I271" s="8"/>
      <c r="J271" s="13"/>
      <c r="K271" s="13"/>
      <c r="L271" s="13"/>
      <c r="M271" s="36"/>
      <c r="N271" s="36"/>
      <c r="O271" s="9"/>
    </row>
    <row r="272" spans="1:15" ht="24">
      <c r="A272" s="9"/>
      <c r="B272" s="214"/>
      <c r="C272" s="121"/>
      <c r="D272" s="13"/>
      <c r="E272" s="13"/>
      <c r="F272" s="13"/>
      <c r="G272" s="13"/>
      <c r="H272" s="44"/>
      <c r="I272" s="8"/>
      <c r="J272" s="13"/>
      <c r="K272" s="13"/>
      <c r="L272" s="13"/>
      <c r="M272" s="36"/>
      <c r="N272" s="36"/>
      <c r="O272" s="9"/>
    </row>
    <row r="273" spans="1:15" ht="24">
      <c r="A273" s="9"/>
      <c r="B273" s="214"/>
      <c r="C273" s="121"/>
      <c r="D273" s="13"/>
      <c r="E273" s="13"/>
      <c r="F273" s="13"/>
      <c r="G273" s="13"/>
      <c r="H273" s="44"/>
      <c r="I273" s="8"/>
      <c r="J273" s="13"/>
      <c r="K273" s="13"/>
      <c r="L273" s="13"/>
      <c r="M273" s="36"/>
      <c r="N273" s="36"/>
      <c r="O273" s="9"/>
    </row>
    <row r="274" spans="1:15" ht="24">
      <c r="A274" s="9"/>
      <c r="B274" s="214"/>
      <c r="C274" s="121"/>
      <c r="D274" s="13"/>
      <c r="E274" s="13"/>
      <c r="F274" s="13"/>
      <c r="G274" s="13"/>
      <c r="H274" s="44"/>
      <c r="I274" s="8"/>
      <c r="J274" s="13"/>
      <c r="K274" s="13"/>
      <c r="L274" s="13" t="s">
        <v>100</v>
      </c>
      <c r="M274" s="36"/>
      <c r="N274" s="36"/>
      <c r="O274" s="9"/>
    </row>
    <row r="275" spans="1:15" ht="24">
      <c r="A275" s="9"/>
      <c r="B275" s="214"/>
      <c r="C275" s="121"/>
      <c r="D275" s="13"/>
      <c r="E275" s="13"/>
      <c r="F275" s="13"/>
      <c r="G275" s="13"/>
      <c r="H275" s="44"/>
      <c r="I275" s="8"/>
      <c r="J275" s="13"/>
      <c r="K275" s="13"/>
      <c r="L275" s="13"/>
      <c r="M275" s="36"/>
      <c r="N275" s="36"/>
      <c r="O275" s="9"/>
    </row>
    <row r="276" spans="1:15" ht="24">
      <c r="A276" s="9"/>
      <c r="B276" s="214"/>
      <c r="C276" s="121"/>
      <c r="D276" s="13"/>
      <c r="E276" s="13"/>
      <c r="F276" s="13"/>
      <c r="G276" s="13"/>
      <c r="H276" s="44"/>
      <c r="I276" s="8"/>
      <c r="J276" s="13"/>
      <c r="K276" s="13"/>
      <c r="L276" s="13"/>
      <c r="M276" s="36"/>
      <c r="N276" s="44"/>
      <c r="O276" s="9"/>
    </row>
    <row r="277" spans="1:15" ht="24">
      <c r="A277" s="9"/>
      <c r="B277" s="214"/>
      <c r="C277" s="121"/>
      <c r="D277" s="13"/>
      <c r="E277" s="13"/>
      <c r="F277" s="13"/>
      <c r="G277" s="13"/>
      <c r="H277" s="44"/>
      <c r="I277" s="8"/>
      <c r="J277" s="13"/>
      <c r="K277" s="13"/>
      <c r="L277" s="13"/>
      <c r="M277" s="36"/>
      <c r="N277" s="36"/>
      <c r="O277" s="9"/>
    </row>
    <row r="278" spans="1:15" ht="24">
      <c r="A278" s="9"/>
      <c r="B278" s="214"/>
      <c r="C278" s="121"/>
      <c r="D278" s="13"/>
      <c r="E278" s="13"/>
      <c r="F278" s="13"/>
      <c r="G278" s="13"/>
      <c r="H278" s="44"/>
      <c r="I278" s="8"/>
      <c r="J278" s="13"/>
      <c r="K278" s="13"/>
      <c r="L278" s="13"/>
      <c r="M278" s="36"/>
      <c r="N278" s="36"/>
      <c r="O278" s="9"/>
    </row>
    <row r="279" spans="1:15" ht="24">
      <c r="A279" s="9"/>
      <c r="B279" s="214"/>
      <c r="C279" s="121"/>
      <c r="D279" s="13"/>
      <c r="E279" s="13"/>
      <c r="F279" s="13"/>
      <c r="G279" s="13"/>
      <c r="H279" s="44"/>
      <c r="I279" s="8"/>
      <c r="J279" s="13"/>
      <c r="K279" s="13"/>
      <c r="L279" s="13"/>
      <c r="M279" s="36"/>
      <c r="N279" s="36"/>
      <c r="O279" s="9"/>
    </row>
    <row r="280" spans="2:14" s="104" customFormat="1" ht="24">
      <c r="B280" s="218"/>
      <c r="C280" s="192"/>
      <c r="D280" s="105"/>
      <c r="E280" s="105"/>
      <c r="F280" s="105"/>
      <c r="G280" s="105"/>
      <c r="H280" s="106"/>
      <c r="I280" s="108"/>
      <c r="J280" s="105"/>
      <c r="K280" s="105"/>
      <c r="L280" s="105"/>
      <c r="M280" s="107"/>
      <c r="N280" s="107"/>
    </row>
    <row r="281" spans="1:15" ht="24">
      <c r="A281" s="9"/>
      <c r="B281" s="214"/>
      <c r="C281" s="121"/>
      <c r="D281" s="13"/>
      <c r="E281" s="13"/>
      <c r="F281" s="13"/>
      <c r="G281" s="13"/>
      <c r="H281" s="44"/>
      <c r="I281" s="109"/>
      <c r="J281" s="13"/>
      <c r="K281" s="13"/>
      <c r="L281" s="13"/>
      <c r="M281" s="36"/>
      <c r="N281" s="36"/>
      <c r="O281" s="9"/>
    </row>
    <row r="282" spans="1:15" ht="24">
      <c r="A282" s="9"/>
      <c r="B282" s="214"/>
      <c r="C282" s="121"/>
      <c r="D282" s="13"/>
      <c r="E282" s="13"/>
      <c r="F282" s="13"/>
      <c r="G282" s="13"/>
      <c r="H282" s="44"/>
      <c r="I282" s="109"/>
      <c r="J282" s="13"/>
      <c r="K282" s="13"/>
      <c r="L282" s="13"/>
      <c r="M282" s="36"/>
      <c r="N282" s="36"/>
      <c r="O282" s="9"/>
    </row>
    <row r="283" spans="1:15" ht="24">
      <c r="A283" s="9"/>
      <c r="B283" s="214"/>
      <c r="C283" s="121"/>
      <c r="D283" s="13"/>
      <c r="E283" s="13"/>
      <c r="F283" s="13"/>
      <c r="G283" s="13"/>
      <c r="H283" s="44"/>
      <c r="I283" s="109"/>
      <c r="J283" s="13"/>
      <c r="K283" s="13"/>
      <c r="L283" s="13"/>
      <c r="M283" s="36"/>
      <c r="N283" s="36"/>
      <c r="O283" s="9"/>
    </row>
    <row r="284" spans="1:15" ht="24">
      <c r="A284" s="9"/>
      <c r="B284" s="214"/>
      <c r="C284" s="121"/>
      <c r="D284" s="13"/>
      <c r="E284" s="13"/>
      <c r="F284" s="13"/>
      <c r="G284" s="13"/>
      <c r="H284" s="44"/>
      <c r="I284" s="109"/>
      <c r="J284" s="13"/>
      <c r="K284" s="13"/>
      <c r="L284" s="13"/>
      <c r="M284" s="36"/>
      <c r="N284" s="36"/>
      <c r="O284" s="9"/>
    </row>
    <row r="285" spans="1:15" ht="24">
      <c r="A285" s="9"/>
      <c r="B285" s="214"/>
      <c r="C285" s="121"/>
      <c r="D285" s="13"/>
      <c r="E285" s="13"/>
      <c r="F285" s="13"/>
      <c r="G285" s="13"/>
      <c r="H285" s="44"/>
      <c r="I285" s="109"/>
      <c r="J285" s="13"/>
      <c r="K285" s="13"/>
      <c r="L285" s="13"/>
      <c r="M285" s="36"/>
      <c r="N285" s="36"/>
      <c r="O285" s="9"/>
    </row>
    <row r="286" spans="1:15" ht="24">
      <c r="A286" s="9"/>
      <c r="B286" s="214"/>
      <c r="C286" s="121"/>
      <c r="D286" s="13"/>
      <c r="E286" s="13"/>
      <c r="F286" s="13"/>
      <c r="G286" s="13"/>
      <c r="H286" s="44"/>
      <c r="I286" s="109"/>
      <c r="J286" s="13"/>
      <c r="K286" s="13"/>
      <c r="L286" s="13"/>
      <c r="M286" s="36"/>
      <c r="N286" s="36"/>
      <c r="O286" s="9"/>
    </row>
    <row r="287" spans="1:15" ht="24">
      <c r="A287" s="9"/>
      <c r="B287" s="214"/>
      <c r="C287" s="121"/>
      <c r="D287" s="13"/>
      <c r="E287" s="13"/>
      <c r="F287" s="13"/>
      <c r="G287" s="13"/>
      <c r="H287" s="44"/>
      <c r="I287" s="109"/>
      <c r="J287" s="13"/>
      <c r="K287" s="13"/>
      <c r="L287" s="13"/>
      <c r="M287" s="36"/>
      <c r="N287" s="36"/>
      <c r="O287" s="9"/>
    </row>
    <row r="288" spans="1:15" ht="24">
      <c r="A288" s="9"/>
      <c r="B288" s="214"/>
      <c r="C288" s="121"/>
      <c r="D288" s="13"/>
      <c r="E288" s="13"/>
      <c r="F288" s="13"/>
      <c r="G288" s="13"/>
      <c r="H288" s="44"/>
      <c r="I288" s="109"/>
      <c r="J288" s="13"/>
      <c r="K288" s="13"/>
      <c r="L288" s="13"/>
      <c r="M288" s="36"/>
      <c r="N288" s="36"/>
      <c r="O288" s="9"/>
    </row>
    <row r="289" spans="1:15" ht="24">
      <c r="A289" s="9"/>
      <c r="B289" s="214"/>
      <c r="C289" s="121"/>
      <c r="D289" s="13"/>
      <c r="E289" s="13"/>
      <c r="F289" s="13"/>
      <c r="G289" s="13"/>
      <c r="H289" s="44"/>
      <c r="I289" s="109"/>
      <c r="J289" s="13"/>
      <c r="K289" s="13"/>
      <c r="L289" s="13"/>
      <c r="M289" s="36"/>
      <c r="N289" s="36"/>
      <c r="O289" s="9"/>
    </row>
    <row r="290" spans="1:15" ht="24">
      <c r="A290" s="9"/>
      <c r="B290" s="214"/>
      <c r="C290" s="121"/>
      <c r="D290" s="13"/>
      <c r="E290" s="13"/>
      <c r="F290" s="13"/>
      <c r="G290" s="13"/>
      <c r="H290" s="44"/>
      <c r="I290" s="109"/>
      <c r="J290" s="13"/>
      <c r="K290" s="13"/>
      <c r="L290" s="13"/>
      <c r="M290" s="36"/>
      <c r="N290" s="36"/>
      <c r="O290" s="9"/>
    </row>
    <row r="291" spans="1:15" ht="24">
      <c r="A291" s="9"/>
      <c r="B291" s="214"/>
      <c r="C291" s="121"/>
      <c r="D291" s="13"/>
      <c r="E291" s="13"/>
      <c r="F291" s="13"/>
      <c r="G291" s="13"/>
      <c r="H291" s="44"/>
      <c r="I291" s="109"/>
      <c r="J291" s="13"/>
      <c r="K291" s="13"/>
      <c r="L291" s="13"/>
      <c r="M291" s="36"/>
      <c r="N291" s="36"/>
      <c r="O291" s="9"/>
    </row>
    <row r="292" spans="1:15" ht="24">
      <c r="A292" s="9"/>
      <c r="B292" s="214"/>
      <c r="C292" s="121"/>
      <c r="D292" s="13"/>
      <c r="E292" s="13"/>
      <c r="F292" s="13"/>
      <c r="G292" s="13"/>
      <c r="H292" s="44"/>
      <c r="I292" s="109"/>
      <c r="J292" s="13"/>
      <c r="K292" s="13"/>
      <c r="L292" s="13"/>
      <c r="M292" s="36"/>
      <c r="N292" s="36"/>
      <c r="O292" s="9"/>
    </row>
    <row r="293" spans="1:15" ht="24">
      <c r="A293" s="9"/>
      <c r="B293" s="214"/>
      <c r="C293" s="121"/>
      <c r="D293" s="13"/>
      <c r="E293" s="13"/>
      <c r="F293" s="13"/>
      <c r="G293" s="13"/>
      <c r="H293" s="44"/>
      <c r="I293" s="109"/>
      <c r="J293" s="13"/>
      <c r="K293" s="13"/>
      <c r="L293" s="13"/>
      <c r="M293" s="36"/>
      <c r="N293" s="36"/>
      <c r="O293" s="9"/>
    </row>
    <row r="294" spans="1:15" ht="24">
      <c r="A294" s="9"/>
      <c r="B294" s="214"/>
      <c r="C294" s="121"/>
      <c r="D294" s="13"/>
      <c r="E294" s="13"/>
      <c r="F294" s="13"/>
      <c r="G294" s="13"/>
      <c r="H294" s="44"/>
      <c r="I294" s="109"/>
      <c r="J294" s="13"/>
      <c r="K294" s="13"/>
      <c r="L294" s="13"/>
      <c r="M294" s="36"/>
      <c r="N294" s="36"/>
      <c r="O294" s="9"/>
    </row>
    <row r="295" spans="1:15" ht="24">
      <c r="A295" s="9"/>
      <c r="B295" s="214"/>
      <c r="C295" s="121"/>
      <c r="D295" s="13"/>
      <c r="E295" s="13"/>
      <c r="F295" s="13"/>
      <c r="G295" s="13"/>
      <c r="H295" s="44"/>
      <c r="I295" s="109"/>
      <c r="J295" s="13"/>
      <c r="K295" s="13"/>
      <c r="L295" s="13"/>
      <c r="M295" s="36"/>
      <c r="N295" s="36"/>
      <c r="O295" s="9"/>
    </row>
    <row r="296" spans="1:15" ht="24">
      <c r="A296" s="9"/>
      <c r="B296" s="214"/>
      <c r="C296" s="121"/>
      <c r="D296" s="13"/>
      <c r="E296" s="13"/>
      <c r="F296" s="13"/>
      <c r="G296" s="13"/>
      <c r="H296" s="44"/>
      <c r="I296" s="109"/>
      <c r="J296" s="13"/>
      <c r="K296" s="13"/>
      <c r="L296" s="13"/>
      <c r="M296" s="36"/>
      <c r="N296" s="36"/>
      <c r="O296" s="9"/>
    </row>
    <row r="297" spans="1:15" ht="24">
      <c r="A297" s="9"/>
      <c r="B297" s="214"/>
      <c r="C297" s="121"/>
      <c r="D297" s="13"/>
      <c r="E297" s="13"/>
      <c r="F297" s="13"/>
      <c r="G297" s="13"/>
      <c r="H297" s="44"/>
      <c r="I297" s="109"/>
      <c r="J297" s="13"/>
      <c r="K297" s="13"/>
      <c r="L297" s="13"/>
      <c r="M297" s="36"/>
      <c r="N297" s="36"/>
      <c r="O297" s="9"/>
    </row>
    <row r="298" spans="1:15" ht="24">
      <c r="A298" s="9"/>
      <c r="B298" s="214"/>
      <c r="C298" s="121"/>
      <c r="D298" s="13"/>
      <c r="E298" s="13"/>
      <c r="F298" s="13"/>
      <c r="G298" s="13"/>
      <c r="H298" s="44"/>
      <c r="I298" s="109"/>
      <c r="J298" s="13"/>
      <c r="K298" s="13"/>
      <c r="L298" s="13"/>
      <c r="M298" s="36"/>
      <c r="N298" s="36"/>
      <c r="O298" s="9"/>
    </row>
    <row r="299" spans="1:15" ht="24">
      <c r="A299" s="9"/>
      <c r="B299" s="214"/>
      <c r="C299" s="121"/>
      <c r="D299" s="13"/>
      <c r="E299" s="13"/>
      <c r="F299" s="13"/>
      <c r="G299" s="13"/>
      <c r="H299" s="44"/>
      <c r="I299" s="109"/>
      <c r="J299" s="13"/>
      <c r="K299" s="13"/>
      <c r="L299" s="13"/>
      <c r="M299" s="36"/>
      <c r="N299" s="36"/>
      <c r="O299" s="9"/>
    </row>
    <row r="300" spans="1:15" ht="24">
      <c r="A300" s="9"/>
      <c r="B300" s="214"/>
      <c r="C300" s="121"/>
      <c r="D300" s="13"/>
      <c r="E300" s="13"/>
      <c r="F300" s="13"/>
      <c r="G300" s="13"/>
      <c r="H300" s="44"/>
      <c r="I300" s="109"/>
      <c r="J300" s="13"/>
      <c r="K300" s="13"/>
      <c r="L300" s="13"/>
      <c r="M300" s="36"/>
      <c r="N300" s="36"/>
      <c r="O300" s="9"/>
    </row>
    <row r="301" spans="1:15" ht="24">
      <c r="A301" s="9"/>
      <c r="B301" s="214"/>
      <c r="G301" s="13"/>
      <c r="H301" s="44"/>
      <c r="I301" s="109"/>
      <c r="J301" s="13"/>
      <c r="K301" s="13"/>
      <c r="L301" s="13"/>
      <c r="M301" s="36"/>
      <c r="N301" s="36"/>
      <c r="O301" s="9"/>
    </row>
    <row r="302" spans="1:15" ht="24">
      <c r="A302" s="9"/>
      <c r="B302" s="214"/>
      <c r="G302" s="13"/>
      <c r="H302" s="44"/>
      <c r="I302" s="109"/>
      <c r="J302" s="13"/>
      <c r="K302" s="13"/>
      <c r="L302" s="13"/>
      <c r="M302" s="36"/>
      <c r="N302" s="36"/>
      <c r="O302" s="9"/>
    </row>
    <row r="303" spans="1:15" ht="24">
      <c r="A303" s="9"/>
      <c r="B303" s="214"/>
      <c r="C303" s="121"/>
      <c r="D303" s="13"/>
      <c r="E303" s="13"/>
      <c r="F303" s="13"/>
      <c r="G303" s="13"/>
      <c r="H303" s="44"/>
      <c r="I303" s="109"/>
      <c r="J303" s="13"/>
      <c r="K303" s="13"/>
      <c r="L303" s="13"/>
      <c r="M303" s="36"/>
      <c r="N303" s="36"/>
      <c r="O303" s="9"/>
    </row>
    <row r="304" spans="1:15" ht="24">
      <c r="A304" s="9"/>
      <c r="B304" s="214"/>
      <c r="C304" s="121"/>
      <c r="D304" s="13"/>
      <c r="E304" s="13"/>
      <c r="F304" s="13"/>
      <c r="G304" s="13"/>
      <c r="H304" s="44"/>
      <c r="I304" s="109"/>
      <c r="J304" s="13"/>
      <c r="K304" s="13"/>
      <c r="L304" s="13"/>
      <c r="M304" s="36"/>
      <c r="N304" s="36"/>
      <c r="O304" s="9"/>
    </row>
    <row r="305" spans="1:15" ht="24">
      <c r="A305" s="9"/>
      <c r="B305" s="214"/>
      <c r="C305" s="121"/>
      <c r="D305" s="13"/>
      <c r="E305" s="13"/>
      <c r="F305" s="13"/>
      <c r="G305" s="13"/>
      <c r="H305" s="44"/>
      <c r="I305" s="109"/>
      <c r="J305" s="13"/>
      <c r="K305" s="13"/>
      <c r="L305" s="13"/>
      <c r="M305" s="36"/>
      <c r="N305" s="36"/>
      <c r="O305" s="9"/>
    </row>
    <row r="306" spans="1:15" ht="24">
      <c r="A306" s="9"/>
      <c r="B306" s="214"/>
      <c r="C306" s="121"/>
      <c r="D306" s="13"/>
      <c r="E306" s="13"/>
      <c r="F306" s="13"/>
      <c r="G306" s="13"/>
      <c r="H306" s="44"/>
      <c r="I306" s="109"/>
      <c r="J306" s="13"/>
      <c r="K306" s="13"/>
      <c r="L306" s="13"/>
      <c r="M306" s="36"/>
      <c r="N306" s="36"/>
      <c r="O306" s="9"/>
    </row>
    <row r="307" spans="1:15" ht="24">
      <c r="A307" s="9"/>
      <c r="B307" s="214"/>
      <c r="C307" s="121"/>
      <c r="D307" s="13"/>
      <c r="E307" s="13"/>
      <c r="F307" s="13"/>
      <c r="G307" s="13"/>
      <c r="H307" s="44"/>
      <c r="I307" s="109"/>
      <c r="J307" s="13"/>
      <c r="K307" s="13"/>
      <c r="L307" s="13"/>
      <c r="M307" s="36"/>
      <c r="N307" s="36"/>
      <c r="O307" s="9"/>
    </row>
    <row r="308" spans="1:15" ht="24">
      <c r="A308" s="9"/>
      <c r="B308" s="214"/>
      <c r="C308" s="121"/>
      <c r="D308" s="13"/>
      <c r="E308" s="13"/>
      <c r="F308" s="13"/>
      <c r="G308" s="13"/>
      <c r="H308" s="44"/>
      <c r="I308" s="109"/>
      <c r="J308" s="13"/>
      <c r="K308" s="13"/>
      <c r="L308" s="13"/>
      <c r="M308" s="36"/>
      <c r="N308" s="36"/>
      <c r="O308" s="9"/>
    </row>
    <row r="309" spans="1:15" ht="24">
      <c r="A309" s="9"/>
      <c r="B309" s="214"/>
      <c r="C309" s="121"/>
      <c r="D309" s="13"/>
      <c r="E309" s="13"/>
      <c r="F309" s="13"/>
      <c r="G309" s="13"/>
      <c r="H309" s="44"/>
      <c r="I309" s="109"/>
      <c r="J309" s="13"/>
      <c r="K309" s="13"/>
      <c r="L309" s="13"/>
      <c r="M309" s="36"/>
      <c r="N309" s="36"/>
      <c r="O309" s="9"/>
    </row>
    <row r="310" spans="2:14" s="110" customFormat="1" ht="24">
      <c r="B310" s="219"/>
      <c r="C310" s="193"/>
      <c r="D310" s="111"/>
      <c r="E310" s="111"/>
      <c r="F310" s="111"/>
      <c r="G310" s="111"/>
      <c r="H310" s="112"/>
      <c r="I310" s="113"/>
      <c r="J310" s="111"/>
      <c r="K310" s="111"/>
      <c r="L310" s="111"/>
      <c r="M310" s="114"/>
      <c r="N310" s="114"/>
    </row>
    <row r="311" spans="1:18" ht="30.75">
      <c r="A311" s="115"/>
      <c r="B311" s="220"/>
      <c r="C311" s="194"/>
      <c r="D311" s="139"/>
      <c r="E311" s="139"/>
      <c r="F311" s="139"/>
      <c r="G311" s="139"/>
      <c r="H311" s="141"/>
      <c r="I311" s="142"/>
      <c r="J311" s="139"/>
      <c r="K311" s="139"/>
      <c r="L311" s="139"/>
      <c r="M311" s="143" t="s">
        <v>88</v>
      </c>
      <c r="N311" s="144"/>
      <c r="O311" s="145"/>
      <c r="P311" s="146"/>
      <c r="Q311" s="147"/>
      <c r="R311" s="147"/>
    </row>
    <row r="312" spans="1:18" ht="30.75">
      <c r="A312" s="115"/>
      <c r="B312" s="220"/>
      <c r="C312" s="194"/>
      <c r="D312" s="139"/>
      <c r="E312" s="139"/>
      <c r="F312" s="139"/>
      <c r="G312" s="139"/>
      <c r="H312" s="141"/>
      <c r="I312" s="142"/>
      <c r="J312" s="139"/>
      <c r="K312" s="139"/>
      <c r="L312" s="139"/>
      <c r="M312" s="148"/>
      <c r="N312" s="148"/>
      <c r="O312" s="140"/>
      <c r="P312" s="147"/>
      <c r="Q312" s="147"/>
      <c r="R312" s="147"/>
    </row>
    <row r="313" spans="1:18" ht="30.75">
      <c r="A313" s="115"/>
      <c r="B313" s="220"/>
      <c r="C313" s="194"/>
      <c r="D313" s="139"/>
      <c r="E313" s="139"/>
      <c r="F313" s="139"/>
      <c r="G313" s="139"/>
      <c r="H313" s="141"/>
      <c r="I313" s="142"/>
      <c r="J313" s="139"/>
      <c r="K313" s="139"/>
      <c r="L313" s="139"/>
      <c r="M313" s="148"/>
      <c r="N313" s="148"/>
      <c r="O313" s="140"/>
      <c r="P313" s="147"/>
      <c r="Q313" s="147"/>
      <c r="R313" s="147"/>
    </row>
    <row r="314" spans="1:18" ht="30.75">
      <c r="A314" s="115"/>
      <c r="B314" s="220"/>
      <c r="C314" s="194"/>
      <c r="D314" s="139"/>
      <c r="E314" s="139"/>
      <c r="F314" s="139"/>
      <c r="G314" s="139"/>
      <c r="H314" s="141"/>
      <c r="I314" s="142"/>
      <c r="J314" s="139"/>
      <c r="K314" s="139"/>
      <c r="L314" s="139"/>
      <c r="M314" s="148"/>
      <c r="N314" s="148"/>
      <c r="O314" s="140"/>
      <c r="P314" s="147"/>
      <c r="Q314" s="147"/>
      <c r="R314" s="147"/>
    </row>
    <row r="315" spans="1:18" ht="30.75">
      <c r="A315" s="115"/>
      <c r="B315" s="220"/>
      <c r="C315" s="194"/>
      <c r="D315" s="139"/>
      <c r="E315" s="139"/>
      <c r="F315" s="139"/>
      <c r="G315" s="139"/>
      <c r="H315" s="141"/>
      <c r="I315" s="142"/>
      <c r="J315" s="139"/>
      <c r="K315" s="139"/>
      <c r="L315" s="139"/>
      <c r="M315" s="148"/>
      <c r="N315" s="148"/>
      <c r="O315" s="140"/>
      <c r="P315" s="147"/>
      <c r="Q315" s="147"/>
      <c r="R315" s="147"/>
    </row>
    <row r="316" spans="1:18" ht="30.75">
      <c r="A316" s="115"/>
      <c r="B316" s="220"/>
      <c r="C316" s="194"/>
      <c r="D316" s="139"/>
      <c r="E316" s="139"/>
      <c r="F316" s="139"/>
      <c r="G316" s="139"/>
      <c r="H316" s="141"/>
      <c r="I316" s="142"/>
      <c r="J316" s="139"/>
      <c r="K316" s="139"/>
      <c r="L316" s="139"/>
      <c r="M316" s="148"/>
      <c r="N316" s="148"/>
      <c r="O316" s="140"/>
      <c r="P316" s="147"/>
      <c r="Q316" s="147"/>
      <c r="R316" s="147"/>
    </row>
    <row r="317" spans="1:18" ht="30.75">
      <c r="A317" s="115"/>
      <c r="B317" s="220"/>
      <c r="C317" s="194"/>
      <c r="D317" s="139"/>
      <c r="E317" s="139"/>
      <c r="F317" s="139"/>
      <c r="G317" s="139"/>
      <c r="H317" s="141"/>
      <c r="I317" s="142"/>
      <c r="J317" s="139"/>
      <c r="K317" s="139"/>
      <c r="L317" s="139"/>
      <c r="M317" s="148"/>
      <c r="N317" s="148"/>
      <c r="O317" s="140"/>
      <c r="P317" s="147"/>
      <c r="Q317" s="147"/>
      <c r="R317" s="147"/>
    </row>
    <row r="318" spans="1:18" ht="30.75">
      <c r="A318" s="115"/>
      <c r="B318" s="220"/>
      <c r="C318" s="194"/>
      <c r="D318" s="139"/>
      <c r="E318" s="139"/>
      <c r="F318" s="139"/>
      <c r="G318" s="139"/>
      <c r="H318" s="141"/>
      <c r="I318" s="142"/>
      <c r="J318" s="139"/>
      <c r="K318" s="139"/>
      <c r="L318" s="139"/>
      <c r="M318" s="148"/>
      <c r="N318" s="148"/>
      <c r="O318" s="140"/>
      <c r="P318" s="147"/>
      <c r="Q318" s="147"/>
      <c r="R318" s="147"/>
    </row>
    <row r="319" spans="1:18" ht="30.75">
      <c r="A319" s="115"/>
      <c r="B319" s="220"/>
      <c r="C319" s="194"/>
      <c r="D319" s="139"/>
      <c r="E319" s="139"/>
      <c r="F319" s="139"/>
      <c r="G319" s="139"/>
      <c r="H319" s="141"/>
      <c r="I319" s="142"/>
      <c r="J319" s="139"/>
      <c r="K319" s="139"/>
      <c r="L319" s="139"/>
      <c r="M319" s="148"/>
      <c r="N319" s="148"/>
      <c r="O319" s="140"/>
      <c r="P319" s="147"/>
      <c r="Q319" s="147"/>
      <c r="R319" s="147"/>
    </row>
    <row r="320" spans="1:18" ht="30.75">
      <c r="A320" s="115"/>
      <c r="B320" s="220"/>
      <c r="C320" s="194"/>
      <c r="D320" s="139"/>
      <c r="E320" s="139"/>
      <c r="F320" s="139"/>
      <c r="G320" s="139"/>
      <c r="H320" s="141"/>
      <c r="I320" s="142"/>
      <c r="J320" s="139"/>
      <c r="K320" s="139"/>
      <c r="L320" s="139"/>
      <c r="M320" s="148"/>
      <c r="N320" s="148"/>
      <c r="O320" s="140"/>
      <c r="P320" s="147"/>
      <c r="Q320" s="147"/>
      <c r="R320" s="147"/>
    </row>
    <row r="321" spans="1:18" ht="30.75">
      <c r="A321" s="115"/>
      <c r="B321" s="220"/>
      <c r="C321" s="194"/>
      <c r="D321" s="139"/>
      <c r="E321" s="139"/>
      <c r="F321" s="139"/>
      <c r="G321" s="139"/>
      <c r="H321" s="141"/>
      <c r="I321" s="142"/>
      <c r="J321" s="139"/>
      <c r="K321" s="139"/>
      <c r="L321" s="139"/>
      <c r="M321" s="148"/>
      <c r="N321" s="148"/>
      <c r="O321" s="140"/>
      <c r="P321" s="147"/>
      <c r="Q321" s="147"/>
      <c r="R321" s="147"/>
    </row>
    <row r="322" spans="1:18" ht="30.75">
      <c r="A322" s="115"/>
      <c r="B322" s="220"/>
      <c r="C322" s="194"/>
      <c r="D322" s="139"/>
      <c r="E322" s="139"/>
      <c r="F322" s="139"/>
      <c r="G322" s="139"/>
      <c r="H322" s="141"/>
      <c r="I322" s="142"/>
      <c r="J322" s="139"/>
      <c r="K322" s="139"/>
      <c r="L322" s="139"/>
      <c r="M322" s="148"/>
      <c r="N322" s="148"/>
      <c r="O322" s="140"/>
      <c r="P322" s="147"/>
      <c r="Q322" s="147"/>
      <c r="R322" s="147"/>
    </row>
    <row r="323" spans="1:18" ht="30.75">
      <c r="A323" s="115"/>
      <c r="B323" s="220"/>
      <c r="C323" s="194"/>
      <c r="D323" s="139"/>
      <c r="E323" s="139"/>
      <c r="F323" s="139"/>
      <c r="G323" s="139"/>
      <c r="H323" s="141"/>
      <c r="I323" s="142"/>
      <c r="J323" s="139"/>
      <c r="K323" s="139"/>
      <c r="L323" s="139"/>
      <c r="M323" s="148"/>
      <c r="N323" s="148"/>
      <c r="O323" s="140"/>
      <c r="P323" s="147"/>
      <c r="Q323" s="147"/>
      <c r="R323" s="147"/>
    </row>
    <row r="324" spans="1:18" ht="30.75">
      <c r="A324" s="115"/>
      <c r="B324" s="220"/>
      <c r="C324" s="194"/>
      <c r="D324" s="139"/>
      <c r="E324" s="139"/>
      <c r="F324" s="139"/>
      <c r="G324" s="139"/>
      <c r="H324" s="141"/>
      <c r="I324" s="142"/>
      <c r="J324" s="139"/>
      <c r="K324" s="139"/>
      <c r="L324" s="139"/>
      <c r="M324" s="148"/>
      <c r="N324" s="148"/>
      <c r="O324" s="140"/>
      <c r="P324" s="147"/>
      <c r="Q324" s="147"/>
      <c r="R324" s="147"/>
    </row>
    <row r="325" spans="1:18" ht="30.75">
      <c r="A325" s="115"/>
      <c r="B325" s="220"/>
      <c r="C325" s="194"/>
      <c r="D325" s="139"/>
      <c r="E325" s="139"/>
      <c r="F325" s="139"/>
      <c r="G325" s="139"/>
      <c r="H325" s="141"/>
      <c r="I325" s="142"/>
      <c r="J325" s="139"/>
      <c r="K325" s="139"/>
      <c r="L325" s="139"/>
      <c r="M325" s="148"/>
      <c r="N325" s="148"/>
      <c r="O325" s="140"/>
      <c r="P325" s="147"/>
      <c r="Q325" s="147"/>
      <c r="R325" s="147"/>
    </row>
    <row r="326" spans="1:18" ht="30.75">
      <c r="A326" s="115"/>
      <c r="B326" s="220"/>
      <c r="C326" s="194"/>
      <c r="D326" s="139"/>
      <c r="E326" s="139"/>
      <c r="F326" s="139"/>
      <c r="G326" s="139"/>
      <c r="H326" s="141"/>
      <c r="I326" s="142"/>
      <c r="J326" s="139"/>
      <c r="K326" s="139"/>
      <c r="L326" s="139"/>
      <c r="M326" s="148"/>
      <c r="N326" s="148"/>
      <c r="O326" s="140"/>
      <c r="P326" s="147"/>
      <c r="Q326" s="147"/>
      <c r="R326" s="147"/>
    </row>
    <row r="327" spans="1:18" ht="30.75">
      <c r="A327" s="115"/>
      <c r="B327" s="220"/>
      <c r="C327" s="194"/>
      <c r="D327" s="139"/>
      <c r="E327" s="139"/>
      <c r="F327" s="139"/>
      <c r="G327" s="139"/>
      <c r="H327" s="141"/>
      <c r="I327" s="142"/>
      <c r="J327" s="139"/>
      <c r="K327" s="139"/>
      <c r="L327" s="139"/>
      <c r="M327" s="148"/>
      <c r="N327" s="148"/>
      <c r="O327" s="140"/>
      <c r="P327" s="147"/>
      <c r="Q327" s="147"/>
      <c r="R327" s="147"/>
    </row>
    <row r="328" spans="1:18" ht="30.75">
      <c r="A328" s="115"/>
      <c r="B328" s="220"/>
      <c r="C328" s="194"/>
      <c r="D328" s="139"/>
      <c r="E328" s="139"/>
      <c r="F328" s="139"/>
      <c r="G328" s="139"/>
      <c r="H328" s="141"/>
      <c r="I328" s="142"/>
      <c r="J328" s="139"/>
      <c r="K328" s="139"/>
      <c r="L328" s="139"/>
      <c r="M328" s="148"/>
      <c r="N328" s="148"/>
      <c r="O328" s="140"/>
      <c r="P328" s="147"/>
      <c r="Q328" s="147"/>
      <c r="R328" s="147"/>
    </row>
    <row r="329" spans="1:18" ht="30.75">
      <c r="A329" s="115"/>
      <c r="B329" s="220"/>
      <c r="C329" s="194"/>
      <c r="D329" s="139"/>
      <c r="E329" s="139"/>
      <c r="F329" s="139"/>
      <c r="G329" s="139"/>
      <c r="H329" s="141"/>
      <c r="I329" s="142"/>
      <c r="J329" s="139"/>
      <c r="K329" s="139"/>
      <c r="L329" s="139"/>
      <c r="M329" s="148"/>
      <c r="N329" s="148"/>
      <c r="O329" s="140"/>
      <c r="P329" s="147"/>
      <c r="Q329" s="147"/>
      <c r="R329" s="147"/>
    </row>
    <row r="330" spans="1:18" ht="30.75">
      <c r="A330" s="115"/>
      <c r="B330" s="220"/>
      <c r="C330" s="194"/>
      <c r="D330" s="139"/>
      <c r="E330" s="139"/>
      <c r="F330" s="139"/>
      <c r="G330" s="139"/>
      <c r="H330" s="141"/>
      <c r="I330" s="142"/>
      <c r="J330" s="139"/>
      <c r="K330" s="139"/>
      <c r="L330" s="139"/>
      <c r="M330" s="148"/>
      <c r="N330" s="148"/>
      <c r="O330" s="140"/>
      <c r="P330" s="147"/>
      <c r="Q330" s="147"/>
      <c r="R330" s="147"/>
    </row>
    <row r="331" spans="1:18" ht="30.75">
      <c r="A331" s="115"/>
      <c r="B331" s="220"/>
      <c r="C331" s="194"/>
      <c r="D331" s="139"/>
      <c r="E331" s="139"/>
      <c r="F331" s="139"/>
      <c r="G331" s="139"/>
      <c r="H331" s="141"/>
      <c r="I331" s="142"/>
      <c r="J331" s="139"/>
      <c r="K331" s="139"/>
      <c r="L331" s="139"/>
      <c r="M331" s="148"/>
      <c r="N331" s="148"/>
      <c r="O331" s="140"/>
      <c r="P331" s="147"/>
      <c r="Q331" s="147"/>
      <c r="R331" s="147"/>
    </row>
    <row r="332" spans="1:18" ht="30.75">
      <c r="A332" s="115"/>
      <c r="B332" s="220"/>
      <c r="C332" s="194"/>
      <c r="D332" s="139"/>
      <c r="E332" s="139"/>
      <c r="F332" s="139"/>
      <c r="G332" s="139"/>
      <c r="H332" s="141"/>
      <c r="I332" s="142"/>
      <c r="J332" s="139"/>
      <c r="K332" s="139"/>
      <c r="L332" s="139"/>
      <c r="M332" s="148"/>
      <c r="N332" s="148"/>
      <c r="O332" s="140"/>
      <c r="P332" s="147"/>
      <c r="Q332" s="147"/>
      <c r="R332" s="147"/>
    </row>
    <row r="333" spans="1:18" ht="30.75">
      <c r="A333" s="115"/>
      <c r="B333" s="220"/>
      <c r="C333" s="194"/>
      <c r="D333" s="139"/>
      <c r="E333" s="139"/>
      <c r="F333" s="139"/>
      <c r="G333" s="139"/>
      <c r="H333" s="141"/>
      <c r="I333" s="142"/>
      <c r="J333" s="139"/>
      <c r="K333" s="139"/>
      <c r="L333" s="139"/>
      <c r="M333" s="148"/>
      <c r="N333" s="148"/>
      <c r="O333" s="140"/>
      <c r="P333" s="147"/>
      <c r="Q333" s="147"/>
      <c r="R333" s="147"/>
    </row>
    <row r="334" spans="1:18" ht="30.75">
      <c r="A334" s="115"/>
      <c r="B334" s="220"/>
      <c r="C334" s="194"/>
      <c r="D334" s="139"/>
      <c r="E334" s="139"/>
      <c r="F334" s="139"/>
      <c r="G334" s="139"/>
      <c r="H334" s="141"/>
      <c r="I334" s="142"/>
      <c r="J334" s="139"/>
      <c r="K334" s="139"/>
      <c r="L334" s="139"/>
      <c r="M334" s="148"/>
      <c r="N334" s="148"/>
      <c r="O334" s="140"/>
      <c r="P334" s="147"/>
      <c r="Q334" s="147"/>
      <c r="R334" s="147"/>
    </row>
    <row r="335" spans="1:18" ht="30.75">
      <c r="A335" s="115"/>
      <c r="B335" s="220"/>
      <c r="C335" s="194"/>
      <c r="D335" s="139"/>
      <c r="E335" s="139"/>
      <c r="F335" s="139"/>
      <c r="G335" s="139"/>
      <c r="H335" s="141"/>
      <c r="I335" s="142"/>
      <c r="J335" s="139"/>
      <c r="K335" s="139"/>
      <c r="L335" s="139"/>
      <c r="M335" s="148"/>
      <c r="N335" s="148"/>
      <c r="O335" s="140"/>
      <c r="P335" s="147"/>
      <c r="Q335" s="147"/>
      <c r="R335" s="147"/>
    </row>
    <row r="336" spans="1:18" ht="30.75">
      <c r="A336" s="115"/>
      <c r="B336" s="220"/>
      <c r="C336" s="194"/>
      <c r="D336" s="139"/>
      <c r="E336" s="139"/>
      <c r="F336" s="139"/>
      <c r="G336" s="139"/>
      <c r="H336" s="141"/>
      <c r="I336" s="142"/>
      <c r="J336" s="139"/>
      <c r="K336" s="139"/>
      <c r="L336" s="139"/>
      <c r="M336" s="148"/>
      <c r="N336" s="148"/>
      <c r="O336" s="140"/>
      <c r="P336" s="147"/>
      <c r="Q336" s="147"/>
      <c r="R336" s="147"/>
    </row>
    <row r="337" spans="1:18" ht="30.75">
      <c r="A337" s="115"/>
      <c r="B337" s="220"/>
      <c r="C337" s="194"/>
      <c r="D337" s="139"/>
      <c r="E337" s="139"/>
      <c r="F337" s="139"/>
      <c r="G337" s="139"/>
      <c r="H337" s="141"/>
      <c r="I337" s="142"/>
      <c r="J337" s="139"/>
      <c r="K337" s="139"/>
      <c r="L337" s="139"/>
      <c r="M337" s="148"/>
      <c r="N337" s="148"/>
      <c r="O337" s="140"/>
      <c r="P337" s="147"/>
      <c r="Q337" s="147"/>
      <c r="R337" s="147"/>
    </row>
    <row r="338" spans="1:18" ht="30.75">
      <c r="A338" s="115"/>
      <c r="B338" s="220"/>
      <c r="C338" s="194"/>
      <c r="D338" s="139"/>
      <c r="E338" s="139"/>
      <c r="F338" s="139"/>
      <c r="G338" s="139"/>
      <c r="H338" s="141"/>
      <c r="I338" s="142"/>
      <c r="J338" s="139"/>
      <c r="K338" s="139"/>
      <c r="L338" s="139"/>
      <c r="M338" s="148"/>
      <c r="N338" s="148"/>
      <c r="O338" s="140"/>
      <c r="P338" s="147"/>
      <c r="Q338" s="147"/>
      <c r="R338" s="147"/>
    </row>
    <row r="339" spans="1:18" ht="30.75">
      <c r="A339" s="115"/>
      <c r="B339" s="220"/>
      <c r="C339" s="194"/>
      <c r="D339" s="139"/>
      <c r="E339" s="139"/>
      <c r="F339" s="139"/>
      <c r="G339" s="139"/>
      <c r="H339" s="141"/>
      <c r="I339" s="142"/>
      <c r="J339" s="139"/>
      <c r="K339" s="139"/>
      <c r="L339" s="139"/>
      <c r="M339" s="148"/>
      <c r="N339" s="148"/>
      <c r="O339" s="140"/>
      <c r="P339" s="147"/>
      <c r="Q339" s="147"/>
      <c r="R339" s="147"/>
    </row>
    <row r="340" spans="1:18" ht="30.75">
      <c r="A340" s="115"/>
      <c r="B340" s="220"/>
      <c r="C340" s="194"/>
      <c r="D340" s="139"/>
      <c r="E340" s="139"/>
      <c r="F340" s="139"/>
      <c r="G340" s="139"/>
      <c r="H340" s="141"/>
      <c r="I340" s="142"/>
      <c r="J340" s="139"/>
      <c r="K340" s="139"/>
      <c r="L340" s="139"/>
      <c r="M340" s="148"/>
      <c r="N340" s="148"/>
      <c r="O340" s="140"/>
      <c r="P340" s="147"/>
      <c r="Q340" s="147"/>
      <c r="R340" s="147"/>
    </row>
    <row r="341" spans="1:18" ht="30.75">
      <c r="A341" s="115"/>
      <c r="B341" s="220"/>
      <c r="C341" s="194"/>
      <c r="D341" s="139"/>
      <c r="E341" s="139"/>
      <c r="F341" s="139"/>
      <c r="G341" s="139"/>
      <c r="H341" s="141"/>
      <c r="I341" s="142"/>
      <c r="J341" s="139"/>
      <c r="K341" s="139"/>
      <c r="L341" s="139"/>
      <c r="M341" s="148"/>
      <c r="N341" s="148"/>
      <c r="O341" s="140"/>
      <c r="P341" s="147"/>
      <c r="Q341" s="147"/>
      <c r="R341" s="147"/>
    </row>
    <row r="342" spans="1:18" ht="30.75">
      <c r="A342" s="115"/>
      <c r="B342" s="220"/>
      <c r="C342" s="194"/>
      <c r="D342" s="139"/>
      <c r="E342" s="139"/>
      <c r="F342" s="139"/>
      <c r="G342" s="139"/>
      <c r="H342" s="141"/>
      <c r="I342" s="142"/>
      <c r="J342" s="139"/>
      <c r="K342" s="139"/>
      <c r="L342" s="139"/>
      <c r="M342" s="148"/>
      <c r="N342" s="148"/>
      <c r="O342" s="140"/>
      <c r="P342" s="147"/>
      <c r="Q342" s="147"/>
      <c r="R342" s="147"/>
    </row>
    <row r="343" spans="1:18" ht="30.75">
      <c r="A343" s="115"/>
      <c r="B343" s="220"/>
      <c r="C343" s="194"/>
      <c r="D343" s="139"/>
      <c r="E343" s="139"/>
      <c r="F343" s="139"/>
      <c r="G343" s="139"/>
      <c r="H343" s="141"/>
      <c r="I343" s="142"/>
      <c r="J343" s="139"/>
      <c r="K343" s="139"/>
      <c r="L343" s="139"/>
      <c r="M343" s="148"/>
      <c r="N343" s="148"/>
      <c r="O343" s="140"/>
      <c r="P343" s="147"/>
      <c r="Q343" s="147"/>
      <c r="R343" s="147"/>
    </row>
    <row r="344" spans="1:18" ht="30.75">
      <c r="A344" s="115"/>
      <c r="B344" s="220"/>
      <c r="C344" s="194"/>
      <c r="D344" s="139"/>
      <c r="E344" s="139"/>
      <c r="F344" s="139"/>
      <c r="G344" s="139"/>
      <c r="H344" s="141"/>
      <c r="I344" s="142"/>
      <c r="J344" s="139"/>
      <c r="K344" s="139"/>
      <c r="L344" s="139"/>
      <c r="M344" s="148"/>
      <c r="N344" s="148"/>
      <c r="O344" s="140"/>
      <c r="P344" s="147"/>
      <c r="Q344" s="147"/>
      <c r="R344" s="147"/>
    </row>
    <row r="345" spans="1:18" ht="30.75">
      <c r="A345" s="115"/>
      <c r="B345" s="220"/>
      <c r="C345" s="194"/>
      <c r="D345" s="139"/>
      <c r="E345" s="139"/>
      <c r="F345" s="139"/>
      <c r="G345" s="139"/>
      <c r="H345" s="141"/>
      <c r="I345" s="142"/>
      <c r="J345" s="139"/>
      <c r="K345" s="139"/>
      <c r="L345" s="139"/>
      <c r="M345" s="148"/>
      <c r="N345" s="148"/>
      <c r="O345" s="140"/>
      <c r="P345" s="147"/>
      <c r="Q345" s="147"/>
      <c r="R345" s="147"/>
    </row>
    <row r="346" spans="1:18" ht="30.75">
      <c r="A346" s="115"/>
      <c r="B346" s="220"/>
      <c r="C346" s="194"/>
      <c r="D346" s="139"/>
      <c r="E346" s="139"/>
      <c r="F346" s="139"/>
      <c r="G346" s="139"/>
      <c r="H346" s="141"/>
      <c r="I346" s="142"/>
      <c r="J346" s="139"/>
      <c r="K346" s="139"/>
      <c r="L346" s="139"/>
      <c r="M346" s="148"/>
      <c r="N346" s="148"/>
      <c r="O346" s="140"/>
      <c r="P346" s="147"/>
      <c r="Q346" s="147"/>
      <c r="R346" s="147"/>
    </row>
    <row r="347" spans="1:18" ht="30.75">
      <c r="A347" s="115"/>
      <c r="B347" s="220"/>
      <c r="C347" s="194"/>
      <c r="D347" s="139"/>
      <c r="E347" s="139"/>
      <c r="F347" s="139"/>
      <c r="G347" s="139"/>
      <c r="H347" s="141"/>
      <c r="I347" s="142"/>
      <c r="J347" s="139"/>
      <c r="K347" s="139"/>
      <c r="L347" s="139"/>
      <c r="M347" s="148"/>
      <c r="N347" s="148"/>
      <c r="O347" s="140"/>
      <c r="P347" s="147"/>
      <c r="Q347" s="147"/>
      <c r="R347" s="147"/>
    </row>
    <row r="348" spans="1:18" ht="30.75">
      <c r="A348" s="115"/>
      <c r="B348" s="220"/>
      <c r="C348" s="194"/>
      <c r="D348" s="139"/>
      <c r="E348" s="139"/>
      <c r="F348" s="139"/>
      <c r="G348" s="139"/>
      <c r="H348" s="141"/>
      <c r="I348" s="142"/>
      <c r="J348" s="139"/>
      <c r="K348" s="139"/>
      <c r="L348" s="139"/>
      <c r="M348" s="148"/>
      <c r="N348" s="148"/>
      <c r="O348" s="140"/>
      <c r="P348" s="147"/>
      <c r="Q348" s="147"/>
      <c r="R348" s="147"/>
    </row>
    <row r="349" spans="1:17" ht="30.75">
      <c r="A349" s="117"/>
      <c r="B349" s="221"/>
      <c r="C349" s="195"/>
      <c r="D349" s="118"/>
      <c r="E349" s="118"/>
      <c r="F349" s="118"/>
      <c r="G349" s="118"/>
      <c r="H349" s="119"/>
      <c r="I349" s="116"/>
      <c r="J349" s="118"/>
      <c r="K349" s="118"/>
      <c r="L349" s="118"/>
      <c r="M349" s="117"/>
      <c r="N349" s="117"/>
      <c r="O349" s="117"/>
      <c r="P349" s="117"/>
      <c r="Q349" s="117"/>
    </row>
    <row r="353" ht="24">
      <c r="L353" s="6" t="s">
        <v>101</v>
      </c>
    </row>
    <row r="354" ht="24">
      <c r="L354" s="6" t="s">
        <v>102</v>
      </c>
    </row>
    <row r="355" ht="24">
      <c r="L355" s="6" t="s">
        <v>103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E41" sqref="E41"/>
    </sheetView>
  </sheetViews>
  <sheetFormatPr defaultColWidth="9.140625" defaultRowHeight="21.75"/>
  <cols>
    <col min="1" max="1" width="9.00390625" style="18" customWidth="1"/>
    <col min="2" max="2" width="9.8515625" style="18" customWidth="1"/>
    <col min="3" max="3" width="7.7109375" style="18" customWidth="1"/>
    <col min="4" max="4" width="11.00390625" style="18" bestFit="1" customWidth="1"/>
    <col min="5" max="6" width="11.7109375" style="18" bestFit="1" customWidth="1"/>
    <col min="7" max="7" width="10.7109375" style="18" bestFit="1" customWidth="1"/>
    <col min="8" max="8" width="3.140625" style="18" customWidth="1"/>
    <col min="9" max="9" width="8.8515625" style="18" bestFit="1" customWidth="1"/>
    <col min="10" max="12" width="8.421875" style="18" bestFit="1" customWidth="1"/>
    <col min="13" max="16384" width="9.140625" style="18" customWidth="1"/>
  </cols>
  <sheetData>
    <row r="1" spans="1:12" s="15" customFormat="1" ht="21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s="15" customFormat="1" ht="21" customHeight="1">
      <c r="A2" s="302" t="s">
        <v>126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s="15" customFormat="1" ht="21" customHeight="1">
      <c r="A3" s="305" t="s">
        <v>90</v>
      </c>
      <c r="B3" s="305"/>
      <c r="C3" s="305"/>
      <c r="D3" s="306" t="s">
        <v>91</v>
      </c>
      <c r="E3" s="306"/>
      <c r="F3" s="306"/>
      <c r="G3" s="299" t="s">
        <v>41</v>
      </c>
      <c r="H3" s="299"/>
      <c r="I3" s="299"/>
      <c r="J3" s="300" t="s">
        <v>123</v>
      </c>
      <c r="K3" s="300"/>
      <c r="L3" s="300"/>
    </row>
    <row r="4" spans="1:12" s="15" customFormat="1" ht="21" customHeight="1">
      <c r="A4" s="305" t="s">
        <v>127</v>
      </c>
      <c r="B4" s="305"/>
      <c r="C4" s="305"/>
      <c r="D4" s="306" t="s">
        <v>128</v>
      </c>
      <c r="E4" s="306"/>
      <c r="F4" s="306"/>
      <c r="G4" s="299" t="s">
        <v>92</v>
      </c>
      <c r="H4" s="299"/>
      <c r="I4" s="299"/>
      <c r="J4" s="300" t="s">
        <v>24</v>
      </c>
      <c r="K4" s="300"/>
      <c r="L4" s="300"/>
    </row>
    <row r="5" spans="1:12" s="15" customFormat="1" ht="45" customHeight="1">
      <c r="A5" s="307" t="s">
        <v>4</v>
      </c>
      <c r="B5" s="275" t="s">
        <v>5</v>
      </c>
      <c r="C5" s="307" t="s">
        <v>6</v>
      </c>
      <c r="D5" s="307"/>
      <c r="E5" s="276" t="s">
        <v>129</v>
      </c>
      <c r="F5" s="277" t="s">
        <v>131</v>
      </c>
      <c r="G5" s="301" t="s">
        <v>25</v>
      </c>
      <c r="H5" s="301" t="s">
        <v>26</v>
      </c>
      <c r="I5" s="297" t="s">
        <v>27</v>
      </c>
      <c r="J5" s="298" t="s">
        <v>28</v>
      </c>
      <c r="K5" s="298"/>
      <c r="L5" s="298"/>
    </row>
    <row r="6" spans="1:12" s="15" customFormat="1" ht="42" customHeight="1">
      <c r="A6" s="307"/>
      <c r="B6" s="278" t="s">
        <v>29</v>
      </c>
      <c r="C6" s="274" t="s">
        <v>11</v>
      </c>
      <c r="D6" s="274" t="s">
        <v>12</v>
      </c>
      <c r="E6" s="276" t="s">
        <v>130</v>
      </c>
      <c r="F6" s="279" t="s">
        <v>14</v>
      </c>
      <c r="G6" s="301"/>
      <c r="H6" s="301"/>
      <c r="I6" s="297"/>
      <c r="J6" s="273" t="s">
        <v>30</v>
      </c>
      <c r="K6" s="273" t="s">
        <v>31</v>
      </c>
      <c r="L6" s="273" t="s">
        <v>32</v>
      </c>
    </row>
    <row r="7" spans="1:12" s="15" customFormat="1" ht="19.5" customHeight="1">
      <c r="A7" s="280" t="s">
        <v>15</v>
      </c>
      <c r="B7" s="281" t="s">
        <v>16</v>
      </c>
      <c r="C7" s="280" t="s">
        <v>17</v>
      </c>
      <c r="D7" s="280" t="s">
        <v>18</v>
      </c>
      <c r="E7" s="282" t="s">
        <v>33</v>
      </c>
      <c r="F7" s="283" t="s">
        <v>34</v>
      </c>
      <c r="G7" s="280" t="s">
        <v>21</v>
      </c>
      <c r="H7" s="280" t="s">
        <v>35</v>
      </c>
      <c r="I7" s="284" t="s">
        <v>15</v>
      </c>
      <c r="J7" s="285" t="s">
        <v>36</v>
      </c>
      <c r="K7" s="285" t="s">
        <v>37</v>
      </c>
      <c r="L7" s="285" t="s">
        <v>38</v>
      </c>
    </row>
    <row r="8" spans="1:12" s="16" customFormat="1" ht="16.5" customHeight="1">
      <c r="A8" s="286">
        <v>44652</v>
      </c>
      <c r="B8" s="287">
        <v>259.075</v>
      </c>
      <c r="C8" s="287">
        <v>1.289</v>
      </c>
      <c r="D8" s="291">
        <v>0.1113696</v>
      </c>
      <c r="E8" s="291">
        <v>35.53723</v>
      </c>
      <c r="F8" s="291">
        <v>3.957767090208</v>
      </c>
      <c r="G8" s="292" t="s">
        <v>45</v>
      </c>
      <c r="H8" s="293">
        <v>1</v>
      </c>
      <c r="I8" s="286">
        <v>44652</v>
      </c>
      <c r="J8" s="288">
        <v>29.38261</v>
      </c>
      <c r="K8" s="288">
        <v>40.73939</v>
      </c>
      <c r="L8" s="287">
        <v>36.48969</v>
      </c>
    </row>
    <row r="9" spans="1:12" s="16" customFormat="1" ht="16.5" customHeight="1">
      <c r="A9" s="286">
        <v>44671</v>
      </c>
      <c r="B9" s="287">
        <v>258.945</v>
      </c>
      <c r="C9" s="287">
        <v>0.966</v>
      </c>
      <c r="D9" s="291">
        <v>0.0834624</v>
      </c>
      <c r="E9" s="291">
        <v>13.597336666666669</v>
      </c>
      <c r="F9" s="291">
        <v>1.1348663518080002</v>
      </c>
      <c r="G9" s="292" t="s">
        <v>46</v>
      </c>
      <c r="H9" s="293">
        <f>+H8+1</f>
        <v>2</v>
      </c>
      <c r="I9" s="286">
        <v>44671</v>
      </c>
      <c r="J9" s="287">
        <v>17.97282</v>
      </c>
      <c r="K9" s="287">
        <v>17.3995</v>
      </c>
      <c r="L9" s="287">
        <v>5.41969</v>
      </c>
    </row>
    <row r="10" spans="1:13" s="16" customFormat="1" ht="16.5" customHeight="1">
      <c r="A10" s="286">
        <v>44686</v>
      </c>
      <c r="B10" s="287">
        <v>259.005</v>
      </c>
      <c r="C10" s="287">
        <v>0.918</v>
      </c>
      <c r="D10" s="291">
        <v>0.0793152</v>
      </c>
      <c r="E10" s="291">
        <v>66.80737</v>
      </c>
      <c r="F10" s="291">
        <v>5.2988399130240005</v>
      </c>
      <c r="G10" s="292" t="s">
        <v>47</v>
      </c>
      <c r="H10" s="293">
        <f>+H9+1</f>
        <v>3</v>
      </c>
      <c r="I10" s="286">
        <v>44686</v>
      </c>
      <c r="J10" s="287">
        <v>54.15518</v>
      </c>
      <c r="K10" s="287">
        <v>69.04419</v>
      </c>
      <c r="L10" s="287">
        <v>77.22274</v>
      </c>
      <c r="M10" s="17"/>
    </row>
    <row r="11" spans="1:13" s="16" customFormat="1" ht="16.5" customHeight="1">
      <c r="A11" s="289">
        <v>44699</v>
      </c>
      <c r="B11" s="288">
        <v>259.665</v>
      </c>
      <c r="C11" s="290">
        <v>10.102</v>
      </c>
      <c r="D11" s="291">
        <v>0.8728128</v>
      </c>
      <c r="E11" s="291">
        <v>219.39842</v>
      </c>
      <c r="F11" s="291">
        <v>191.493749275776</v>
      </c>
      <c r="G11" s="292" t="s">
        <v>48</v>
      </c>
      <c r="H11" s="293">
        <f>+H10+1</f>
        <v>4</v>
      </c>
      <c r="I11" s="289">
        <v>44699</v>
      </c>
      <c r="J11" s="288">
        <v>266</v>
      </c>
      <c r="K11" s="288">
        <v>168.63121</v>
      </c>
      <c r="L11" s="288">
        <v>223.56405</v>
      </c>
      <c r="M11" s="17"/>
    </row>
    <row r="12" spans="1:12" ht="16.5" customHeight="1">
      <c r="A12" s="289">
        <v>44704</v>
      </c>
      <c r="B12" s="288">
        <v>259.535</v>
      </c>
      <c r="C12" s="290">
        <v>10.971</v>
      </c>
      <c r="D12" s="291">
        <v>0.9478944</v>
      </c>
      <c r="E12" s="291">
        <v>107.60447333333333</v>
      </c>
      <c r="F12" s="291">
        <v>101.997677687616</v>
      </c>
      <c r="G12" s="292" t="s">
        <v>49</v>
      </c>
      <c r="H12" s="293">
        <f aca="true" t="shared" si="0" ref="H12:H35">+H11+1</f>
        <v>5</v>
      </c>
      <c r="I12" s="289">
        <v>44704</v>
      </c>
      <c r="J12" s="288">
        <v>89.53884</v>
      </c>
      <c r="K12" s="288">
        <v>113.13537</v>
      </c>
      <c r="L12" s="288">
        <v>120.13921</v>
      </c>
    </row>
    <row r="13" spans="1:12" ht="16.5" customHeight="1">
      <c r="A13" s="289">
        <v>44718</v>
      </c>
      <c r="B13" s="288">
        <v>258.865</v>
      </c>
      <c r="C13" s="290">
        <v>1.03</v>
      </c>
      <c r="D13" s="291">
        <v>0.088992</v>
      </c>
      <c r="E13" s="291">
        <v>54.30549</v>
      </c>
      <c r="F13" s="291">
        <v>4.83275416608</v>
      </c>
      <c r="G13" s="292" t="s">
        <v>50</v>
      </c>
      <c r="H13" s="293">
        <f t="shared" si="0"/>
        <v>6</v>
      </c>
      <c r="I13" s="289">
        <v>44718</v>
      </c>
      <c r="J13" s="288">
        <v>57.09544</v>
      </c>
      <c r="K13" s="288">
        <v>56.48585</v>
      </c>
      <c r="L13" s="288">
        <v>49.33518</v>
      </c>
    </row>
    <row r="14" spans="1:12" ht="16.5" customHeight="1">
      <c r="A14" s="289">
        <v>44725</v>
      </c>
      <c r="B14" s="288">
        <v>258.383</v>
      </c>
      <c r="C14" s="290">
        <v>0.918</v>
      </c>
      <c r="D14" s="291">
        <v>0.0793152</v>
      </c>
      <c r="E14" s="291">
        <v>111.10208333333333</v>
      </c>
      <c r="F14" s="291">
        <v>8.812083959999999</v>
      </c>
      <c r="G14" s="292" t="s">
        <v>51</v>
      </c>
      <c r="H14" s="293">
        <f t="shared" si="0"/>
        <v>7</v>
      </c>
      <c r="I14" s="289">
        <v>44725</v>
      </c>
      <c r="J14" s="288">
        <v>106.52463</v>
      </c>
      <c r="K14" s="288">
        <v>114.4143</v>
      </c>
      <c r="L14" s="288">
        <v>112.36732</v>
      </c>
    </row>
    <row r="15" spans="1:12" ht="16.5" customHeight="1">
      <c r="A15" s="289">
        <v>44739</v>
      </c>
      <c r="B15" s="288">
        <v>258.825</v>
      </c>
      <c r="C15" s="290">
        <v>0.33</v>
      </c>
      <c r="D15" s="291">
        <v>0.028512000000000003</v>
      </c>
      <c r="E15" s="291">
        <v>41.519286666666666</v>
      </c>
      <c r="F15" s="291">
        <v>1.1837979014400002</v>
      </c>
      <c r="G15" s="292" t="s">
        <v>52</v>
      </c>
      <c r="H15" s="293">
        <f t="shared" si="0"/>
        <v>8</v>
      </c>
      <c r="I15" s="289">
        <v>44739</v>
      </c>
      <c r="J15" s="288">
        <v>26.2135</v>
      </c>
      <c r="K15" s="288">
        <v>47.26217</v>
      </c>
      <c r="L15" s="288">
        <v>51.08219</v>
      </c>
    </row>
    <row r="16" spans="1:12" ht="16.5" customHeight="1">
      <c r="A16" s="289">
        <v>44749</v>
      </c>
      <c r="B16" s="288">
        <v>260.045</v>
      </c>
      <c r="C16" s="290">
        <v>29.032</v>
      </c>
      <c r="D16" s="291">
        <v>2.5083648000000003</v>
      </c>
      <c r="E16" s="291">
        <v>638.9463999999999</v>
      </c>
      <c r="F16" s="291">
        <v>1602.71065884672</v>
      </c>
      <c r="G16" s="292" t="s">
        <v>53</v>
      </c>
      <c r="H16" s="293">
        <f t="shared" si="0"/>
        <v>9</v>
      </c>
      <c r="I16" s="289">
        <v>44749</v>
      </c>
      <c r="J16" s="288">
        <v>596.45663</v>
      </c>
      <c r="K16" s="288">
        <v>657.83753</v>
      </c>
      <c r="L16" s="288">
        <v>662.54504</v>
      </c>
    </row>
    <row r="17" spans="1:12" ht="16.5" customHeight="1">
      <c r="A17" s="289">
        <v>44756</v>
      </c>
      <c r="B17" s="288">
        <v>259.825</v>
      </c>
      <c r="C17" s="290">
        <v>15.732</v>
      </c>
      <c r="D17" s="291">
        <v>1.3592448</v>
      </c>
      <c r="E17" s="291">
        <v>280.72949</v>
      </c>
      <c r="F17" s="291">
        <v>381.58009948915196</v>
      </c>
      <c r="G17" s="292" t="s">
        <v>54</v>
      </c>
      <c r="H17" s="293">
        <f t="shared" si="0"/>
        <v>10</v>
      </c>
      <c r="I17" s="289">
        <v>44756</v>
      </c>
      <c r="J17" s="288">
        <v>284.78625</v>
      </c>
      <c r="K17" s="288">
        <v>289.46638</v>
      </c>
      <c r="L17" s="288">
        <v>267.93584</v>
      </c>
    </row>
    <row r="18" spans="1:12" ht="16.5" customHeight="1">
      <c r="A18" s="289">
        <v>44765</v>
      </c>
      <c r="B18" s="288">
        <v>259.535</v>
      </c>
      <c r="C18" s="290">
        <v>9.207</v>
      </c>
      <c r="D18" s="291">
        <v>0.7954848000000001</v>
      </c>
      <c r="E18" s="291">
        <v>175.13459666666668</v>
      </c>
      <c r="F18" s="291">
        <v>139.31690960246402</v>
      </c>
      <c r="G18" s="292" t="s">
        <v>55</v>
      </c>
      <c r="H18" s="293">
        <f t="shared" si="0"/>
        <v>11</v>
      </c>
      <c r="I18" s="289">
        <v>44765</v>
      </c>
      <c r="J18" s="288">
        <v>174.62457</v>
      </c>
      <c r="K18" s="288">
        <v>169.90535</v>
      </c>
      <c r="L18" s="288">
        <v>180.87387</v>
      </c>
    </row>
    <row r="19" spans="1:12" ht="16.5" customHeight="1">
      <c r="A19" s="289">
        <v>44781</v>
      </c>
      <c r="B19" s="288">
        <v>260.815</v>
      </c>
      <c r="C19" s="290">
        <v>55.017</v>
      </c>
      <c r="D19" s="291">
        <v>4.7534688</v>
      </c>
      <c r="E19" s="291">
        <v>696.0116333333332</v>
      </c>
      <c r="F19" s="291">
        <v>3308.4695834870395</v>
      </c>
      <c r="G19" s="292" t="s">
        <v>56</v>
      </c>
      <c r="H19" s="293">
        <f t="shared" si="0"/>
        <v>12</v>
      </c>
      <c r="I19" s="289">
        <v>44781</v>
      </c>
      <c r="J19" s="288">
        <v>541.20609</v>
      </c>
      <c r="K19" s="288">
        <v>695.39499</v>
      </c>
      <c r="L19" s="288">
        <v>851.43382</v>
      </c>
    </row>
    <row r="20" spans="1:12" ht="16.5" customHeight="1">
      <c r="A20" s="289">
        <v>44785</v>
      </c>
      <c r="B20" s="288">
        <v>261.235</v>
      </c>
      <c r="C20" s="290">
        <v>63.806</v>
      </c>
      <c r="D20" s="291">
        <v>5.5128384</v>
      </c>
      <c r="E20" s="291">
        <v>1189.1414233333335</v>
      </c>
      <c r="F20" s="291">
        <v>6555.544501582656</v>
      </c>
      <c r="G20" s="292" t="s">
        <v>57</v>
      </c>
      <c r="H20" s="293">
        <f t="shared" si="0"/>
        <v>13</v>
      </c>
      <c r="I20" s="289">
        <v>44785</v>
      </c>
      <c r="J20" s="288">
        <v>1230.7437</v>
      </c>
      <c r="K20" s="288">
        <v>1234.6269</v>
      </c>
      <c r="L20" s="288">
        <v>1102.05367</v>
      </c>
    </row>
    <row r="21" spans="1:12" ht="16.5" customHeight="1">
      <c r="A21" s="289">
        <v>44794</v>
      </c>
      <c r="B21" s="288">
        <v>262.915</v>
      </c>
      <c r="C21" s="290">
        <v>235.568</v>
      </c>
      <c r="D21" s="291">
        <v>20.353075200000003</v>
      </c>
      <c r="E21" s="291">
        <v>2728.8489566666667</v>
      </c>
      <c r="F21" s="291">
        <v>55540.468024478214</v>
      </c>
      <c r="G21" s="292" t="s">
        <v>58</v>
      </c>
      <c r="H21" s="293">
        <f t="shared" si="0"/>
        <v>14</v>
      </c>
      <c r="I21" s="289">
        <v>44794</v>
      </c>
      <c r="J21" s="288">
        <v>2887.05725</v>
      </c>
      <c r="K21" s="288">
        <v>2117.74422</v>
      </c>
      <c r="L21" s="288">
        <v>3181.7454</v>
      </c>
    </row>
    <row r="22" spans="1:12" ht="16.5" customHeight="1">
      <c r="A22" s="289">
        <v>44795</v>
      </c>
      <c r="B22" s="288">
        <v>262.445</v>
      </c>
      <c r="C22" s="290">
        <v>209.942</v>
      </c>
      <c r="D22" s="291">
        <v>18.1389888</v>
      </c>
      <c r="E22" s="291">
        <v>2132.01052</v>
      </c>
      <c r="F22" s="291">
        <v>38672.51494376217</v>
      </c>
      <c r="G22" s="292" t="s">
        <v>59</v>
      </c>
      <c r="H22" s="293">
        <f t="shared" si="0"/>
        <v>15</v>
      </c>
      <c r="I22" s="289">
        <v>44795</v>
      </c>
      <c r="J22" s="288">
        <v>2334.31141</v>
      </c>
      <c r="K22" s="288">
        <v>2316.78905</v>
      </c>
      <c r="L22" s="288">
        <v>1744.9311</v>
      </c>
    </row>
    <row r="23" spans="1:12" ht="16.5" customHeight="1">
      <c r="A23" s="289">
        <v>44817</v>
      </c>
      <c r="B23" s="288">
        <v>260.865</v>
      </c>
      <c r="C23" s="290">
        <v>70.162</v>
      </c>
      <c r="D23" s="291">
        <v>6.061996800000001</v>
      </c>
      <c r="E23" s="291">
        <v>724.4661566666667</v>
      </c>
      <c r="F23" s="291">
        <v>4391.7115234216335</v>
      </c>
      <c r="G23" s="292" t="s">
        <v>60</v>
      </c>
      <c r="H23" s="293">
        <f t="shared" si="0"/>
        <v>16</v>
      </c>
      <c r="I23" s="289">
        <v>44817</v>
      </c>
      <c r="J23" s="288">
        <v>711.95297</v>
      </c>
      <c r="K23" s="288">
        <v>753.45715</v>
      </c>
      <c r="L23" s="288">
        <v>707.98835</v>
      </c>
    </row>
    <row r="24" spans="1:12" ht="16.5" customHeight="1">
      <c r="A24" s="289">
        <v>44824</v>
      </c>
      <c r="B24" s="288">
        <v>259.445</v>
      </c>
      <c r="C24" s="290">
        <v>8.936</v>
      </c>
      <c r="D24" s="291">
        <v>0.7720704</v>
      </c>
      <c r="E24" s="291">
        <v>103.80030666666669</v>
      </c>
      <c r="F24" s="291">
        <v>80.14114428825602</v>
      </c>
      <c r="G24" s="292" t="s">
        <v>61</v>
      </c>
      <c r="H24" s="293">
        <f t="shared" si="0"/>
        <v>17</v>
      </c>
      <c r="I24" s="289">
        <v>44824</v>
      </c>
      <c r="J24" s="288">
        <v>104.72195</v>
      </c>
      <c r="K24" s="288">
        <v>100.24109</v>
      </c>
      <c r="L24" s="288">
        <v>106.43788</v>
      </c>
    </row>
    <row r="25" spans="1:12" ht="16.5" customHeight="1">
      <c r="A25" s="289">
        <v>44830</v>
      </c>
      <c r="B25" s="288">
        <v>259.745</v>
      </c>
      <c r="C25" s="290">
        <v>15.321</v>
      </c>
      <c r="D25" s="291">
        <v>1.3237344</v>
      </c>
      <c r="E25" s="291">
        <v>110.74315333333334</v>
      </c>
      <c r="F25" s="291">
        <v>146.594521631808</v>
      </c>
      <c r="G25" s="292" t="s">
        <v>62</v>
      </c>
      <c r="H25" s="293">
        <f t="shared" si="0"/>
        <v>18</v>
      </c>
      <c r="I25" s="289">
        <v>44830</v>
      </c>
      <c r="J25" s="288">
        <v>141.81052</v>
      </c>
      <c r="K25" s="288">
        <v>99.79394</v>
      </c>
      <c r="L25" s="288">
        <v>90.625</v>
      </c>
    </row>
    <row r="26" spans="1:12" ht="16.5" customHeight="1">
      <c r="A26" s="289">
        <v>44838</v>
      </c>
      <c r="B26" s="288">
        <v>260.285</v>
      </c>
      <c r="C26" s="290">
        <v>40.06</v>
      </c>
      <c r="D26" s="291">
        <v>3.4611840000000003</v>
      </c>
      <c r="E26" s="291">
        <v>301.09606</v>
      </c>
      <c r="F26" s="291">
        <v>1042.1488653350402</v>
      </c>
      <c r="G26" s="292" t="s">
        <v>96</v>
      </c>
      <c r="H26" s="293">
        <f t="shared" si="0"/>
        <v>19</v>
      </c>
      <c r="I26" s="289">
        <v>44838</v>
      </c>
      <c r="J26" s="288">
        <v>307.90739</v>
      </c>
      <c r="K26" s="288">
        <v>310.31977</v>
      </c>
      <c r="L26" s="288">
        <v>285.06102</v>
      </c>
    </row>
    <row r="27" spans="1:12" ht="16.5" customHeight="1">
      <c r="A27" s="289">
        <v>44845</v>
      </c>
      <c r="B27" s="288">
        <v>259.565</v>
      </c>
      <c r="C27" s="290">
        <v>11.796</v>
      </c>
      <c r="D27" s="291">
        <v>1.0191744</v>
      </c>
      <c r="E27" s="291">
        <v>87.44706333333333</v>
      </c>
      <c r="F27" s="291">
        <v>89.123808304512</v>
      </c>
      <c r="G27" s="292" t="s">
        <v>97</v>
      </c>
      <c r="H27" s="293">
        <f t="shared" si="0"/>
        <v>20</v>
      </c>
      <c r="I27" s="289">
        <v>44845</v>
      </c>
      <c r="J27" s="288">
        <v>81.96721</v>
      </c>
      <c r="K27" s="288">
        <v>96.72473</v>
      </c>
      <c r="L27" s="288">
        <v>83.64925</v>
      </c>
    </row>
    <row r="28" spans="1:12" ht="16.5" customHeight="1">
      <c r="A28" s="289">
        <v>44852</v>
      </c>
      <c r="B28" s="288">
        <v>259.225</v>
      </c>
      <c r="C28" s="290">
        <v>4.27</v>
      </c>
      <c r="D28" s="291">
        <v>0.368928</v>
      </c>
      <c r="E28" s="291">
        <v>32.26481666666667</v>
      </c>
      <c r="F28" s="291">
        <v>11.903394283199999</v>
      </c>
      <c r="G28" s="292" t="s">
        <v>98</v>
      </c>
      <c r="H28" s="293">
        <f t="shared" si="0"/>
        <v>21</v>
      </c>
      <c r="I28" s="289">
        <v>44852</v>
      </c>
      <c r="J28" s="288">
        <v>16.17998</v>
      </c>
      <c r="K28" s="288">
        <v>36.70668</v>
      </c>
      <c r="L28" s="288">
        <v>43.90779</v>
      </c>
    </row>
    <row r="29" spans="1:12" ht="16.5" customHeight="1">
      <c r="A29" s="289">
        <v>44869</v>
      </c>
      <c r="B29" s="288">
        <v>259.145</v>
      </c>
      <c r="C29" s="290">
        <v>2.861</v>
      </c>
      <c r="D29" s="291">
        <v>0.24719040000000003</v>
      </c>
      <c r="E29" s="291">
        <v>28.141723333333335</v>
      </c>
      <c r="F29" s="291">
        <v>6.956363847456001</v>
      </c>
      <c r="G29" s="292" t="s">
        <v>99</v>
      </c>
      <c r="H29" s="293">
        <f t="shared" si="0"/>
        <v>22</v>
      </c>
      <c r="I29" s="289">
        <v>44869</v>
      </c>
      <c r="J29" s="288">
        <v>23.82512</v>
      </c>
      <c r="K29" s="288">
        <v>27.31362</v>
      </c>
      <c r="L29" s="288">
        <v>33.28643</v>
      </c>
    </row>
    <row r="30" spans="1:12" ht="16.5" customHeight="1">
      <c r="A30" s="289">
        <v>44882</v>
      </c>
      <c r="B30" s="288">
        <v>259.095</v>
      </c>
      <c r="C30" s="290">
        <v>1.766</v>
      </c>
      <c r="D30" s="291">
        <v>0.1525824</v>
      </c>
      <c r="E30" s="291">
        <v>25.78524</v>
      </c>
      <c r="F30" s="291">
        <v>3.9343738037760003</v>
      </c>
      <c r="G30" s="292" t="s">
        <v>108</v>
      </c>
      <c r="H30" s="293">
        <f t="shared" si="0"/>
        <v>23</v>
      </c>
      <c r="I30" s="289">
        <v>44882</v>
      </c>
      <c r="J30" s="288">
        <v>20.9337</v>
      </c>
      <c r="K30" s="288">
        <v>26.09286</v>
      </c>
      <c r="L30" s="288">
        <v>30.32916</v>
      </c>
    </row>
    <row r="31" spans="1:12" ht="16.5" customHeight="1">
      <c r="A31" s="289">
        <v>44902</v>
      </c>
      <c r="B31" s="288">
        <v>258.915</v>
      </c>
      <c r="C31" s="290">
        <v>0.584</v>
      </c>
      <c r="D31" s="291">
        <v>0.0504576</v>
      </c>
      <c r="E31" s="291">
        <v>9.34709</v>
      </c>
      <c r="F31" s="291">
        <v>0.47163172838399997</v>
      </c>
      <c r="G31" s="292" t="s">
        <v>109</v>
      </c>
      <c r="H31" s="293">
        <f t="shared" si="0"/>
        <v>24</v>
      </c>
      <c r="I31" s="289">
        <v>44902</v>
      </c>
      <c r="J31" s="288">
        <v>9.72976</v>
      </c>
      <c r="K31" s="288">
        <v>5.16062</v>
      </c>
      <c r="L31" s="288">
        <v>13.15089</v>
      </c>
    </row>
    <row r="32" spans="1:12" ht="16.5" customHeight="1">
      <c r="A32" s="289">
        <v>44910</v>
      </c>
      <c r="B32" s="288">
        <v>258.895</v>
      </c>
      <c r="C32" s="290">
        <v>0.572</v>
      </c>
      <c r="D32" s="291">
        <v>0.0494208</v>
      </c>
      <c r="E32" s="291">
        <v>6.26711</v>
      </c>
      <c r="F32" s="291">
        <v>0.309725589888</v>
      </c>
      <c r="G32" s="292" t="s">
        <v>110</v>
      </c>
      <c r="H32" s="293">
        <f t="shared" si="0"/>
        <v>25</v>
      </c>
      <c r="I32" s="289">
        <v>44910</v>
      </c>
      <c r="J32" s="288">
        <v>7.84474</v>
      </c>
      <c r="K32" s="288">
        <v>3.49321</v>
      </c>
      <c r="L32" s="288">
        <v>7.46338</v>
      </c>
    </row>
    <row r="33" spans="1:12" ht="16.5" customHeight="1">
      <c r="A33" s="289">
        <v>44935</v>
      </c>
      <c r="B33" s="288">
        <v>258.905</v>
      </c>
      <c r="C33" s="290">
        <v>0.523</v>
      </c>
      <c r="D33" s="291">
        <v>0.045187200000000004</v>
      </c>
      <c r="E33" s="291">
        <v>9.06334</v>
      </c>
      <c r="F33" s="291">
        <v>0.40954695724800005</v>
      </c>
      <c r="G33" s="292" t="s">
        <v>111</v>
      </c>
      <c r="H33" s="293">
        <f t="shared" si="0"/>
        <v>26</v>
      </c>
      <c r="I33" s="289">
        <v>44935</v>
      </c>
      <c r="J33" s="288">
        <v>7.92764</v>
      </c>
      <c r="K33" s="288">
        <v>5.53097</v>
      </c>
      <c r="L33" s="288">
        <v>13.73141</v>
      </c>
    </row>
    <row r="34" spans="1:12" ht="16.5" customHeight="1">
      <c r="A34" s="289">
        <v>44942</v>
      </c>
      <c r="B34" s="288">
        <v>258.875</v>
      </c>
      <c r="C34" s="290">
        <v>0.314</v>
      </c>
      <c r="D34" s="291">
        <v>0.0271296</v>
      </c>
      <c r="E34" s="291">
        <v>16.67955</v>
      </c>
      <c r="F34" s="291">
        <v>0.45250951967999997</v>
      </c>
      <c r="G34" s="292" t="s">
        <v>112</v>
      </c>
      <c r="H34" s="293">
        <f t="shared" si="0"/>
        <v>27</v>
      </c>
      <c r="I34" s="289">
        <v>44942</v>
      </c>
      <c r="J34" s="288">
        <v>6.67862</v>
      </c>
      <c r="K34" s="288">
        <v>18.15326</v>
      </c>
      <c r="L34" s="288">
        <v>25.20677</v>
      </c>
    </row>
    <row r="35" spans="1:12" ht="16.5" customHeight="1">
      <c r="A35" s="289">
        <v>44980</v>
      </c>
      <c r="B35" s="288">
        <v>259.145</v>
      </c>
      <c r="C35" s="290">
        <v>0.378</v>
      </c>
      <c r="D35" s="291">
        <v>0.0326592</v>
      </c>
      <c r="E35" s="291">
        <v>9.530646666666668</v>
      </c>
      <c r="F35" s="291">
        <v>0.311263295616</v>
      </c>
      <c r="G35" s="292" t="s">
        <v>114</v>
      </c>
      <c r="H35" s="293">
        <f t="shared" si="0"/>
        <v>28</v>
      </c>
      <c r="I35" s="289">
        <v>44980</v>
      </c>
      <c r="J35" s="288">
        <v>18.84951</v>
      </c>
      <c r="K35" s="288">
        <v>5.92491</v>
      </c>
      <c r="L35" s="288">
        <v>3.81752</v>
      </c>
    </row>
    <row r="36" spans="1:12" ht="16.5" customHeight="1">
      <c r="A36" s="289"/>
      <c r="B36" s="288"/>
      <c r="C36" s="290"/>
      <c r="D36" s="291"/>
      <c r="E36" s="291"/>
      <c r="F36" s="291"/>
      <c r="G36" s="292"/>
      <c r="H36" s="293"/>
      <c r="I36" s="289"/>
      <c r="J36" s="288"/>
      <c r="K36" s="288"/>
      <c r="L36" s="288"/>
    </row>
    <row r="37" spans="1:12" ht="16.5" customHeight="1">
      <c r="A37" s="156"/>
      <c r="B37" s="157"/>
      <c r="C37" s="158"/>
      <c r="D37" s="159"/>
      <c r="E37" s="159"/>
      <c r="F37" s="159"/>
      <c r="G37" s="160"/>
      <c r="H37" s="163"/>
      <c r="I37" s="161"/>
      <c r="J37" s="157"/>
      <c r="K37" s="157"/>
      <c r="L37" s="157"/>
    </row>
    <row r="38" spans="1:12" ht="16.5" customHeight="1">
      <c r="A38" s="156"/>
      <c r="B38" s="157"/>
      <c r="C38" s="158"/>
      <c r="D38" s="159"/>
      <c r="E38" s="159"/>
      <c r="F38" s="159"/>
      <c r="G38" s="162"/>
      <c r="H38" s="163"/>
      <c r="I38" s="156"/>
      <c r="J38" s="157"/>
      <c r="K38" s="157"/>
      <c r="L38" s="157"/>
    </row>
    <row r="39" spans="1:12" ht="16.5" customHeight="1">
      <c r="A39" s="156"/>
      <c r="B39" s="157"/>
      <c r="C39" s="158"/>
      <c r="D39" s="159"/>
      <c r="E39" s="159"/>
      <c r="F39" s="159"/>
      <c r="G39" s="162"/>
      <c r="H39" s="163"/>
      <c r="I39" s="156"/>
      <c r="J39" s="157"/>
      <c r="K39" s="157"/>
      <c r="L39" s="157"/>
    </row>
    <row r="40" ht="18" customHeight="1">
      <c r="G40" s="15"/>
    </row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75&amp;"DilleniaUPC,ตัวหนา"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7:N33"/>
  <sheetViews>
    <sheetView tabSelected="1" zoomScalePageLayoutView="0" workbookViewId="0" topLeftCell="A1">
      <selection activeCell="K21" sqref="K21"/>
    </sheetView>
  </sheetViews>
  <sheetFormatPr defaultColWidth="9.140625" defaultRowHeight="21.75"/>
  <cols>
    <col min="1" max="9" width="9.7109375" style="19" customWidth="1"/>
    <col min="10" max="16384" width="9.140625" style="19" customWidth="1"/>
  </cols>
  <sheetData>
    <row r="7" ht="23.25">
      <c r="N7" s="19" t="s">
        <v>125</v>
      </c>
    </row>
    <row r="16" spans="4:13" ht="23.25">
      <c r="D16" s="20" t="s">
        <v>39</v>
      </c>
      <c r="E16" s="21">
        <v>28</v>
      </c>
      <c r="F16" s="22" t="s">
        <v>23</v>
      </c>
      <c r="M16" s="19" t="s">
        <v>125</v>
      </c>
    </row>
    <row r="17" ht="24" customHeight="1"/>
    <row r="33" spans="4:6" ht="23.25">
      <c r="D33" s="20" t="s">
        <v>40</v>
      </c>
      <c r="E33" s="21">
        <v>173</v>
      </c>
      <c r="F33" s="22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74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P7" sqref="P7"/>
    </sheetView>
  </sheetViews>
  <sheetFormatPr defaultColWidth="11.421875" defaultRowHeight="21.75"/>
  <cols>
    <col min="1" max="1" width="9.140625" style="33" bestFit="1" customWidth="1"/>
    <col min="2" max="2" width="2.7109375" style="34" bestFit="1" customWidth="1"/>
    <col min="3" max="3" width="7.421875" style="35" customWidth="1"/>
    <col min="4" max="4" width="7.421875" style="24" customWidth="1"/>
    <col min="5" max="5" width="8.00390625" style="25" customWidth="1"/>
    <col min="6" max="6" width="8.7109375" style="26" customWidth="1"/>
    <col min="7" max="15" width="9.7109375" style="26" customWidth="1"/>
    <col min="16" max="16384" width="11.421875" style="26" customWidth="1"/>
  </cols>
  <sheetData>
    <row r="1" spans="1:17" ht="22.5" customHeight="1">
      <c r="A1" s="138">
        <v>23833</v>
      </c>
      <c r="B1" s="23">
        <v>37712</v>
      </c>
      <c r="C1"/>
      <c r="D1" s="24">
        <v>259.07</v>
      </c>
      <c r="E1" s="269">
        <v>259.075</v>
      </c>
      <c r="F1" s="42">
        <v>257.765</v>
      </c>
      <c r="P1" s="43"/>
      <c r="Q1" s="43"/>
    </row>
    <row r="2" spans="1:17" ht="22.5" customHeight="1">
      <c r="A2" s="138">
        <v>23834</v>
      </c>
      <c r="B2" s="23">
        <v>37713</v>
      </c>
      <c r="C2"/>
      <c r="D2" s="24">
        <v>258.99</v>
      </c>
      <c r="E2" s="269"/>
      <c r="P2" s="43"/>
      <c r="Q2" s="43"/>
    </row>
    <row r="3" spans="1:17" ht="22.5" customHeight="1">
      <c r="A3" s="138">
        <v>23835</v>
      </c>
      <c r="B3" s="23">
        <v>37714</v>
      </c>
      <c r="C3"/>
      <c r="D3" s="24">
        <v>258.89</v>
      </c>
      <c r="E3" s="269"/>
      <c r="P3" s="43"/>
      <c r="Q3" s="43"/>
    </row>
    <row r="4" spans="1:17" ht="22.5" customHeight="1">
      <c r="A4" s="138">
        <v>23836</v>
      </c>
      <c r="B4" s="23">
        <v>37715</v>
      </c>
      <c r="C4"/>
      <c r="D4" s="24">
        <v>258.93</v>
      </c>
      <c r="E4" s="269"/>
      <c r="P4" s="43"/>
      <c r="Q4" s="43"/>
    </row>
    <row r="5" spans="1:17" ht="22.5" customHeight="1">
      <c r="A5" s="138">
        <v>23837</v>
      </c>
      <c r="B5" s="23">
        <v>37716</v>
      </c>
      <c r="C5"/>
      <c r="D5" s="24">
        <v>258.95</v>
      </c>
      <c r="E5" s="269"/>
      <c r="P5" s="43"/>
      <c r="Q5" s="43"/>
    </row>
    <row r="6" spans="1:17" ht="22.5" customHeight="1">
      <c r="A6" s="138">
        <v>23838</v>
      </c>
      <c r="B6" s="23">
        <v>37717</v>
      </c>
      <c r="C6"/>
      <c r="D6" s="24">
        <v>258.91</v>
      </c>
      <c r="E6" s="269"/>
      <c r="P6" s="43"/>
      <c r="Q6" s="43"/>
    </row>
    <row r="7" spans="1:17" ht="22.5" customHeight="1">
      <c r="A7" s="138">
        <v>23839</v>
      </c>
      <c r="B7" s="23">
        <v>37718</v>
      </c>
      <c r="C7"/>
      <c r="D7" s="24">
        <v>258.85</v>
      </c>
      <c r="E7" s="269"/>
      <c r="P7" s="43"/>
      <c r="Q7" s="43"/>
    </row>
    <row r="8" spans="1:17" ht="22.5" customHeight="1">
      <c r="A8" s="138">
        <v>23840</v>
      </c>
      <c r="B8" s="23">
        <v>37719</v>
      </c>
      <c r="C8"/>
      <c r="D8" s="24">
        <v>258.79</v>
      </c>
      <c r="E8" s="269"/>
      <c r="P8" s="43"/>
      <c r="Q8" s="43"/>
    </row>
    <row r="9" spans="1:17" ht="22.5" customHeight="1">
      <c r="A9" s="138">
        <v>23841</v>
      </c>
      <c r="B9" s="23">
        <v>37720</v>
      </c>
      <c r="C9"/>
      <c r="D9" s="24">
        <v>258.79</v>
      </c>
      <c r="E9" s="269"/>
      <c r="P9" s="43"/>
      <c r="Q9" s="43"/>
    </row>
    <row r="10" spans="1:17" ht="22.5" customHeight="1">
      <c r="A10" s="138">
        <v>23842</v>
      </c>
      <c r="B10" s="23">
        <v>37721</v>
      </c>
      <c r="C10"/>
      <c r="D10" s="24">
        <v>258.96</v>
      </c>
      <c r="E10" s="269"/>
      <c r="P10" s="43"/>
      <c r="Q10" s="43"/>
    </row>
    <row r="11" spans="1:17" ht="22.5" customHeight="1">
      <c r="A11" s="138">
        <v>23843</v>
      </c>
      <c r="B11" s="23">
        <v>37722</v>
      </c>
      <c r="C11"/>
      <c r="D11" s="24">
        <v>259.04</v>
      </c>
      <c r="E11" s="27"/>
      <c r="P11" s="43"/>
      <c r="Q11" s="43"/>
    </row>
    <row r="12" spans="1:17" ht="22.5" customHeight="1">
      <c r="A12" s="138">
        <v>23844</v>
      </c>
      <c r="B12" s="23">
        <v>37723</v>
      </c>
      <c r="C12"/>
      <c r="D12" s="24">
        <v>258.98</v>
      </c>
      <c r="E12" s="269"/>
      <c r="P12" s="43"/>
      <c r="Q12" s="43"/>
    </row>
    <row r="13" spans="1:17" ht="22.5" customHeight="1">
      <c r="A13" s="138">
        <v>23845</v>
      </c>
      <c r="B13" s="23">
        <v>37724</v>
      </c>
      <c r="C13"/>
      <c r="D13" s="24">
        <v>258.93</v>
      </c>
      <c r="E13" s="269"/>
      <c r="P13" s="43"/>
      <c r="Q13" s="43"/>
    </row>
    <row r="14" spans="1:17" ht="22.5" customHeight="1">
      <c r="A14" s="138">
        <v>23846</v>
      </c>
      <c r="B14" s="23">
        <v>37725</v>
      </c>
      <c r="C14"/>
      <c r="D14" s="24">
        <v>258.92</v>
      </c>
      <c r="E14" s="269"/>
      <c r="P14" s="43"/>
      <c r="Q14" s="43"/>
    </row>
    <row r="15" spans="1:17" ht="22.5" customHeight="1">
      <c r="A15" s="138">
        <v>23847</v>
      </c>
      <c r="B15" s="23">
        <v>37726</v>
      </c>
      <c r="C15"/>
      <c r="D15" s="24">
        <v>258.95</v>
      </c>
      <c r="E15" s="269"/>
      <c r="P15" s="43"/>
      <c r="Q15" s="43"/>
    </row>
    <row r="16" spans="1:17" ht="22.5" customHeight="1">
      <c r="A16" s="138">
        <v>23848</v>
      </c>
      <c r="B16" s="23">
        <v>37727</v>
      </c>
      <c r="C16"/>
      <c r="D16" s="24">
        <v>258.97</v>
      </c>
      <c r="E16" s="269"/>
      <c r="P16" s="43"/>
      <c r="Q16" s="43"/>
    </row>
    <row r="17" spans="1:17" ht="22.5" customHeight="1">
      <c r="A17" s="138">
        <v>23849</v>
      </c>
      <c r="B17" s="23">
        <v>37728</v>
      </c>
      <c r="C17"/>
      <c r="D17" s="24">
        <v>258.89</v>
      </c>
      <c r="E17" s="269"/>
      <c r="J17" s="28" t="s">
        <v>39</v>
      </c>
      <c r="K17" s="29">
        <v>28</v>
      </c>
      <c r="L17" s="30" t="s">
        <v>23</v>
      </c>
      <c r="P17" s="43"/>
      <c r="Q17" s="43"/>
    </row>
    <row r="18" spans="1:17" ht="22.5" customHeight="1">
      <c r="A18" s="138">
        <v>23850</v>
      </c>
      <c r="B18" s="23">
        <v>37729</v>
      </c>
      <c r="C18"/>
      <c r="D18" s="24">
        <v>258.94</v>
      </c>
      <c r="E18" s="269"/>
      <c r="P18" s="43"/>
      <c r="Q18" s="43"/>
    </row>
    <row r="19" spans="1:17" ht="22.5" customHeight="1">
      <c r="A19" s="138">
        <v>23851</v>
      </c>
      <c r="B19" s="23">
        <v>37730</v>
      </c>
      <c r="C19"/>
      <c r="D19" s="24">
        <v>258.95</v>
      </c>
      <c r="E19" s="269"/>
      <c r="P19" s="43"/>
      <c r="Q19" s="43"/>
    </row>
    <row r="20" spans="1:17" ht="22.5" customHeight="1">
      <c r="A20" s="138">
        <v>23852</v>
      </c>
      <c r="B20" s="23">
        <v>37731</v>
      </c>
      <c r="C20"/>
      <c r="D20" s="24">
        <v>258.94</v>
      </c>
      <c r="E20" s="269">
        <v>258.945</v>
      </c>
      <c r="P20" s="43"/>
      <c r="Q20" s="43"/>
    </row>
    <row r="21" spans="1:17" ht="22.5" customHeight="1">
      <c r="A21" s="138">
        <v>23853</v>
      </c>
      <c r="B21" s="23">
        <v>37732</v>
      </c>
      <c r="C21"/>
      <c r="D21" s="24">
        <v>258.93</v>
      </c>
      <c r="E21" s="270"/>
      <c r="P21" s="43"/>
      <c r="Q21" s="43"/>
    </row>
    <row r="22" spans="1:17" ht="22.5" customHeight="1">
      <c r="A22" s="138">
        <v>23854</v>
      </c>
      <c r="B22" s="23">
        <v>37733</v>
      </c>
      <c r="C22"/>
      <c r="D22" s="24">
        <v>258.92</v>
      </c>
      <c r="E22" s="269"/>
      <c r="P22" s="43"/>
      <c r="Q22" s="43"/>
    </row>
    <row r="23" spans="1:17" ht="22.5" customHeight="1">
      <c r="A23" s="138">
        <v>23855</v>
      </c>
      <c r="B23" s="23">
        <v>37734</v>
      </c>
      <c r="C23"/>
      <c r="D23" s="24">
        <v>258.95</v>
      </c>
      <c r="E23" s="269"/>
      <c r="P23" s="43"/>
      <c r="Q23" s="43"/>
    </row>
    <row r="24" spans="1:17" ht="22.5" customHeight="1">
      <c r="A24" s="138">
        <v>23856</v>
      </c>
      <c r="B24" s="23">
        <v>37735</v>
      </c>
      <c r="C24"/>
      <c r="D24" s="24">
        <v>258.92</v>
      </c>
      <c r="E24" s="269"/>
      <c r="P24" s="43"/>
      <c r="Q24" s="43"/>
    </row>
    <row r="25" spans="1:17" ht="22.5" customHeight="1">
      <c r="A25" s="138">
        <v>23857</v>
      </c>
      <c r="B25" s="23">
        <v>37736</v>
      </c>
      <c r="C25"/>
      <c r="D25" s="24">
        <v>258.88</v>
      </c>
      <c r="E25" s="269"/>
      <c r="P25" s="43"/>
      <c r="Q25" s="43"/>
    </row>
    <row r="26" spans="1:17" ht="22.5" customHeight="1">
      <c r="A26" s="138">
        <v>23858</v>
      </c>
      <c r="B26" s="23">
        <v>37737</v>
      </c>
      <c r="C26"/>
      <c r="D26" s="24">
        <v>258.91</v>
      </c>
      <c r="E26" s="269"/>
      <c r="P26" s="43"/>
      <c r="Q26" s="43"/>
    </row>
    <row r="27" spans="1:19" ht="22.5" customHeight="1">
      <c r="A27" s="138">
        <v>23859</v>
      </c>
      <c r="B27" s="23">
        <v>37738</v>
      </c>
      <c r="C27"/>
      <c r="D27" s="24">
        <v>258.9</v>
      </c>
      <c r="E27" s="269"/>
      <c r="G27" s="31"/>
      <c r="L27" s="31"/>
      <c r="M27" s="31"/>
      <c r="N27" s="31"/>
      <c r="O27" s="31"/>
      <c r="P27" s="43"/>
      <c r="Q27" s="43"/>
      <c r="R27" s="31"/>
      <c r="S27" s="31"/>
    </row>
    <row r="28" spans="1:19" s="31" customFormat="1" ht="22.5" customHeight="1">
      <c r="A28" s="138">
        <v>23860</v>
      </c>
      <c r="B28" s="23">
        <v>37739</v>
      </c>
      <c r="C28"/>
      <c r="D28" s="24">
        <v>258.88</v>
      </c>
      <c r="E28" s="32"/>
      <c r="G28" s="26"/>
      <c r="H28" s="26"/>
      <c r="I28" s="26"/>
      <c r="J28" s="26"/>
      <c r="K28" s="26"/>
      <c r="L28" s="26"/>
      <c r="M28" s="26"/>
      <c r="N28" s="26"/>
      <c r="O28" s="26"/>
      <c r="P28" s="43"/>
      <c r="Q28" s="43"/>
      <c r="R28" s="26"/>
      <c r="S28" s="26"/>
    </row>
    <row r="29" spans="1:17" ht="22.5" customHeight="1">
      <c r="A29" s="138">
        <v>23861</v>
      </c>
      <c r="B29" s="23">
        <v>37740</v>
      </c>
      <c r="C29"/>
      <c r="D29" s="24">
        <v>258.87</v>
      </c>
      <c r="E29" s="269"/>
      <c r="P29" s="43"/>
      <c r="Q29" s="43"/>
    </row>
    <row r="30" spans="1:17" ht="22.5" customHeight="1">
      <c r="A30" s="138">
        <v>23862</v>
      </c>
      <c r="B30" s="23">
        <v>37741</v>
      </c>
      <c r="C30"/>
      <c r="D30" s="24">
        <v>258.87</v>
      </c>
      <c r="E30" s="269"/>
      <c r="P30" s="43"/>
      <c r="Q30" s="43"/>
    </row>
    <row r="31" spans="1:16" ht="22.5" customHeight="1">
      <c r="A31" s="138">
        <v>23863</v>
      </c>
      <c r="B31" s="23">
        <v>37742</v>
      </c>
      <c r="C31"/>
      <c r="D31" s="24">
        <v>258.97</v>
      </c>
      <c r="E31" s="269"/>
      <c r="P31" s="43"/>
    </row>
    <row r="32" spans="1:5" ht="22.5" customHeight="1">
      <c r="A32" s="138">
        <v>23864</v>
      </c>
      <c r="B32" s="23">
        <v>37743</v>
      </c>
      <c r="C32"/>
      <c r="D32" s="24">
        <v>259.01</v>
      </c>
      <c r="E32" s="269"/>
    </row>
    <row r="33" spans="1:5" ht="22.5" customHeight="1">
      <c r="A33" s="138">
        <v>23865</v>
      </c>
      <c r="B33" s="23">
        <v>37744</v>
      </c>
      <c r="C33"/>
      <c r="D33" s="24">
        <v>259.24</v>
      </c>
      <c r="E33" s="269"/>
    </row>
    <row r="34" spans="1:12" ht="21" customHeight="1">
      <c r="A34" s="138">
        <v>23866</v>
      </c>
      <c r="B34" s="23">
        <v>37745</v>
      </c>
      <c r="C34"/>
      <c r="D34" s="24">
        <v>259.09</v>
      </c>
      <c r="E34" s="269"/>
      <c r="J34" s="28" t="s">
        <v>39</v>
      </c>
      <c r="K34" s="29">
        <v>28</v>
      </c>
      <c r="L34" s="30" t="s">
        <v>23</v>
      </c>
    </row>
    <row r="35" spans="1:5" ht="21" customHeight="1">
      <c r="A35" s="138">
        <v>23867</v>
      </c>
      <c r="B35" s="23">
        <v>37746</v>
      </c>
      <c r="C35"/>
      <c r="D35" s="24">
        <v>259.01</v>
      </c>
      <c r="E35" s="269">
        <v>259.005</v>
      </c>
    </row>
    <row r="36" spans="1:5" ht="21" customHeight="1">
      <c r="A36" s="138">
        <v>23868</v>
      </c>
      <c r="B36" s="23">
        <v>37747</v>
      </c>
      <c r="C36"/>
      <c r="D36" s="24">
        <v>258.97</v>
      </c>
      <c r="E36" s="269"/>
    </row>
    <row r="37" spans="1:5" ht="21" customHeight="1">
      <c r="A37" s="138">
        <v>23869</v>
      </c>
      <c r="B37" s="23">
        <v>37748</v>
      </c>
      <c r="C37"/>
      <c r="D37" s="24">
        <v>258.99</v>
      </c>
      <c r="E37" s="269"/>
    </row>
    <row r="38" spans="1:5" ht="21" customHeight="1">
      <c r="A38" s="138">
        <v>23870</v>
      </c>
      <c r="B38" s="23">
        <v>37749</v>
      </c>
      <c r="C38"/>
      <c r="D38" s="24">
        <v>259.03</v>
      </c>
      <c r="E38" s="269"/>
    </row>
    <row r="39" spans="1:5" ht="23.25">
      <c r="A39" s="138">
        <v>23871</v>
      </c>
      <c r="B39" s="23">
        <v>37750</v>
      </c>
      <c r="C39"/>
      <c r="D39" s="24">
        <v>259.01</v>
      </c>
      <c r="E39" s="269"/>
    </row>
    <row r="40" spans="1:5" ht="23.25">
      <c r="A40" s="138">
        <v>23872</v>
      </c>
      <c r="B40" s="23">
        <v>37751</v>
      </c>
      <c r="C40"/>
      <c r="D40" s="24">
        <v>259.04</v>
      </c>
      <c r="E40" s="269"/>
    </row>
    <row r="41" spans="1:5" ht="23.25">
      <c r="A41" s="138">
        <v>23873</v>
      </c>
      <c r="B41" s="23">
        <v>37752</v>
      </c>
      <c r="C41"/>
      <c r="D41" s="24">
        <v>259.02</v>
      </c>
      <c r="E41" s="269"/>
    </row>
    <row r="42" spans="1:5" ht="23.25">
      <c r="A42" s="138">
        <v>23874</v>
      </c>
      <c r="B42" s="23">
        <v>37753</v>
      </c>
      <c r="C42"/>
      <c r="D42" s="24">
        <v>259.02</v>
      </c>
      <c r="E42" s="269"/>
    </row>
    <row r="43" spans="1:5" ht="23.25">
      <c r="A43" s="138">
        <v>23875</v>
      </c>
      <c r="B43" s="23">
        <v>37754</v>
      </c>
      <c r="C43"/>
      <c r="D43" s="24">
        <v>259.23</v>
      </c>
      <c r="E43" s="269"/>
    </row>
    <row r="44" spans="1:5" ht="23.25">
      <c r="A44" s="138">
        <v>23876</v>
      </c>
      <c r="B44" s="23">
        <v>37755</v>
      </c>
      <c r="C44"/>
      <c r="D44" s="24">
        <v>259.18</v>
      </c>
      <c r="E44" s="269"/>
    </row>
    <row r="45" spans="1:5" ht="23.25">
      <c r="A45" s="138">
        <v>23877</v>
      </c>
      <c r="B45" s="23">
        <v>37756</v>
      </c>
      <c r="C45"/>
      <c r="D45" s="24">
        <v>259.1</v>
      </c>
      <c r="E45" s="269"/>
    </row>
    <row r="46" spans="1:5" ht="23.25">
      <c r="A46" s="138">
        <v>23878</v>
      </c>
      <c r="B46" s="23">
        <v>37757</v>
      </c>
      <c r="C46"/>
      <c r="D46" s="24">
        <v>259.11</v>
      </c>
      <c r="E46" s="269"/>
    </row>
    <row r="47" spans="1:5" ht="23.25">
      <c r="A47" s="138">
        <v>23879</v>
      </c>
      <c r="B47" s="23">
        <v>37758</v>
      </c>
      <c r="C47"/>
      <c r="D47" s="24">
        <v>260.17</v>
      </c>
      <c r="E47" s="269"/>
    </row>
    <row r="48" spans="1:5" ht="23.25">
      <c r="A48" s="138">
        <v>23880</v>
      </c>
      <c r="B48" s="23">
        <v>37759</v>
      </c>
      <c r="C48"/>
      <c r="D48" s="24">
        <v>259.76</v>
      </c>
      <c r="E48" s="269">
        <v>259.665</v>
      </c>
    </row>
    <row r="49" spans="1:5" ht="23.25">
      <c r="A49" s="138">
        <v>23881</v>
      </c>
      <c r="B49" s="23">
        <v>37760</v>
      </c>
      <c r="C49"/>
      <c r="D49" s="24">
        <v>259.42</v>
      </c>
      <c r="E49" s="269"/>
    </row>
    <row r="50" spans="1:5" ht="23.25">
      <c r="A50" s="138">
        <v>23882</v>
      </c>
      <c r="B50" s="23">
        <v>37761</v>
      </c>
      <c r="C50"/>
      <c r="D50" s="24">
        <v>259.23</v>
      </c>
      <c r="E50" s="269"/>
    </row>
    <row r="51" spans="1:5" ht="23.25">
      <c r="A51" s="138">
        <v>23883</v>
      </c>
      <c r="B51" s="23">
        <v>37762</v>
      </c>
      <c r="C51"/>
      <c r="D51" s="24">
        <v>259.2</v>
      </c>
      <c r="E51" s="269"/>
    </row>
    <row r="52" spans="1:5" ht="23.25">
      <c r="A52" s="138">
        <v>23884</v>
      </c>
      <c r="B52" s="23">
        <v>37763</v>
      </c>
      <c r="C52"/>
      <c r="D52" s="24">
        <v>259.48</v>
      </c>
      <c r="E52" s="269"/>
    </row>
    <row r="53" spans="1:5" ht="23.25">
      <c r="A53" s="138">
        <v>23885</v>
      </c>
      <c r="B53" s="23">
        <v>37764</v>
      </c>
      <c r="C53"/>
      <c r="D53" s="24">
        <v>259.58</v>
      </c>
      <c r="E53" s="269">
        <v>259.535</v>
      </c>
    </row>
    <row r="54" spans="1:5" ht="23.25">
      <c r="A54" s="138">
        <v>23886</v>
      </c>
      <c r="B54" s="23">
        <v>37765</v>
      </c>
      <c r="C54"/>
      <c r="D54" s="24">
        <v>259.35</v>
      </c>
      <c r="E54" s="269"/>
    </row>
    <row r="55" spans="1:5" ht="23.25">
      <c r="A55" s="138">
        <v>23887</v>
      </c>
      <c r="B55" s="23">
        <v>37766</v>
      </c>
      <c r="C55"/>
      <c r="D55" s="24">
        <v>259.26</v>
      </c>
      <c r="E55" s="269"/>
    </row>
    <row r="56" spans="1:5" ht="23.25">
      <c r="A56" s="138">
        <v>23888</v>
      </c>
      <c r="B56" s="23">
        <v>37767</v>
      </c>
      <c r="C56"/>
      <c r="D56" s="24">
        <v>259.12</v>
      </c>
      <c r="E56" s="269"/>
    </row>
    <row r="57" spans="1:5" ht="23.25">
      <c r="A57" s="138">
        <v>23889</v>
      </c>
      <c r="B57" s="23">
        <v>37768</v>
      </c>
      <c r="C57"/>
      <c r="D57" s="24">
        <v>258.98</v>
      </c>
      <c r="E57" s="269"/>
    </row>
    <row r="58" spans="1:5" ht="23.25">
      <c r="A58" s="138">
        <v>23890</v>
      </c>
      <c r="B58" s="23">
        <v>37769</v>
      </c>
      <c r="C58"/>
      <c r="D58" s="24">
        <v>259.05</v>
      </c>
      <c r="E58" s="270"/>
    </row>
    <row r="59" spans="1:7" ht="23.25">
      <c r="A59" s="138">
        <v>23891</v>
      </c>
      <c r="B59" s="23">
        <v>37770</v>
      </c>
      <c r="C59"/>
      <c r="D59" s="24">
        <v>259.01</v>
      </c>
      <c r="E59" s="269"/>
      <c r="G59" s="26">
        <v>260.065</v>
      </c>
    </row>
    <row r="60" spans="1:5" ht="23.25">
      <c r="A60" s="138">
        <v>23892</v>
      </c>
      <c r="B60" s="23">
        <v>37771</v>
      </c>
      <c r="C60"/>
      <c r="D60" s="24">
        <v>258.99</v>
      </c>
      <c r="E60" s="269"/>
    </row>
    <row r="61" spans="1:7" ht="23.25">
      <c r="A61" s="138">
        <v>23893</v>
      </c>
      <c r="B61" s="23">
        <v>37772</v>
      </c>
      <c r="C61"/>
      <c r="D61" s="24">
        <v>258.99</v>
      </c>
      <c r="E61" s="269"/>
      <c r="G61" s="25"/>
    </row>
    <row r="62" spans="1:5" ht="23.25">
      <c r="A62" s="138">
        <v>23894</v>
      </c>
      <c r="B62" s="23">
        <v>37773</v>
      </c>
      <c r="C62"/>
      <c r="D62" s="24">
        <v>259</v>
      </c>
      <c r="E62" s="269"/>
    </row>
    <row r="63" spans="1:5" ht="23.25">
      <c r="A63" s="138">
        <v>23895</v>
      </c>
      <c r="B63" s="23">
        <v>37774</v>
      </c>
      <c r="C63"/>
      <c r="D63" s="24">
        <v>259.03</v>
      </c>
      <c r="E63" s="269"/>
    </row>
    <row r="64" spans="1:5" ht="23.25">
      <c r="A64" s="138">
        <v>23896</v>
      </c>
      <c r="B64" s="23">
        <v>37775</v>
      </c>
      <c r="C64"/>
      <c r="D64" s="24">
        <v>259.01</v>
      </c>
      <c r="E64" s="269"/>
    </row>
    <row r="65" spans="1:5" ht="23.25">
      <c r="A65" s="138">
        <v>23897</v>
      </c>
      <c r="B65" s="23">
        <v>37776</v>
      </c>
      <c r="C65"/>
      <c r="D65" s="24">
        <v>259.25</v>
      </c>
      <c r="E65" s="269"/>
    </row>
    <row r="66" spans="1:5" ht="23.25">
      <c r="A66" s="138">
        <v>23898</v>
      </c>
      <c r="B66" s="23">
        <v>37777</v>
      </c>
      <c r="C66"/>
      <c r="D66" s="24">
        <v>259.3</v>
      </c>
      <c r="E66" s="269"/>
    </row>
    <row r="67" spans="1:5" ht="23.25">
      <c r="A67" s="138">
        <v>23899</v>
      </c>
      <c r="B67" s="23">
        <v>37778</v>
      </c>
      <c r="C67"/>
      <c r="D67" s="24">
        <v>259.536</v>
      </c>
      <c r="E67" s="269">
        <v>258.865</v>
      </c>
    </row>
    <row r="68" spans="1:5" ht="23.25">
      <c r="A68" s="138">
        <v>23900</v>
      </c>
      <c r="B68" s="23">
        <v>37779</v>
      </c>
      <c r="C68"/>
      <c r="D68" s="24">
        <v>259.3</v>
      </c>
      <c r="E68" s="269"/>
    </row>
    <row r="69" spans="1:5" ht="23.25">
      <c r="A69" s="138">
        <v>23901</v>
      </c>
      <c r="B69" s="23">
        <v>37780</v>
      </c>
      <c r="C69"/>
      <c r="D69" s="24">
        <v>259.2</v>
      </c>
      <c r="E69" s="269"/>
    </row>
    <row r="70" spans="1:5" ht="23.25">
      <c r="A70" s="138">
        <v>23902</v>
      </c>
      <c r="B70" s="23">
        <v>37781</v>
      </c>
      <c r="C70"/>
      <c r="D70" s="24">
        <v>258.96</v>
      </c>
      <c r="E70" s="269"/>
    </row>
    <row r="71" spans="1:5" ht="23.25">
      <c r="A71" s="138">
        <v>23903</v>
      </c>
      <c r="B71" s="23">
        <v>37782</v>
      </c>
      <c r="C71"/>
      <c r="D71" s="24">
        <v>258.87</v>
      </c>
      <c r="E71" s="269"/>
    </row>
    <row r="72" spans="1:5" ht="23.25">
      <c r="A72" s="138">
        <v>23904</v>
      </c>
      <c r="B72" s="23">
        <v>37783</v>
      </c>
      <c r="C72"/>
      <c r="D72" s="24">
        <v>258.85</v>
      </c>
      <c r="E72" s="269"/>
    </row>
    <row r="73" spans="1:5" ht="23.25">
      <c r="A73" s="138">
        <v>23905</v>
      </c>
      <c r="B73" s="23">
        <v>37784</v>
      </c>
      <c r="C73"/>
      <c r="D73" s="24">
        <v>258.84</v>
      </c>
      <c r="E73" s="269"/>
    </row>
    <row r="74" spans="1:5" ht="23.25">
      <c r="A74" s="138">
        <v>23906</v>
      </c>
      <c r="B74" s="23">
        <v>37785</v>
      </c>
      <c r="C74"/>
      <c r="D74" s="24">
        <v>258.83</v>
      </c>
      <c r="E74" s="269">
        <v>258.835</v>
      </c>
    </row>
    <row r="75" spans="1:5" ht="23.25">
      <c r="A75" s="138">
        <v>23907</v>
      </c>
      <c r="B75" s="23">
        <v>37786</v>
      </c>
      <c r="C75"/>
      <c r="D75" s="24">
        <v>258.84</v>
      </c>
      <c r="E75" s="269"/>
    </row>
    <row r="76" spans="1:5" ht="23.25">
      <c r="A76" s="138">
        <v>23908</v>
      </c>
      <c r="B76" s="23">
        <v>37787</v>
      </c>
      <c r="C76"/>
      <c r="D76" s="24">
        <v>258.82</v>
      </c>
      <c r="E76" s="269"/>
    </row>
    <row r="77" spans="1:5" ht="23.25">
      <c r="A77" s="138">
        <v>23909</v>
      </c>
      <c r="B77" s="23">
        <v>37788</v>
      </c>
      <c r="C77"/>
      <c r="D77" s="24">
        <v>258.85</v>
      </c>
      <c r="E77" s="269"/>
    </row>
    <row r="78" spans="1:5" ht="23.25">
      <c r="A78" s="138">
        <v>23910</v>
      </c>
      <c r="B78" s="23">
        <v>37789</v>
      </c>
      <c r="C78"/>
      <c r="D78" s="24">
        <v>258.84</v>
      </c>
      <c r="E78" s="269"/>
    </row>
    <row r="79" spans="1:5" ht="23.25">
      <c r="A79" s="138">
        <v>23911</v>
      </c>
      <c r="B79" s="23">
        <v>37790</v>
      </c>
      <c r="C79"/>
      <c r="D79" s="24">
        <v>258.83</v>
      </c>
      <c r="E79" s="269"/>
    </row>
    <row r="80" spans="1:5" ht="23.25">
      <c r="A80" s="138">
        <v>23912</v>
      </c>
      <c r="B80" s="23">
        <v>37791</v>
      </c>
      <c r="C80"/>
      <c r="D80" s="24">
        <v>258.84</v>
      </c>
      <c r="E80" s="269"/>
    </row>
    <row r="81" spans="1:5" ht="23.25">
      <c r="A81" s="138">
        <v>23913</v>
      </c>
      <c r="B81" s="23">
        <v>37792</v>
      </c>
      <c r="C81"/>
      <c r="D81" s="24">
        <v>258.85</v>
      </c>
      <c r="E81" s="269"/>
    </row>
    <row r="82" spans="1:5" ht="23.25">
      <c r="A82" s="138">
        <v>23914</v>
      </c>
      <c r="B82" s="23">
        <v>37793</v>
      </c>
      <c r="C82"/>
      <c r="D82" s="24">
        <v>258.85</v>
      </c>
      <c r="E82" s="269"/>
    </row>
    <row r="83" spans="1:5" ht="23.25">
      <c r="A83" s="138">
        <v>23915</v>
      </c>
      <c r="B83" s="23">
        <v>37794</v>
      </c>
      <c r="C83"/>
      <c r="D83" s="24">
        <v>258.86</v>
      </c>
      <c r="E83" s="269"/>
    </row>
    <row r="84" spans="1:5" ht="23.25">
      <c r="A84" s="138">
        <v>23916</v>
      </c>
      <c r="B84" s="23">
        <v>37795</v>
      </c>
      <c r="C84"/>
      <c r="D84" s="24">
        <v>258.8</v>
      </c>
      <c r="E84" s="269"/>
    </row>
    <row r="85" spans="1:5" ht="23.25">
      <c r="A85" s="138">
        <v>23917</v>
      </c>
      <c r="B85" s="23">
        <v>37796</v>
      </c>
      <c r="C85"/>
      <c r="D85" s="24">
        <v>258.79</v>
      </c>
      <c r="E85" s="269"/>
    </row>
    <row r="86" spans="1:5" ht="23.25">
      <c r="A86" s="138">
        <v>23918</v>
      </c>
      <c r="B86" s="23">
        <v>37797</v>
      </c>
      <c r="C86"/>
      <c r="D86" s="24">
        <v>258.8</v>
      </c>
      <c r="E86" s="269"/>
    </row>
    <row r="87" spans="1:5" ht="23.25">
      <c r="A87" s="138">
        <v>23919</v>
      </c>
      <c r="B87" s="23">
        <v>37798</v>
      </c>
      <c r="C87"/>
      <c r="D87" s="24">
        <v>258.79</v>
      </c>
      <c r="E87" s="270"/>
    </row>
    <row r="88" spans="1:5" ht="23.25">
      <c r="A88" s="138">
        <v>23920</v>
      </c>
      <c r="B88" s="23">
        <v>37799</v>
      </c>
      <c r="C88"/>
      <c r="D88" s="24">
        <v>258.87</v>
      </c>
      <c r="E88" s="269">
        <v>258.825</v>
      </c>
    </row>
    <row r="89" spans="1:5" ht="23.25">
      <c r="A89" s="138">
        <v>23921</v>
      </c>
      <c r="B89" s="23">
        <v>37800</v>
      </c>
      <c r="C89"/>
      <c r="D89" s="24">
        <v>258.83</v>
      </c>
      <c r="E89" s="269"/>
    </row>
    <row r="90" spans="1:5" ht="23.25">
      <c r="A90" s="138">
        <v>23922</v>
      </c>
      <c r="B90" s="23">
        <v>37801</v>
      </c>
      <c r="C90"/>
      <c r="D90" s="24">
        <v>258.83</v>
      </c>
      <c r="E90" s="269"/>
    </row>
    <row r="91" spans="1:5" ht="21.75">
      <c r="A91" s="138">
        <v>23923</v>
      </c>
      <c r="B91" s="23">
        <v>37802</v>
      </c>
      <c r="C91"/>
      <c r="D91" s="24">
        <v>259.6</v>
      </c>
      <c r="E91" s="271"/>
    </row>
    <row r="92" spans="1:5" ht="23.25">
      <c r="A92" s="138">
        <v>23924</v>
      </c>
      <c r="B92" s="23">
        <v>37803</v>
      </c>
      <c r="C92"/>
      <c r="D92" s="24">
        <v>259.76</v>
      </c>
      <c r="E92" s="269"/>
    </row>
    <row r="93" spans="1:5" ht="23.25">
      <c r="A93" s="138">
        <v>23925</v>
      </c>
      <c r="B93" s="23">
        <v>37804</v>
      </c>
      <c r="C93"/>
      <c r="D93" s="24">
        <v>259.57</v>
      </c>
      <c r="E93" s="269"/>
    </row>
    <row r="94" spans="1:5" ht="23.25">
      <c r="A94" s="138">
        <v>23926</v>
      </c>
      <c r="B94" s="23">
        <v>37805</v>
      </c>
      <c r="C94"/>
      <c r="D94" s="24">
        <v>259.3</v>
      </c>
      <c r="E94" s="269"/>
    </row>
    <row r="95" spans="1:5" ht="23.25">
      <c r="A95" s="138">
        <v>23927</v>
      </c>
      <c r="B95" s="23">
        <v>37806</v>
      </c>
      <c r="C95"/>
      <c r="D95" s="24">
        <v>259.2</v>
      </c>
      <c r="E95" s="269"/>
    </row>
    <row r="96" spans="1:5" ht="23.25">
      <c r="A96" s="138">
        <v>23928</v>
      </c>
      <c r="B96" s="23">
        <v>37807</v>
      </c>
      <c r="C96"/>
      <c r="D96" s="24">
        <v>259.12</v>
      </c>
      <c r="E96" s="269"/>
    </row>
    <row r="97" spans="1:5" ht="23.25">
      <c r="A97" s="138">
        <v>23929</v>
      </c>
      <c r="B97" s="23">
        <v>37808</v>
      </c>
      <c r="C97"/>
      <c r="D97" s="24">
        <v>259.09</v>
      </c>
      <c r="E97" s="269"/>
    </row>
    <row r="98" spans="1:5" ht="23.25">
      <c r="A98" s="138">
        <v>23930</v>
      </c>
      <c r="B98" s="23">
        <v>37809</v>
      </c>
      <c r="C98"/>
      <c r="D98" s="24">
        <v>260.045</v>
      </c>
      <c r="E98" s="269">
        <v>260.045</v>
      </c>
    </row>
    <row r="99" spans="1:5" ht="23.25">
      <c r="A99" s="138">
        <v>23931</v>
      </c>
      <c r="B99" s="23">
        <v>37810</v>
      </c>
      <c r="C99"/>
      <c r="D99" s="24">
        <v>259.76</v>
      </c>
      <c r="E99" s="269"/>
    </row>
    <row r="100" spans="1:5" ht="23.25">
      <c r="A100" s="138">
        <v>23932</v>
      </c>
      <c r="B100" s="23">
        <v>37811</v>
      </c>
      <c r="C100"/>
      <c r="D100" s="24">
        <v>259.7</v>
      </c>
      <c r="E100" s="269"/>
    </row>
    <row r="101" spans="1:5" ht="23.25">
      <c r="A101" s="138">
        <v>23933</v>
      </c>
      <c r="B101" s="23">
        <v>37812</v>
      </c>
      <c r="C101"/>
      <c r="D101" s="24">
        <v>259.79</v>
      </c>
      <c r="E101" s="269"/>
    </row>
    <row r="102" spans="1:5" ht="23.25">
      <c r="A102" s="138">
        <v>23934</v>
      </c>
      <c r="B102" s="23">
        <v>37813</v>
      </c>
      <c r="C102"/>
      <c r="D102" s="24">
        <v>259.78</v>
      </c>
      <c r="E102" s="269"/>
    </row>
    <row r="103" spans="1:5" ht="23.25">
      <c r="A103" s="138">
        <v>23935</v>
      </c>
      <c r="B103" s="23">
        <v>37814</v>
      </c>
      <c r="C103"/>
      <c r="D103" s="24">
        <v>259.6</v>
      </c>
      <c r="E103" s="269"/>
    </row>
    <row r="104" spans="1:5" ht="23.25">
      <c r="A104" s="138">
        <v>23936</v>
      </c>
      <c r="B104" s="23">
        <v>37815</v>
      </c>
      <c r="C104"/>
      <c r="D104" s="24">
        <v>259.57</v>
      </c>
      <c r="E104" s="269"/>
    </row>
    <row r="105" spans="1:5" ht="23.25">
      <c r="A105" s="138">
        <v>23937</v>
      </c>
      <c r="B105" s="23">
        <v>37816</v>
      </c>
      <c r="C105"/>
      <c r="D105" s="24">
        <v>259.8</v>
      </c>
      <c r="E105" s="269">
        <v>259.825</v>
      </c>
    </row>
    <row r="106" spans="1:5" ht="23.25">
      <c r="A106" s="138">
        <v>23938</v>
      </c>
      <c r="B106" s="23">
        <v>37817</v>
      </c>
      <c r="C106"/>
      <c r="D106" s="24">
        <v>259.58</v>
      </c>
      <c r="E106" s="269"/>
    </row>
    <row r="107" spans="1:5" ht="23.25">
      <c r="A107" s="138">
        <v>23939</v>
      </c>
      <c r="B107" s="23">
        <v>37818</v>
      </c>
      <c r="C107"/>
      <c r="D107" s="24">
        <v>259.43</v>
      </c>
      <c r="E107" s="269"/>
    </row>
    <row r="108" spans="1:5" ht="23.25">
      <c r="A108" s="138">
        <v>23940</v>
      </c>
      <c r="B108" s="23">
        <v>37819</v>
      </c>
      <c r="C108"/>
      <c r="D108" s="24">
        <v>259.31</v>
      </c>
      <c r="E108" s="269"/>
    </row>
    <row r="109" spans="1:5" ht="23.25">
      <c r="A109" s="138">
        <v>23941</v>
      </c>
      <c r="B109" s="23">
        <v>37820</v>
      </c>
      <c r="C109"/>
      <c r="D109" s="24">
        <v>259.58</v>
      </c>
      <c r="E109" s="269"/>
    </row>
    <row r="110" spans="1:5" ht="23.25">
      <c r="A110" s="138">
        <v>23942</v>
      </c>
      <c r="B110" s="23">
        <v>37821</v>
      </c>
      <c r="C110"/>
      <c r="D110" s="24">
        <v>259.36</v>
      </c>
      <c r="E110" s="269"/>
    </row>
    <row r="111" spans="1:5" ht="23.25">
      <c r="A111" s="138">
        <v>23943</v>
      </c>
      <c r="B111" s="23">
        <v>37822</v>
      </c>
      <c r="C111"/>
      <c r="D111" s="24">
        <v>259.88</v>
      </c>
      <c r="E111" s="269"/>
    </row>
    <row r="112" spans="1:5" ht="23.25">
      <c r="A112" s="138">
        <v>23944</v>
      </c>
      <c r="B112" s="23">
        <v>37823</v>
      </c>
      <c r="C112"/>
      <c r="D112" s="24">
        <v>259.53</v>
      </c>
      <c r="E112" s="269"/>
    </row>
    <row r="113" spans="1:5" ht="23.25">
      <c r="A113" s="138">
        <v>23945</v>
      </c>
      <c r="B113" s="23">
        <v>37824</v>
      </c>
      <c r="C113"/>
      <c r="D113" s="24">
        <v>259.45</v>
      </c>
      <c r="E113" s="269"/>
    </row>
    <row r="114" spans="1:5" ht="23.25">
      <c r="A114" s="138">
        <v>23946</v>
      </c>
      <c r="B114" s="23">
        <v>37825</v>
      </c>
      <c r="C114"/>
      <c r="D114" s="24">
        <v>259.58</v>
      </c>
      <c r="E114" s="269">
        <v>259.535</v>
      </c>
    </row>
    <row r="115" spans="1:5" ht="23.25">
      <c r="A115" s="138">
        <v>23947</v>
      </c>
      <c r="B115" s="23">
        <v>37826</v>
      </c>
      <c r="C115"/>
      <c r="D115" s="24">
        <v>259.68</v>
      </c>
      <c r="E115" s="269"/>
    </row>
    <row r="116" spans="1:5" ht="23.25">
      <c r="A116" s="138">
        <v>23948</v>
      </c>
      <c r="B116" s="23">
        <v>37827</v>
      </c>
      <c r="C116"/>
      <c r="D116" s="24">
        <v>259.51</v>
      </c>
      <c r="E116" s="269"/>
    </row>
    <row r="117" spans="1:5" ht="23.25">
      <c r="A117" s="138">
        <v>23949</v>
      </c>
      <c r="B117" s="23">
        <v>37828</v>
      </c>
      <c r="C117"/>
      <c r="D117" s="24">
        <v>259.32</v>
      </c>
      <c r="E117" s="270"/>
    </row>
    <row r="118" spans="1:5" ht="23.25">
      <c r="A118" s="138">
        <v>23950</v>
      </c>
      <c r="B118" s="23">
        <v>37829</v>
      </c>
      <c r="C118"/>
      <c r="D118" s="24">
        <v>259.33</v>
      </c>
      <c r="E118" s="269"/>
    </row>
    <row r="119" spans="1:5" ht="23.25">
      <c r="A119" s="138">
        <v>23951</v>
      </c>
      <c r="B119" s="23">
        <v>37830</v>
      </c>
      <c r="C119"/>
      <c r="D119" s="24">
        <v>259.21</v>
      </c>
      <c r="E119" s="269"/>
    </row>
    <row r="120" spans="1:5" ht="23.25">
      <c r="A120" s="138">
        <v>23952</v>
      </c>
      <c r="B120" s="23">
        <v>37831</v>
      </c>
      <c r="C120"/>
      <c r="D120" s="24">
        <v>259.09</v>
      </c>
      <c r="E120" s="269"/>
    </row>
    <row r="121" spans="1:5" ht="23.25">
      <c r="A121" s="138">
        <v>23953</v>
      </c>
      <c r="B121" s="23">
        <v>37832</v>
      </c>
      <c r="C121"/>
      <c r="D121" s="24">
        <v>259.08</v>
      </c>
      <c r="E121" s="270"/>
    </row>
    <row r="122" spans="1:5" ht="23.25">
      <c r="A122" s="138">
        <v>23954</v>
      </c>
      <c r="B122" s="23">
        <v>37833</v>
      </c>
      <c r="C122"/>
      <c r="D122" s="24">
        <v>259.32</v>
      </c>
      <c r="E122" s="269"/>
    </row>
    <row r="123" spans="1:5" ht="23.25">
      <c r="A123" s="138">
        <v>23955</v>
      </c>
      <c r="B123" s="23">
        <v>37834</v>
      </c>
      <c r="C123"/>
      <c r="D123" s="24">
        <v>259.25</v>
      </c>
      <c r="E123" s="269"/>
    </row>
    <row r="124" spans="1:5" ht="23.25">
      <c r="A124" s="138">
        <v>23956</v>
      </c>
      <c r="B124" s="23">
        <v>37835</v>
      </c>
      <c r="C124"/>
      <c r="D124" s="24">
        <v>259.31</v>
      </c>
      <c r="E124" s="269"/>
    </row>
    <row r="125" spans="1:5" ht="23.25">
      <c r="A125" s="138">
        <v>23957</v>
      </c>
      <c r="B125" s="23">
        <v>37836</v>
      </c>
      <c r="C125"/>
      <c r="D125" s="24">
        <v>259.62</v>
      </c>
      <c r="E125" s="269"/>
    </row>
    <row r="126" spans="1:5" ht="23.25">
      <c r="A126" s="138">
        <v>23958</v>
      </c>
      <c r="B126" s="23">
        <v>37837</v>
      </c>
      <c r="C126"/>
      <c r="D126" s="24">
        <v>259.54</v>
      </c>
      <c r="E126" s="269"/>
    </row>
    <row r="127" spans="1:5" ht="23.25">
      <c r="A127" s="138">
        <v>23959</v>
      </c>
      <c r="B127" s="23">
        <v>37838</v>
      </c>
      <c r="C127"/>
      <c r="D127" s="24">
        <v>259.33</v>
      </c>
      <c r="E127" s="269"/>
    </row>
    <row r="128" spans="1:5" ht="23.25">
      <c r="A128" s="138">
        <v>23960</v>
      </c>
      <c r="B128" s="23">
        <v>37839</v>
      </c>
      <c r="C128"/>
      <c r="D128" s="24">
        <v>259.27</v>
      </c>
      <c r="E128" s="269"/>
    </row>
    <row r="129" spans="1:5" ht="23.25">
      <c r="A129" s="138">
        <v>23961</v>
      </c>
      <c r="B129" s="23">
        <v>37840</v>
      </c>
      <c r="C129"/>
      <c r="D129" s="24">
        <v>259.3</v>
      </c>
      <c r="E129" s="269"/>
    </row>
    <row r="130" spans="1:5" ht="23.25">
      <c r="A130" s="138">
        <v>23962</v>
      </c>
      <c r="B130" s="23">
        <v>37841</v>
      </c>
      <c r="C130"/>
      <c r="D130" s="24">
        <v>260.815</v>
      </c>
      <c r="E130" s="269">
        <v>260.815</v>
      </c>
    </row>
    <row r="131" spans="1:5" ht="23.25">
      <c r="A131" s="138">
        <v>23963</v>
      </c>
      <c r="B131" s="23">
        <v>37842</v>
      </c>
      <c r="C131"/>
      <c r="D131" s="24">
        <v>260.12</v>
      </c>
      <c r="E131" s="269"/>
    </row>
    <row r="132" spans="1:5" ht="23.25">
      <c r="A132" s="138">
        <v>23964</v>
      </c>
      <c r="B132" s="23">
        <v>37843</v>
      </c>
      <c r="C132"/>
      <c r="D132" s="24">
        <v>259.75</v>
      </c>
      <c r="E132" s="269"/>
    </row>
    <row r="133" spans="1:5" ht="23.25">
      <c r="A133" s="138">
        <v>23965</v>
      </c>
      <c r="B133" s="23">
        <v>37844</v>
      </c>
      <c r="C133"/>
      <c r="D133" s="24">
        <v>259.61</v>
      </c>
      <c r="E133" s="269"/>
    </row>
    <row r="134" spans="1:5" ht="23.25">
      <c r="A134" s="138">
        <v>23966</v>
      </c>
      <c r="B134" s="23">
        <v>37845</v>
      </c>
      <c r="C134"/>
      <c r="D134" s="24">
        <v>261.235</v>
      </c>
      <c r="E134" s="269">
        <v>261.235</v>
      </c>
    </row>
    <row r="135" spans="1:5" ht="23.25">
      <c r="A135" s="138">
        <v>23967</v>
      </c>
      <c r="B135" s="23">
        <v>37846</v>
      </c>
      <c r="C135"/>
      <c r="D135" s="24">
        <v>260.31</v>
      </c>
      <c r="E135" s="269"/>
    </row>
    <row r="136" spans="1:5" ht="23.25">
      <c r="A136" s="138">
        <v>23968</v>
      </c>
      <c r="B136" s="23">
        <v>37847</v>
      </c>
      <c r="C136"/>
      <c r="D136" s="24">
        <v>259.86</v>
      </c>
      <c r="E136" s="269"/>
    </row>
    <row r="137" spans="1:5" ht="23.25">
      <c r="A137" s="138">
        <v>23969</v>
      </c>
      <c r="B137" s="23">
        <v>37848</v>
      </c>
      <c r="C137"/>
      <c r="D137" s="24">
        <v>259.67</v>
      </c>
      <c r="E137" s="269"/>
    </row>
    <row r="138" spans="1:5" ht="23.25">
      <c r="A138" s="138">
        <v>23970</v>
      </c>
      <c r="B138" s="23">
        <v>37849</v>
      </c>
      <c r="C138"/>
      <c r="D138" s="24">
        <v>259.67</v>
      </c>
      <c r="E138" s="269"/>
    </row>
    <row r="139" spans="1:5" ht="23.25">
      <c r="A139" s="138">
        <v>23971</v>
      </c>
      <c r="B139" s="23">
        <v>37850</v>
      </c>
      <c r="C139"/>
      <c r="D139" s="24">
        <v>259.55</v>
      </c>
      <c r="E139" s="269"/>
    </row>
    <row r="140" spans="1:5" ht="23.25">
      <c r="A140" s="138">
        <v>23972</v>
      </c>
      <c r="B140" s="23">
        <v>37851</v>
      </c>
      <c r="C140"/>
      <c r="D140" s="24">
        <v>259.44</v>
      </c>
      <c r="E140" s="269"/>
    </row>
    <row r="141" spans="1:7" ht="23.25">
      <c r="A141" s="138">
        <v>23973</v>
      </c>
      <c r="B141" s="23">
        <v>37852</v>
      </c>
      <c r="C141"/>
      <c r="D141" s="24">
        <v>259.41</v>
      </c>
      <c r="E141" s="269"/>
      <c r="F141" s="25">
        <v>263.136</v>
      </c>
      <c r="G141" s="25">
        <v>262.956</v>
      </c>
    </row>
    <row r="142" spans="1:5" ht="23.25">
      <c r="A142" s="138">
        <v>23974</v>
      </c>
      <c r="B142" s="23">
        <v>37853</v>
      </c>
      <c r="C142"/>
      <c r="D142" s="24">
        <v>259.37</v>
      </c>
      <c r="E142" s="269"/>
    </row>
    <row r="143" spans="1:5" ht="23.25">
      <c r="A143" s="138">
        <v>23975</v>
      </c>
      <c r="B143" s="23">
        <v>37854</v>
      </c>
      <c r="C143"/>
      <c r="D143" s="24">
        <v>262.915</v>
      </c>
      <c r="E143" s="269">
        <v>262.915</v>
      </c>
    </row>
    <row r="144" spans="1:5" ht="23.25">
      <c r="A144" s="138">
        <v>23975</v>
      </c>
      <c r="B144" s="23">
        <v>37854</v>
      </c>
      <c r="C144"/>
      <c r="D144" s="24">
        <v>262.445</v>
      </c>
      <c r="E144" s="269">
        <v>262.445</v>
      </c>
    </row>
    <row r="145" spans="1:5" ht="23.25">
      <c r="A145" s="138">
        <v>23976</v>
      </c>
      <c r="B145" s="23">
        <v>37855</v>
      </c>
      <c r="C145"/>
      <c r="D145" s="24">
        <v>261.19</v>
      </c>
      <c r="E145" s="269"/>
    </row>
    <row r="146" spans="1:5" ht="23.25">
      <c r="A146" s="138">
        <v>23977</v>
      </c>
      <c r="B146" s="23">
        <v>37856</v>
      </c>
      <c r="C146"/>
      <c r="D146" s="24">
        <v>260.05</v>
      </c>
      <c r="E146" s="269"/>
    </row>
    <row r="147" spans="1:5" ht="23.25">
      <c r="A147" s="138">
        <v>23978</v>
      </c>
      <c r="B147" s="23">
        <v>37857</v>
      </c>
      <c r="C147"/>
      <c r="D147" s="24">
        <v>259.74</v>
      </c>
      <c r="E147" s="269"/>
    </row>
    <row r="148" spans="1:5" ht="23.25">
      <c r="A148" s="138">
        <v>23979</v>
      </c>
      <c r="B148" s="23">
        <v>37858</v>
      </c>
      <c r="C148"/>
      <c r="D148" s="24">
        <v>259.79</v>
      </c>
      <c r="E148" s="269"/>
    </row>
    <row r="149" spans="1:5" ht="23.25">
      <c r="A149" s="138">
        <v>23980</v>
      </c>
      <c r="B149" s="23">
        <v>37859</v>
      </c>
      <c r="C149"/>
      <c r="D149" s="24">
        <v>259.6</v>
      </c>
      <c r="E149" s="269"/>
    </row>
    <row r="150" spans="1:5" ht="23.25">
      <c r="A150" s="138">
        <v>23981</v>
      </c>
      <c r="B150" s="23">
        <v>37860</v>
      </c>
      <c r="C150"/>
      <c r="D150" s="24">
        <v>259.52</v>
      </c>
      <c r="E150" s="269"/>
    </row>
    <row r="151" spans="1:5" ht="23.25">
      <c r="A151" s="138">
        <v>23982</v>
      </c>
      <c r="B151" s="23">
        <v>37861</v>
      </c>
      <c r="C151"/>
      <c r="D151" s="24">
        <v>259.46</v>
      </c>
      <c r="E151" s="269"/>
    </row>
    <row r="152" spans="1:5" ht="23.25">
      <c r="A152" s="138">
        <v>23983</v>
      </c>
      <c r="B152" s="23">
        <v>37862</v>
      </c>
      <c r="C152"/>
      <c r="D152" s="24">
        <v>259.36</v>
      </c>
      <c r="E152" s="269"/>
    </row>
    <row r="153" spans="1:5" ht="23.25">
      <c r="A153" s="138">
        <v>23984</v>
      </c>
      <c r="B153" s="23">
        <v>37863</v>
      </c>
      <c r="C153"/>
      <c r="D153" s="24">
        <v>259.24</v>
      </c>
      <c r="E153" s="269"/>
    </row>
    <row r="154" spans="1:5" ht="23.25">
      <c r="A154" s="138">
        <v>23985</v>
      </c>
      <c r="B154" s="23">
        <v>37864</v>
      </c>
      <c r="C154"/>
      <c r="D154" s="24">
        <v>259.25</v>
      </c>
      <c r="E154" s="269"/>
    </row>
    <row r="155" spans="1:5" ht="23.25">
      <c r="A155" s="138">
        <v>23986</v>
      </c>
      <c r="B155" s="23">
        <v>37865</v>
      </c>
      <c r="C155"/>
      <c r="D155" s="24">
        <v>259.58</v>
      </c>
      <c r="E155" s="269"/>
    </row>
    <row r="156" spans="1:5" ht="23.25">
      <c r="A156" s="138">
        <v>23987</v>
      </c>
      <c r="B156" s="23">
        <v>37866</v>
      </c>
      <c r="C156"/>
      <c r="D156" s="24">
        <v>259.33</v>
      </c>
      <c r="E156" s="269"/>
    </row>
    <row r="157" spans="1:5" ht="23.25">
      <c r="A157" s="138">
        <v>23988</v>
      </c>
      <c r="B157" s="23">
        <v>37867</v>
      </c>
      <c r="C157"/>
      <c r="D157" s="24">
        <v>259.35</v>
      </c>
      <c r="E157" s="270"/>
    </row>
    <row r="158" spans="1:5" ht="23.25">
      <c r="A158" s="138">
        <v>23989</v>
      </c>
      <c r="B158" s="23">
        <v>37868</v>
      </c>
      <c r="C158"/>
      <c r="D158" s="24">
        <v>259.24</v>
      </c>
      <c r="E158" s="269"/>
    </row>
    <row r="159" spans="1:5" ht="23.25">
      <c r="A159" s="138">
        <v>23990</v>
      </c>
      <c r="B159" s="23">
        <v>37869</v>
      </c>
      <c r="C159"/>
      <c r="D159" s="24">
        <v>259.25</v>
      </c>
      <c r="E159" s="269"/>
    </row>
    <row r="160" spans="1:5" ht="23.25">
      <c r="A160" s="138">
        <v>23991</v>
      </c>
      <c r="B160" s="23">
        <v>37870</v>
      </c>
      <c r="C160"/>
      <c r="D160" s="24">
        <v>259.4</v>
      </c>
      <c r="E160" s="269"/>
    </row>
    <row r="161" spans="1:5" ht="23.25">
      <c r="A161" s="138">
        <v>23992</v>
      </c>
      <c r="B161" s="23">
        <v>37871</v>
      </c>
      <c r="C161"/>
      <c r="D161" s="24">
        <v>260.09</v>
      </c>
      <c r="E161" s="269"/>
    </row>
    <row r="162" spans="1:5" ht="23.25">
      <c r="A162" s="138">
        <v>23993</v>
      </c>
      <c r="B162" s="23">
        <v>37872</v>
      </c>
      <c r="C162"/>
      <c r="D162" s="24">
        <v>259.96</v>
      </c>
      <c r="E162" s="269"/>
    </row>
    <row r="163" spans="1:5" ht="23.25">
      <c r="A163" s="138">
        <v>23994</v>
      </c>
      <c r="B163" s="23">
        <v>37873</v>
      </c>
      <c r="C163"/>
      <c r="D163" s="24">
        <v>259.89</v>
      </c>
      <c r="E163" s="269"/>
    </row>
    <row r="164" spans="1:5" ht="23.25">
      <c r="A164" s="138">
        <v>23995</v>
      </c>
      <c r="B164" s="23">
        <v>37874</v>
      </c>
      <c r="C164"/>
      <c r="D164" s="24">
        <v>259.68</v>
      </c>
      <c r="E164" s="269"/>
    </row>
    <row r="165" spans="1:5" ht="23.25">
      <c r="A165" s="138">
        <v>23996</v>
      </c>
      <c r="B165" s="23">
        <v>37875</v>
      </c>
      <c r="C165"/>
      <c r="D165" s="24">
        <v>259.95</v>
      </c>
      <c r="E165" s="269"/>
    </row>
    <row r="166" spans="1:5" ht="23.25">
      <c r="A166" s="138">
        <v>23997</v>
      </c>
      <c r="B166" s="23">
        <v>37876</v>
      </c>
      <c r="C166"/>
      <c r="D166" s="24">
        <v>259.99</v>
      </c>
      <c r="E166" s="269"/>
    </row>
    <row r="167" spans="1:5" ht="23.25">
      <c r="A167" s="138">
        <v>23998</v>
      </c>
      <c r="B167" s="23">
        <v>37877</v>
      </c>
      <c r="C167"/>
      <c r="D167" s="24">
        <v>260.865</v>
      </c>
      <c r="E167" s="269">
        <v>260.865</v>
      </c>
    </row>
    <row r="168" spans="1:5" ht="23.25">
      <c r="A168" s="138">
        <v>23999</v>
      </c>
      <c r="B168" s="23">
        <v>37878</v>
      </c>
      <c r="C168"/>
      <c r="D168" s="24">
        <v>260.34</v>
      </c>
      <c r="E168" s="269"/>
    </row>
    <row r="169" spans="1:5" ht="23.25">
      <c r="A169" s="138">
        <v>24000</v>
      </c>
      <c r="B169" s="23">
        <v>37879</v>
      </c>
      <c r="C169"/>
      <c r="D169" s="24">
        <v>260.2</v>
      </c>
      <c r="E169" s="269"/>
    </row>
    <row r="170" spans="1:5" ht="23.25">
      <c r="A170" s="138">
        <v>24001</v>
      </c>
      <c r="B170" s="23">
        <v>37880</v>
      </c>
      <c r="C170"/>
      <c r="D170" s="24">
        <v>259.86</v>
      </c>
      <c r="E170" s="269"/>
    </row>
    <row r="171" spans="1:5" ht="23.25">
      <c r="A171" s="138">
        <v>24002</v>
      </c>
      <c r="B171" s="23">
        <v>37881</v>
      </c>
      <c r="C171"/>
      <c r="D171" s="24">
        <v>259.68</v>
      </c>
      <c r="E171" s="269"/>
    </row>
    <row r="172" spans="1:5" ht="23.25">
      <c r="A172" s="138">
        <v>24003</v>
      </c>
      <c r="B172" s="23">
        <v>37882</v>
      </c>
      <c r="C172"/>
      <c r="D172" s="24">
        <v>259.581</v>
      </c>
      <c r="E172" s="269"/>
    </row>
    <row r="173" spans="1:5" ht="23.25">
      <c r="A173" s="138">
        <v>24004</v>
      </c>
      <c r="B173" s="23">
        <v>37883</v>
      </c>
      <c r="C173"/>
      <c r="D173" s="24">
        <v>259.58</v>
      </c>
      <c r="E173" s="269"/>
    </row>
    <row r="174" spans="1:5" ht="23.25">
      <c r="A174" s="138">
        <v>24005</v>
      </c>
      <c r="B174" s="23">
        <v>37884</v>
      </c>
      <c r="C174"/>
      <c r="D174" s="24">
        <v>259.445</v>
      </c>
      <c r="E174" s="269">
        <v>259.445</v>
      </c>
    </row>
    <row r="175" spans="1:5" ht="23.25">
      <c r="A175" s="138">
        <v>24006</v>
      </c>
      <c r="B175" s="23">
        <v>37885</v>
      </c>
      <c r="C175"/>
      <c r="D175" s="24">
        <v>259.62</v>
      </c>
      <c r="E175" s="269"/>
    </row>
    <row r="176" spans="1:5" ht="23.25">
      <c r="A176" s="138">
        <v>24007</v>
      </c>
      <c r="B176" s="23">
        <v>37886</v>
      </c>
      <c r="C176"/>
      <c r="D176" s="24">
        <v>259.45</v>
      </c>
      <c r="E176" s="269"/>
    </row>
    <row r="177" spans="1:5" ht="23.25">
      <c r="A177" s="138">
        <v>24008</v>
      </c>
      <c r="B177" s="23">
        <v>37887</v>
      </c>
      <c r="C177"/>
      <c r="D177" s="24">
        <v>259.57</v>
      </c>
      <c r="E177" s="270"/>
    </row>
    <row r="178" spans="1:5" ht="23.25">
      <c r="A178" s="138">
        <v>24009</v>
      </c>
      <c r="B178" s="23">
        <v>37888</v>
      </c>
      <c r="C178"/>
      <c r="D178" s="24">
        <v>259.62</v>
      </c>
      <c r="E178" s="269"/>
    </row>
    <row r="179" spans="1:5" ht="23.25">
      <c r="A179" s="138">
        <v>24010</v>
      </c>
      <c r="B179" s="23">
        <v>37889</v>
      </c>
      <c r="C179"/>
      <c r="D179" s="24">
        <v>259.68</v>
      </c>
      <c r="E179" s="269"/>
    </row>
    <row r="180" spans="1:5" ht="23.25">
      <c r="A180" s="138">
        <v>24011</v>
      </c>
      <c r="B180" s="23">
        <v>37890</v>
      </c>
      <c r="C180"/>
      <c r="D180" s="24">
        <v>259.745</v>
      </c>
      <c r="E180" s="269">
        <v>259.745</v>
      </c>
    </row>
    <row r="181" spans="1:5" ht="23.25">
      <c r="A181" s="138">
        <v>24012</v>
      </c>
      <c r="B181" s="23">
        <v>37891</v>
      </c>
      <c r="C181"/>
      <c r="D181" s="24">
        <v>259.56</v>
      </c>
      <c r="E181" s="269"/>
    </row>
    <row r="182" spans="1:5" ht="23.25">
      <c r="A182" s="138">
        <v>24013</v>
      </c>
      <c r="B182" s="23">
        <v>37892</v>
      </c>
      <c r="C182"/>
      <c r="D182" s="24">
        <v>259.47</v>
      </c>
      <c r="E182" s="269"/>
    </row>
    <row r="183" spans="1:5" ht="23.25">
      <c r="A183" s="138">
        <v>24014</v>
      </c>
      <c r="B183" s="23">
        <v>37893</v>
      </c>
      <c r="C183"/>
      <c r="D183" s="24">
        <v>259.4</v>
      </c>
      <c r="E183" s="269"/>
    </row>
    <row r="184" spans="1:5" ht="23.25">
      <c r="A184" s="138">
        <v>24015</v>
      </c>
      <c r="B184" s="23">
        <v>37894</v>
      </c>
      <c r="C184"/>
      <c r="D184" s="24">
        <v>259.36</v>
      </c>
      <c r="E184" s="269"/>
    </row>
    <row r="185" spans="1:5" ht="23.25">
      <c r="A185" s="138">
        <v>24016</v>
      </c>
      <c r="B185" s="23">
        <v>37895</v>
      </c>
      <c r="C185"/>
      <c r="D185" s="24">
        <v>259.75</v>
      </c>
      <c r="E185" s="269"/>
    </row>
    <row r="186" spans="1:5" ht="23.25">
      <c r="A186" s="138">
        <v>24017</v>
      </c>
      <c r="B186" s="23">
        <v>37896</v>
      </c>
      <c r="C186"/>
      <c r="D186" s="24">
        <v>261.27</v>
      </c>
      <c r="E186" s="269"/>
    </row>
    <row r="187" spans="1:5" ht="23.25">
      <c r="A187" s="138">
        <v>24018</v>
      </c>
      <c r="B187" s="23">
        <v>37897</v>
      </c>
      <c r="C187"/>
      <c r="D187" s="24">
        <v>260.5</v>
      </c>
      <c r="E187" s="269"/>
    </row>
    <row r="188" spans="1:5" ht="23.25">
      <c r="A188" s="138">
        <v>24019</v>
      </c>
      <c r="B188" s="23">
        <v>37898</v>
      </c>
      <c r="C188"/>
      <c r="D188" s="24">
        <v>260.285</v>
      </c>
      <c r="E188" s="269">
        <v>260.285</v>
      </c>
    </row>
    <row r="189" spans="1:5" ht="23.25">
      <c r="A189" s="138">
        <v>24020</v>
      </c>
      <c r="B189" s="23">
        <v>37899</v>
      </c>
      <c r="C189"/>
      <c r="D189" s="24">
        <v>260.2</v>
      </c>
      <c r="E189" s="269"/>
    </row>
    <row r="190" spans="1:5" ht="23.25">
      <c r="A190" s="138">
        <v>24021</v>
      </c>
      <c r="B190" s="23">
        <v>37900</v>
      </c>
      <c r="C190"/>
      <c r="D190" s="24">
        <v>259.98</v>
      </c>
      <c r="E190" s="269"/>
    </row>
    <row r="191" spans="1:5" ht="23.25">
      <c r="A191" s="138">
        <v>24022</v>
      </c>
      <c r="B191" s="23">
        <v>37901</v>
      </c>
      <c r="C191"/>
      <c r="D191" s="24">
        <v>259.75</v>
      </c>
      <c r="E191" s="269"/>
    </row>
    <row r="192" spans="1:5" ht="23.25">
      <c r="A192" s="138">
        <v>24023</v>
      </c>
      <c r="B192" s="23">
        <v>37902</v>
      </c>
      <c r="C192"/>
      <c r="D192" s="24">
        <v>259.62</v>
      </c>
      <c r="E192" s="269"/>
    </row>
    <row r="193" spans="1:5" ht="23.25">
      <c r="A193" s="138">
        <v>24024</v>
      </c>
      <c r="B193" s="23">
        <v>37903</v>
      </c>
      <c r="C193"/>
      <c r="D193" s="24">
        <v>259.68</v>
      </c>
      <c r="E193" s="269"/>
    </row>
    <row r="194" spans="1:5" ht="23.25">
      <c r="A194" s="138">
        <v>24025</v>
      </c>
      <c r="B194" s="23">
        <v>37904</v>
      </c>
      <c r="C194"/>
      <c r="D194" s="24">
        <v>259.67</v>
      </c>
      <c r="E194" s="269"/>
    </row>
    <row r="195" spans="1:5" ht="23.25">
      <c r="A195" s="138">
        <v>24026</v>
      </c>
      <c r="B195" s="23">
        <v>37905</v>
      </c>
      <c r="C195"/>
      <c r="D195" s="24">
        <v>259.565</v>
      </c>
      <c r="E195" s="269">
        <v>259.565</v>
      </c>
    </row>
    <row r="196" spans="1:5" ht="23.25">
      <c r="A196" s="138">
        <v>24027</v>
      </c>
      <c r="B196" s="23">
        <v>37906</v>
      </c>
      <c r="C196"/>
      <c r="D196" s="24">
        <v>259.47</v>
      </c>
      <c r="E196" s="269"/>
    </row>
    <row r="197" spans="1:5" ht="23.25">
      <c r="A197" s="138">
        <v>24028</v>
      </c>
      <c r="B197" s="23">
        <v>37907</v>
      </c>
      <c r="C197"/>
      <c r="D197" s="24">
        <v>259.43</v>
      </c>
      <c r="E197" s="269"/>
    </row>
    <row r="198" spans="1:5" ht="23.25">
      <c r="A198" s="138">
        <v>24029</v>
      </c>
      <c r="B198" s="23">
        <v>37908</v>
      </c>
      <c r="C198"/>
      <c r="D198" s="24">
        <v>259.43</v>
      </c>
      <c r="E198" s="269"/>
    </row>
    <row r="199" spans="1:5" ht="23.25">
      <c r="A199" s="138">
        <v>24030</v>
      </c>
      <c r="B199" s="23">
        <v>37909</v>
      </c>
      <c r="C199"/>
      <c r="D199" s="24">
        <v>259.4</v>
      </c>
      <c r="E199" s="269"/>
    </row>
    <row r="200" spans="1:5" ht="23.25">
      <c r="A200" s="138">
        <v>24031</v>
      </c>
      <c r="B200" s="23">
        <v>37910</v>
      </c>
      <c r="C200"/>
      <c r="D200" s="24">
        <v>259.34</v>
      </c>
      <c r="E200" s="269"/>
    </row>
    <row r="201" spans="1:5" ht="23.25">
      <c r="A201" s="138">
        <v>24032</v>
      </c>
      <c r="B201" s="23">
        <v>37911</v>
      </c>
      <c r="C201"/>
      <c r="D201" s="24">
        <v>259.3</v>
      </c>
      <c r="E201" s="269"/>
    </row>
    <row r="202" spans="1:5" ht="23.25">
      <c r="A202" s="138">
        <v>24033</v>
      </c>
      <c r="B202" s="23">
        <v>37912</v>
      </c>
      <c r="C202"/>
      <c r="D202" s="24">
        <v>259.225</v>
      </c>
      <c r="E202" s="269">
        <v>259.225</v>
      </c>
    </row>
    <row r="203" spans="1:5" ht="23.25">
      <c r="A203" s="138">
        <v>24034</v>
      </c>
      <c r="B203" s="23">
        <v>37913</v>
      </c>
      <c r="C203"/>
      <c r="D203" s="24">
        <v>259.24</v>
      </c>
      <c r="E203" s="269"/>
    </row>
    <row r="204" spans="1:5" ht="23.25">
      <c r="A204" s="138">
        <v>24035</v>
      </c>
      <c r="B204" s="23">
        <v>37914</v>
      </c>
      <c r="C204"/>
      <c r="D204" s="24">
        <v>259.24</v>
      </c>
      <c r="E204" s="269"/>
    </row>
    <row r="205" spans="1:5" ht="23.25">
      <c r="A205" s="138">
        <v>24036</v>
      </c>
      <c r="B205" s="23">
        <v>37915</v>
      </c>
      <c r="C205"/>
      <c r="D205" s="24">
        <v>259.2</v>
      </c>
      <c r="E205" s="269"/>
    </row>
    <row r="206" spans="1:5" ht="23.25">
      <c r="A206" s="138">
        <v>24037</v>
      </c>
      <c r="B206" s="23">
        <v>37916</v>
      </c>
      <c r="C206"/>
      <c r="D206" s="24">
        <v>259.21</v>
      </c>
      <c r="E206" s="269"/>
    </row>
    <row r="207" spans="1:5" ht="23.25">
      <c r="A207" s="138">
        <v>24038</v>
      </c>
      <c r="B207" s="23">
        <v>37917</v>
      </c>
      <c r="C207"/>
      <c r="D207" s="24">
        <v>259.49</v>
      </c>
      <c r="E207" s="269"/>
    </row>
    <row r="208" spans="1:5" ht="23.25">
      <c r="A208" s="138">
        <v>24039</v>
      </c>
      <c r="B208" s="23">
        <v>37918</v>
      </c>
      <c r="C208"/>
      <c r="D208" s="24">
        <v>259.33</v>
      </c>
      <c r="E208" s="269"/>
    </row>
    <row r="209" spans="1:5" ht="23.25">
      <c r="A209" s="138">
        <v>24040</v>
      </c>
      <c r="B209" s="23">
        <v>37919</v>
      </c>
      <c r="C209"/>
      <c r="D209" s="24">
        <v>259.26</v>
      </c>
      <c r="E209" s="270"/>
    </row>
    <row r="210" spans="1:5" ht="23.25">
      <c r="A210" s="138">
        <v>24041</v>
      </c>
      <c r="B210" s="23">
        <v>37920</v>
      </c>
      <c r="C210"/>
      <c r="D210" s="24">
        <v>259.23</v>
      </c>
      <c r="E210" s="269"/>
    </row>
    <row r="211" spans="1:5" ht="23.25">
      <c r="A211" s="138">
        <v>24042</v>
      </c>
      <c r="B211" s="23">
        <v>37921</v>
      </c>
      <c r="C211"/>
      <c r="D211" s="24">
        <v>259.26</v>
      </c>
      <c r="E211" s="269"/>
    </row>
    <row r="212" spans="1:5" ht="23.25">
      <c r="A212" s="138">
        <v>24043</v>
      </c>
      <c r="B212" s="23">
        <v>37922</v>
      </c>
      <c r="C212"/>
      <c r="D212" s="24">
        <v>259.24</v>
      </c>
      <c r="E212" s="269"/>
    </row>
    <row r="213" spans="1:5" ht="23.25">
      <c r="A213" s="138">
        <v>24044</v>
      </c>
      <c r="B213" s="23">
        <v>37923</v>
      </c>
      <c r="C213"/>
      <c r="D213" s="24">
        <v>259.24</v>
      </c>
      <c r="E213" s="269"/>
    </row>
    <row r="214" spans="1:5" ht="23.25">
      <c r="A214" s="138">
        <v>24045</v>
      </c>
      <c r="B214" s="23">
        <v>37924</v>
      </c>
      <c r="C214"/>
      <c r="D214" s="24">
        <v>259.19</v>
      </c>
      <c r="E214" s="269"/>
    </row>
    <row r="215" spans="1:5" ht="23.25">
      <c r="A215" s="138">
        <v>24046</v>
      </c>
      <c r="B215" s="23">
        <v>37925</v>
      </c>
      <c r="C215"/>
      <c r="D215" s="24">
        <v>259.17</v>
      </c>
      <c r="E215" s="269"/>
    </row>
    <row r="216" spans="1:5" ht="23.25">
      <c r="A216" s="138">
        <v>24047</v>
      </c>
      <c r="B216" s="23">
        <v>37926</v>
      </c>
      <c r="C216"/>
      <c r="D216" s="24">
        <v>259.14</v>
      </c>
      <c r="E216" s="269"/>
    </row>
    <row r="217" spans="1:5" ht="23.25">
      <c r="A217" s="138">
        <v>24048</v>
      </c>
      <c r="B217" s="23">
        <v>37927</v>
      </c>
      <c r="C217"/>
      <c r="D217" s="24">
        <v>259.13</v>
      </c>
      <c r="E217" s="269"/>
    </row>
    <row r="218" spans="1:5" ht="23.25">
      <c r="A218" s="138">
        <v>24049</v>
      </c>
      <c r="B218" s="23">
        <v>37928</v>
      </c>
      <c r="C218"/>
      <c r="D218" s="24">
        <v>259.14</v>
      </c>
      <c r="E218" s="269"/>
    </row>
    <row r="219" spans="1:5" ht="23.25">
      <c r="A219" s="138">
        <v>24050</v>
      </c>
      <c r="B219" s="23">
        <v>37929</v>
      </c>
      <c r="C219"/>
      <c r="D219" s="24">
        <v>259.14</v>
      </c>
      <c r="E219" s="269">
        <v>259.145</v>
      </c>
    </row>
    <row r="220" spans="1:5" ht="23.25">
      <c r="A220" s="138">
        <v>24051</v>
      </c>
      <c r="B220" s="23">
        <v>37930</v>
      </c>
      <c r="C220"/>
      <c r="D220" s="24">
        <v>259.15</v>
      </c>
      <c r="E220" s="269"/>
    </row>
    <row r="221" spans="1:5" ht="23.25">
      <c r="A221" s="138">
        <v>24052</v>
      </c>
      <c r="B221" s="23">
        <v>37931</v>
      </c>
      <c r="C221"/>
      <c r="D221" s="24">
        <v>259.14</v>
      </c>
      <c r="E221" s="269"/>
    </row>
    <row r="222" spans="1:5" ht="23.25">
      <c r="A222" s="138">
        <v>24053</v>
      </c>
      <c r="B222" s="23">
        <v>37932</v>
      </c>
      <c r="C222"/>
      <c r="D222" s="24">
        <v>259.12</v>
      </c>
      <c r="E222" s="269"/>
    </row>
    <row r="223" spans="1:5" ht="23.25">
      <c r="A223" s="138">
        <v>24054</v>
      </c>
      <c r="B223" s="23">
        <v>37933</v>
      </c>
      <c r="C223"/>
      <c r="D223" s="24">
        <v>259.11</v>
      </c>
      <c r="E223" s="269"/>
    </row>
    <row r="224" spans="1:5" ht="23.25">
      <c r="A224" s="138">
        <v>24055</v>
      </c>
      <c r="B224" s="23">
        <v>37934</v>
      </c>
      <c r="C224"/>
      <c r="D224" s="24">
        <v>259.1</v>
      </c>
      <c r="E224" s="269"/>
    </row>
    <row r="225" spans="1:5" ht="23.25">
      <c r="A225" s="138">
        <v>24056</v>
      </c>
      <c r="B225" s="23">
        <v>37935</v>
      </c>
      <c r="C225"/>
      <c r="D225" s="24">
        <v>259.1</v>
      </c>
      <c r="E225" s="269"/>
    </row>
    <row r="226" spans="1:5" ht="23.25">
      <c r="A226" s="138">
        <v>24057</v>
      </c>
      <c r="B226" s="23">
        <v>37936</v>
      </c>
      <c r="C226"/>
      <c r="D226" s="24">
        <v>259.08</v>
      </c>
      <c r="E226" s="269"/>
    </row>
    <row r="227" spans="1:5" ht="23.25">
      <c r="A227" s="138">
        <v>24058</v>
      </c>
      <c r="B227" s="23">
        <v>37937</v>
      </c>
      <c r="C227"/>
      <c r="D227" s="24">
        <v>259.07</v>
      </c>
      <c r="E227" s="269"/>
    </row>
    <row r="228" spans="1:5" ht="23.25">
      <c r="A228" s="138">
        <v>24059</v>
      </c>
      <c r="B228" s="23">
        <v>37938</v>
      </c>
      <c r="C228"/>
      <c r="D228" s="24">
        <v>259.08</v>
      </c>
      <c r="E228" s="269"/>
    </row>
    <row r="229" spans="1:5" ht="23.25">
      <c r="A229" s="138">
        <v>24060</v>
      </c>
      <c r="B229" s="23">
        <v>37939</v>
      </c>
      <c r="C229"/>
      <c r="D229" s="24">
        <v>259.08</v>
      </c>
      <c r="E229" s="269"/>
    </row>
    <row r="230" spans="1:5" ht="23.25">
      <c r="A230" s="138">
        <v>24061</v>
      </c>
      <c r="B230" s="23">
        <v>37940</v>
      </c>
      <c r="C230"/>
      <c r="D230" s="24">
        <v>259.08</v>
      </c>
      <c r="E230" s="269"/>
    </row>
    <row r="231" spans="1:5" ht="23.25">
      <c r="A231" s="138">
        <v>24062</v>
      </c>
      <c r="B231" s="23">
        <v>37941</v>
      </c>
      <c r="C231"/>
      <c r="D231" s="24">
        <v>259.11</v>
      </c>
      <c r="E231" s="269"/>
    </row>
    <row r="232" spans="1:5" ht="23.25">
      <c r="A232" s="138">
        <v>24063</v>
      </c>
      <c r="B232" s="23">
        <v>37942</v>
      </c>
      <c r="C232"/>
      <c r="D232" s="24">
        <v>259.09</v>
      </c>
      <c r="E232" s="269">
        <v>259.095</v>
      </c>
    </row>
    <row r="233" spans="1:5" ht="23.25">
      <c r="A233" s="138">
        <v>24064</v>
      </c>
      <c r="B233" s="23">
        <v>37943</v>
      </c>
      <c r="C233"/>
      <c r="D233" s="24">
        <v>259.09</v>
      </c>
      <c r="E233" s="269"/>
    </row>
    <row r="234" spans="1:5" ht="23.25">
      <c r="A234" s="138">
        <v>24065</v>
      </c>
      <c r="B234" s="23">
        <v>37944</v>
      </c>
      <c r="C234"/>
      <c r="D234" s="24">
        <v>259.13</v>
      </c>
      <c r="E234" s="269"/>
    </row>
    <row r="235" spans="1:5" ht="23.25">
      <c r="A235" s="138">
        <v>24066</v>
      </c>
      <c r="B235" s="23">
        <v>37945</v>
      </c>
      <c r="C235"/>
      <c r="D235" s="24">
        <v>259.11</v>
      </c>
      <c r="E235" s="269"/>
    </row>
    <row r="236" spans="1:5" ht="23.25">
      <c r="A236" s="138">
        <v>24067</v>
      </c>
      <c r="B236" s="23">
        <v>37946</v>
      </c>
      <c r="C236"/>
      <c r="D236" s="24">
        <v>259.11</v>
      </c>
      <c r="E236" s="269"/>
    </row>
    <row r="237" spans="1:5" ht="23.25">
      <c r="A237" s="138">
        <v>24068</v>
      </c>
      <c r="B237" s="23">
        <v>37947</v>
      </c>
      <c r="C237"/>
      <c r="D237" s="24">
        <v>259.11</v>
      </c>
      <c r="E237" s="269"/>
    </row>
    <row r="238" spans="1:5" ht="23.25">
      <c r="A238" s="138">
        <v>24069</v>
      </c>
      <c r="B238" s="23">
        <v>37948</v>
      </c>
      <c r="C238"/>
      <c r="D238" s="24">
        <v>259.09</v>
      </c>
      <c r="E238" s="269"/>
    </row>
    <row r="239" spans="1:5" ht="23.25">
      <c r="A239" s="138">
        <v>24070</v>
      </c>
      <c r="B239" s="23">
        <v>37949</v>
      </c>
      <c r="C239"/>
      <c r="D239" s="24">
        <v>259.07</v>
      </c>
      <c r="E239" s="269"/>
    </row>
    <row r="240" spans="1:5" ht="23.25">
      <c r="A240" s="138">
        <v>24071</v>
      </c>
      <c r="B240" s="23">
        <v>37950</v>
      </c>
      <c r="C240"/>
      <c r="D240" s="24">
        <v>259.07</v>
      </c>
      <c r="E240" s="269"/>
    </row>
    <row r="241" spans="1:5" ht="23.25">
      <c r="A241" s="138">
        <v>24072</v>
      </c>
      <c r="B241" s="23">
        <v>37951</v>
      </c>
      <c r="C241"/>
      <c r="D241" s="24">
        <v>259.07</v>
      </c>
      <c r="E241" s="269"/>
    </row>
    <row r="242" spans="1:5" ht="23.25">
      <c r="A242" s="138">
        <v>24073</v>
      </c>
      <c r="B242" s="23">
        <v>37952</v>
      </c>
      <c r="C242"/>
      <c r="D242" s="24">
        <v>259.06</v>
      </c>
      <c r="E242" s="269"/>
    </row>
    <row r="243" spans="1:5" ht="23.25">
      <c r="A243" s="138">
        <v>24074</v>
      </c>
      <c r="B243" s="23">
        <v>37953</v>
      </c>
      <c r="C243"/>
      <c r="D243" s="24">
        <v>259.05</v>
      </c>
      <c r="E243" s="269"/>
    </row>
    <row r="244" spans="1:5" ht="23.25">
      <c r="A244" s="138">
        <v>24075</v>
      </c>
      <c r="B244" s="23">
        <v>37954</v>
      </c>
      <c r="C244"/>
      <c r="D244" s="24">
        <v>259.06</v>
      </c>
      <c r="E244" s="269"/>
    </row>
    <row r="245" spans="1:5" ht="23.25">
      <c r="A245" s="138">
        <v>24076</v>
      </c>
      <c r="B245" s="23">
        <v>37955</v>
      </c>
      <c r="C245"/>
      <c r="D245" s="24">
        <v>259.09</v>
      </c>
      <c r="E245" s="269"/>
    </row>
    <row r="246" spans="1:5" ht="23.25">
      <c r="A246" s="138">
        <v>24077</v>
      </c>
      <c r="B246" s="23">
        <v>37956</v>
      </c>
      <c r="C246"/>
      <c r="D246" s="24">
        <v>259.06</v>
      </c>
      <c r="E246" s="269"/>
    </row>
    <row r="247" spans="1:5" ht="23.25">
      <c r="A247" s="138">
        <v>24078</v>
      </c>
      <c r="B247" s="23">
        <v>37957</v>
      </c>
      <c r="C247"/>
      <c r="D247" s="24">
        <v>259.06</v>
      </c>
      <c r="E247" s="270"/>
    </row>
    <row r="248" spans="1:5" ht="23.25">
      <c r="A248" s="138">
        <v>24079</v>
      </c>
      <c r="B248" s="23">
        <v>37958</v>
      </c>
      <c r="C248"/>
      <c r="D248" s="24">
        <v>259.06</v>
      </c>
      <c r="E248" s="269"/>
    </row>
    <row r="249" spans="1:5" ht="23.25">
      <c r="A249" s="138">
        <v>24080</v>
      </c>
      <c r="B249" s="23">
        <v>37959</v>
      </c>
      <c r="C249"/>
      <c r="D249" s="24">
        <v>259.05</v>
      </c>
      <c r="E249" s="269"/>
    </row>
    <row r="250" spans="1:5" ht="23.25">
      <c r="A250" s="138">
        <v>24081</v>
      </c>
      <c r="B250" s="23">
        <v>37960</v>
      </c>
      <c r="C250"/>
      <c r="D250" s="24">
        <v>259.01</v>
      </c>
      <c r="E250" s="269"/>
    </row>
    <row r="251" spans="1:5" ht="23.25">
      <c r="A251" s="138">
        <v>24082</v>
      </c>
      <c r="B251" s="23">
        <v>37961</v>
      </c>
      <c r="C251"/>
      <c r="D251" s="24">
        <v>258.95</v>
      </c>
      <c r="E251" s="269"/>
    </row>
    <row r="252" spans="1:5" ht="23.25">
      <c r="A252" s="138">
        <v>24083</v>
      </c>
      <c r="B252" s="23">
        <v>37962</v>
      </c>
      <c r="C252"/>
      <c r="D252" s="24">
        <v>258.915</v>
      </c>
      <c r="E252" s="269">
        <v>258.915</v>
      </c>
    </row>
    <row r="253" spans="1:5" ht="23.25">
      <c r="A253" s="138">
        <v>24084</v>
      </c>
      <c r="B253" s="23">
        <v>37963</v>
      </c>
      <c r="C253"/>
      <c r="D253" s="24">
        <v>258.91</v>
      </c>
      <c r="E253" s="269"/>
    </row>
    <row r="254" spans="1:7" ht="23.25">
      <c r="A254" s="138">
        <v>24085</v>
      </c>
      <c r="B254" s="23">
        <v>37964</v>
      </c>
      <c r="C254"/>
      <c r="D254" s="24">
        <v>258.9</v>
      </c>
      <c r="E254" s="269"/>
      <c r="G254" s="25"/>
    </row>
    <row r="255" spans="1:5" ht="23.25">
      <c r="A255" s="138">
        <v>24086</v>
      </c>
      <c r="B255" s="23">
        <v>37965</v>
      </c>
      <c r="C255"/>
      <c r="D255" s="24">
        <v>258.9</v>
      </c>
      <c r="E255" s="269"/>
    </row>
    <row r="256" spans="1:7" ht="23.25">
      <c r="A256" s="138">
        <v>24087</v>
      </c>
      <c r="B256" s="23">
        <v>37966</v>
      </c>
      <c r="C256"/>
      <c r="D256" s="24">
        <v>258.87</v>
      </c>
      <c r="E256" s="269"/>
      <c r="G256" s="25"/>
    </row>
    <row r="257" spans="1:7" ht="23.25">
      <c r="A257" s="138">
        <v>24088</v>
      </c>
      <c r="B257" s="23">
        <v>37967</v>
      </c>
      <c r="C257"/>
      <c r="D257" s="24">
        <v>258.86</v>
      </c>
      <c r="E257" s="269"/>
      <c r="G257" s="25"/>
    </row>
    <row r="258" spans="1:7" ht="23.25">
      <c r="A258" s="138">
        <v>24089</v>
      </c>
      <c r="B258" s="23">
        <v>37968</v>
      </c>
      <c r="C258"/>
      <c r="D258" s="24">
        <v>258.84</v>
      </c>
      <c r="E258" s="269"/>
      <c r="G258" s="25"/>
    </row>
    <row r="259" spans="1:7" ht="23.25">
      <c r="A259" s="138">
        <v>24090</v>
      </c>
      <c r="B259" s="23">
        <v>37969</v>
      </c>
      <c r="C259"/>
      <c r="D259" s="24">
        <v>258.88</v>
      </c>
      <c r="E259" s="269"/>
      <c r="G259" s="25"/>
    </row>
    <row r="260" spans="1:7" ht="23.25">
      <c r="A260" s="138">
        <v>24091</v>
      </c>
      <c r="B260" s="23">
        <v>37970</v>
      </c>
      <c r="C260"/>
      <c r="D260" s="24">
        <v>258.895</v>
      </c>
      <c r="E260" s="269">
        <v>258.895</v>
      </c>
      <c r="G260" s="25"/>
    </row>
    <row r="261" spans="1:7" ht="23.25">
      <c r="A261" s="138">
        <v>24092</v>
      </c>
      <c r="B261" s="23">
        <v>37971</v>
      </c>
      <c r="C261"/>
      <c r="D261" s="24">
        <v>258.89</v>
      </c>
      <c r="E261" s="269"/>
      <c r="G261" s="25"/>
    </row>
    <row r="262" spans="1:7" ht="23.25">
      <c r="A262" s="138">
        <v>24093</v>
      </c>
      <c r="B262" s="23">
        <v>37972</v>
      </c>
      <c r="C262"/>
      <c r="D262" s="24">
        <v>258.93</v>
      </c>
      <c r="E262" s="269"/>
      <c r="G262" s="25"/>
    </row>
    <row r="263" spans="1:7" ht="23.25">
      <c r="A263" s="138">
        <v>24094</v>
      </c>
      <c r="B263" s="23">
        <v>37973</v>
      </c>
      <c r="C263"/>
      <c r="D263" s="24">
        <v>258.93</v>
      </c>
      <c r="E263" s="269"/>
      <c r="G263" s="25"/>
    </row>
    <row r="264" spans="1:7" ht="23.25">
      <c r="A264" s="138">
        <v>24095</v>
      </c>
      <c r="B264" s="23">
        <v>37974</v>
      </c>
      <c r="C264"/>
      <c r="D264" s="24">
        <v>258.97</v>
      </c>
      <c r="E264" s="269"/>
      <c r="G264" s="25"/>
    </row>
    <row r="265" spans="1:7" ht="23.25">
      <c r="A265" s="138">
        <v>24096</v>
      </c>
      <c r="B265" s="23">
        <v>37975</v>
      </c>
      <c r="C265"/>
      <c r="D265" s="24">
        <v>258.98</v>
      </c>
      <c r="E265" s="269"/>
      <c r="G265" s="25"/>
    </row>
    <row r="266" spans="1:7" ht="23.25">
      <c r="A266" s="138">
        <v>24097</v>
      </c>
      <c r="B266" s="23">
        <v>37976</v>
      </c>
      <c r="C266"/>
      <c r="D266" s="24">
        <v>258.98</v>
      </c>
      <c r="E266" s="269"/>
      <c r="G266" s="25"/>
    </row>
    <row r="267" spans="1:7" ht="23.25">
      <c r="A267" s="138">
        <v>24098</v>
      </c>
      <c r="B267" s="23">
        <v>37977</v>
      </c>
      <c r="C267"/>
      <c r="D267" s="24">
        <v>258.98</v>
      </c>
      <c r="E267" s="269"/>
      <c r="G267" s="25"/>
    </row>
    <row r="268" spans="1:7" ht="23.25">
      <c r="A268" s="138">
        <v>24099</v>
      </c>
      <c r="B268" s="23">
        <v>37978</v>
      </c>
      <c r="C268"/>
      <c r="D268" s="24">
        <v>258.97</v>
      </c>
      <c r="E268" s="269"/>
      <c r="G268" s="25"/>
    </row>
    <row r="269" spans="1:7" ht="23.25">
      <c r="A269" s="138">
        <v>24100</v>
      </c>
      <c r="B269" s="23">
        <v>37979</v>
      </c>
      <c r="C269"/>
      <c r="D269" s="24">
        <v>258.96</v>
      </c>
      <c r="E269" s="269"/>
      <c r="G269" s="25">
        <v>259.365</v>
      </c>
    </row>
    <row r="270" spans="1:7" ht="23.25">
      <c r="A270" s="138">
        <v>24101</v>
      </c>
      <c r="B270" s="23">
        <v>37980</v>
      </c>
      <c r="C270"/>
      <c r="D270" s="24">
        <v>258.94</v>
      </c>
      <c r="E270" s="269"/>
      <c r="G270" s="25"/>
    </row>
    <row r="271" spans="1:7" ht="23.25">
      <c r="A271" s="138">
        <v>24102</v>
      </c>
      <c r="B271" s="23">
        <v>37981</v>
      </c>
      <c r="C271"/>
      <c r="D271" s="24">
        <v>258.9</v>
      </c>
      <c r="E271" s="269"/>
      <c r="G271" s="25"/>
    </row>
    <row r="272" spans="1:5" ht="23.25">
      <c r="A272" s="138">
        <v>24103</v>
      </c>
      <c r="B272" s="23">
        <v>37982</v>
      </c>
      <c r="C272"/>
      <c r="D272" s="24">
        <v>258.91</v>
      </c>
      <c r="E272" s="269"/>
    </row>
    <row r="273" spans="1:5" ht="23.25">
      <c r="A273" s="138">
        <v>24104</v>
      </c>
      <c r="B273" s="23">
        <v>37983</v>
      </c>
      <c r="C273"/>
      <c r="D273" s="24">
        <v>258.92</v>
      </c>
      <c r="E273" s="269"/>
    </row>
    <row r="274" spans="1:5" ht="23.25">
      <c r="A274" s="138">
        <v>24105</v>
      </c>
      <c r="B274" s="23">
        <v>37984</v>
      </c>
      <c r="C274"/>
      <c r="D274" s="24">
        <v>258.89</v>
      </c>
      <c r="E274" s="269"/>
    </row>
    <row r="275" spans="1:5" ht="23.25">
      <c r="A275" s="138">
        <v>24106</v>
      </c>
      <c r="B275" s="23">
        <v>37985</v>
      </c>
      <c r="C275"/>
      <c r="D275" s="24">
        <v>258.89</v>
      </c>
      <c r="E275" s="269"/>
    </row>
    <row r="276" spans="1:5" ht="23.25">
      <c r="A276" s="138">
        <v>24107</v>
      </c>
      <c r="B276" s="23">
        <v>37986</v>
      </c>
      <c r="C276"/>
      <c r="D276" s="24">
        <v>258.89</v>
      </c>
      <c r="E276" s="269"/>
    </row>
    <row r="277" spans="1:5" ht="23.25">
      <c r="A277" s="138">
        <v>24108</v>
      </c>
      <c r="B277" s="23">
        <v>37987</v>
      </c>
      <c r="C277"/>
      <c r="D277" s="24">
        <v>258.9</v>
      </c>
      <c r="E277" s="269"/>
    </row>
    <row r="278" spans="1:5" ht="23.25">
      <c r="A278" s="138">
        <v>24109</v>
      </c>
      <c r="B278" s="23">
        <v>37988</v>
      </c>
      <c r="C278"/>
      <c r="D278" s="24">
        <v>258.9</v>
      </c>
      <c r="E278" s="269"/>
    </row>
    <row r="279" spans="1:5" ht="23.25">
      <c r="A279" s="138">
        <v>24110</v>
      </c>
      <c r="B279" s="23">
        <v>37989</v>
      </c>
      <c r="C279"/>
      <c r="D279" s="24">
        <v>258.91</v>
      </c>
      <c r="E279" s="269"/>
    </row>
    <row r="280" spans="1:5" ht="23.25">
      <c r="A280" s="138">
        <v>24111</v>
      </c>
      <c r="B280" s="23">
        <v>37990</v>
      </c>
      <c r="C280"/>
      <c r="D280" s="24">
        <v>258.9</v>
      </c>
      <c r="E280" s="270"/>
    </row>
    <row r="281" spans="1:5" ht="23.25">
      <c r="A281" s="138">
        <v>24112</v>
      </c>
      <c r="B281" s="23">
        <v>37991</v>
      </c>
      <c r="C281"/>
      <c r="D281" s="24">
        <v>258.9</v>
      </c>
      <c r="E281" s="269"/>
    </row>
    <row r="282" spans="1:5" ht="23.25">
      <c r="A282" s="138">
        <v>24113</v>
      </c>
      <c r="B282" s="23">
        <v>37992</v>
      </c>
      <c r="C282"/>
      <c r="D282" s="24">
        <v>258.9</v>
      </c>
      <c r="E282" s="269"/>
    </row>
    <row r="283" spans="1:5" ht="23.25">
      <c r="A283" s="138">
        <v>24114</v>
      </c>
      <c r="B283" s="23">
        <v>37993</v>
      </c>
      <c r="C283"/>
      <c r="D283" s="24">
        <v>258.9</v>
      </c>
      <c r="E283" s="269"/>
    </row>
    <row r="284" spans="1:5" ht="23.25">
      <c r="A284" s="138">
        <v>24115</v>
      </c>
      <c r="B284" s="23">
        <v>37994</v>
      </c>
      <c r="C284"/>
      <c r="D284" s="24">
        <v>258.9</v>
      </c>
      <c r="E284" s="269"/>
    </row>
    <row r="285" spans="1:5" ht="23.25">
      <c r="A285" s="138">
        <v>24116</v>
      </c>
      <c r="B285" s="23">
        <v>37995</v>
      </c>
      <c r="C285"/>
      <c r="D285" s="24">
        <v>258.9</v>
      </c>
      <c r="E285" s="269">
        <v>258.905</v>
      </c>
    </row>
    <row r="286" spans="1:5" ht="23.25">
      <c r="A286" s="138">
        <v>24117</v>
      </c>
      <c r="B286" s="23">
        <v>37996</v>
      </c>
      <c r="C286"/>
      <c r="D286" s="24">
        <v>258.92</v>
      </c>
      <c r="E286" s="269"/>
    </row>
    <row r="287" spans="1:5" ht="23.25">
      <c r="A287" s="138">
        <v>24118</v>
      </c>
      <c r="B287" s="23">
        <v>37997</v>
      </c>
      <c r="C287"/>
      <c r="D287" s="24">
        <v>258.91</v>
      </c>
      <c r="E287" s="269"/>
    </row>
    <row r="288" spans="1:5" ht="23.25">
      <c r="A288" s="138">
        <v>24119</v>
      </c>
      <c r="B288" s="23">
        <v>37998</v>
      </c>
      <c r="C288"/>
      <c r="D288" s="24">
        <v>258.88</v>
      </c>
      <c r="E288" s="269"/>
    </row>
    <row r="289" spans="1:5" ht="23.25">
      <c r="A289" s="138">
        <v>24120</v>
      </c>
      <c r="B289" s="23">
        <v>37999</v>
      </c>
      <c r="C289"/>
      <c r="D289" s="24">
        <v>258.86</v>
      </c>
      <c r="E289" s="269"/>
    </row>
    <row r="290" spans="1:5" ht="23.25">
      <c r="A290" s="138">
        <v>24121</v>
      </c>
      <c r="B290" s="23">
        <v>38000</v>
      </c>
      <c r="C290"/>
      <c r="D290" s="24">
        <v>258.86</v>
      </c>
      <c r="E290" s="269"/>
    </row>
    <row r="291" spans="1:5" ht="23.25">
      <c r="A291" s="138">
        <v>24122</v>
      </c>
      <c r="B291" s="23">
        <v>38001</v>
      </c>
      <c r="C291"/>
      <c r="D291" s="24">
        <v>258.88</v>
      </c>
      <c r="E291" s="269"/>
    </row>
    <row r="292" spans="1:5" ht="23.25">
      <c r="A292" s="138">
        <v>24123</v>
      </c>
      <c r="B292" s="23">
        <v>38002</v>
      </c>
      <c r="C292"/>
      <c r="D292" s="24">
        <v>258.875</v>
      </c>
      <c r="E292" s="269">
        <v>258.875</v>
      </c>
    </row>
    <row r="293" spans="1:5" ht="23.25">
      <c r="A293" s="138">
        <v>24124</v>
      </c>
      <c r="B293" s="23">
        <v>38003</v>
      </c>
      <c r="C293"/>
      <c r="D293" s="24">
        <v>258.95</v>
      </c>
      <c r="E293" s="269"/>
    </row>
    <row r="294" spans="1:5" ht="23.25">
      <c r="A294" s="138">
        <v>24125</v>
      </c>
      <c r="B294" s="23">
        <v>38004</v>
      </c>
      <c r="C294"/>
      <c r="D294" s="24">
        <v>258.9</v>
      </c>
      <c r="E294" s="269"/>
    </row>
    <row r="295" spans="1:5" ht="23.25">
      <c r="A295" s="138">
        <v>24126</v>
      </c>
      <c r="B295" s="23">
        <v>38005</v>
      </c>
      <c r="C295"/>
      <c r="D295" s="24">
        <v>258.86</v>
      </c>
      <c r="E295" s="269"/>
    </row>
    <row r="296" spans="1:5" ht="23.25">
      <c r="A296" s="138">
        <v>24127</v>
      </c>
      <c r="B296" s="23">
        <v>38006</v>
      </c>
      <c r="C296"/>
      <c r="D296" s="24">
        <v>258.81</v>
      </c>
      <c r="E296" s="269"/>
    </row>
    <row r="297" spans="1:5" ht="23.25">
      <c r="A297" s="138">
        <v>24128</v>
      </c>
      <c r="B297" s="23">
        <v>38007</v>
      </c>
      <c r="C297"/>
      <c r="D297" s="24">
        <v>258.9</v>
      </c>
      <c r="E297" s="269"/>
    </row>
    <row r="298" spans="1:5" ht="23.25">
      <c r="A298" s="138">
        <v>24129</v>
      </c>
      <c r="B298" s="23">
        <v>38008</v>
      </c>
      <c r="C298"/>
      <c r="D298" s="24">
        <v>258.82</v>
      </c>
      <c r="E298" s="269"/>
    </row>
    <row r="299" spans="1:5" ht="23.25">
      <c r="A299" s="138">
        <v>24130</v>
      </c>
      <c r="B299" s="23">
        <v>38009</v>
      </c>
      <c r="C299"/>
      <c r="D299" s="24">
        <v>258.83</v>
      </c>
      <c r="E299" s="269"/>
    </row>
    <row r="300" spans="1:5" ht="23.25">
      <c r="A300" s="138">
        <v>24131</v>
      </c>
      <c r="B300" s="23">
        <v>38010</v>
      </c>
      <c r="C300"/>
      <c r="D300" s="24">
        <v>258.8</v>
      </c>
      <c r="E300" s="269"/>
    </row>
    <row r="301" spans="1:5" ht="23.25">
      <c r="A301" s="138">
        <v>24132</v>
      </c>
      <c r="B301" s="23">
        <v>38011</v>
      </c>
      <c r="C301"/>
      <c r="D301" s="24">
        <v>258.8</v>
      </c>
      <c r="E301" s="269"/>
    </row>
    <row r="302" spans="1:5" ht="23.25">
      <c r="A302" s="138">
        <v>24133</v>
      </c>
      <c r="B302" s="23">
        <v>38012</v>
      </c>
      <c r="C302"/>
      <c r="D302" s="24">
        <v>258.8</v>
      </c>
      <c r="E302" s="269"/>
    </row>
    <row r="303" spans="1:5" ht="23.25">
      <c r="A303" s="138">
        <v>24134</v>
      </c>
      <c r="B303" s="23">
        <v>38013</v>
      </c>
      <c r="C303"/>
      <c r="D303" s="24">
        <v>258.77</v>
      </c>
      <c r="E303" s="269"/>
    </row>
    <row r="304" spans="1:5" ht="23.25">
      <c r="A304" s="138">
        <v>24135</v>
      </c>
      <c r="B304" s="23">
        <v>38014</v>
      </c>
      <c r="C304"/>
      <c r="D304" s="24">
        <v>258.77</v>
      </c>
      <c r="E304" s="269"/>
    </row>
    <row r="305" spans="1:5" ht="23.25">
      <c r="A305" s="138">
        <v>24136</v>
      </c>
      <c r="B305" s="23">
        <v>38015</v>
      </c>
      <c r="C305"/>
      <c r="D305" s="24">
        <v>258.77</v>
      </c>
      <c r="E305" s="269"/>
    </row>
    <row r="306" spans="1:5" ht="23.25">
      <c r="A306" s="138">
        <v>24137</v>
      </c>
      <c r="B306" s="23">
        <v>38016</v>
      </c>
      <c r="C306"/>
      <c r="D306" s="24">
        <v>258.78</v>
      </c>
      <c r="E306" s="269"/>
    </row>
    <row r="307" spans="1:5" ht="23.25">
      <c r="A307" s="138">
        <v>24138</v>
      </c>
      <c r="B307" s="23">
        <v>38017</v>
      </c>
      <c r="C307"/>
      <c r="D307" s="24">
        <v>258.8</v>
      </c>
      <c r="E307" s="269"/>
    </row>
    <row r="308" spans="1:5" ht="23.25">
      <c r="A308" s="138">
        <v>24139</v>
      </c>
      <c r="B308" s="23">
        <v>38018</v>
      </c>
      <c r="C308"/>
      <c r="D308" s="24">
        <v>258.8</v>
      </c>
      <c r="E308" s="269"/>
    </row>
    <row r="309" spans="1:5" ht="23.25">
      <c r="A309" s="138">
        <v>24140</v>
      </c>
      <c r="B309" s="23">
        <v>38019</v>
      </c>
      <c r="C309"/>
      <c r="D309" s="24">
        <v>258.8</v>
      </c>
      <c r="E309" s="269"/>
    </row>
    <row r="310" spans="1:5" ht="23.25">
      <c r="A310" s="138">
        <v>24141</v>
      </c>
      <c r="B310" s="23">
        <v>38020</v>
      </c>
      <c r="C310"/>
      <c r="D310" s="24">
        <v>258.77</v>
      </c>
      <c r="E310" s="269"/>
    </row>
    <row r="311" spans="1:5" ht="23.25">
      <c r="A311" s="138">
        <v>24142</v>
      </c>
      <c r="B311" s="23">
        <v>38021</v>
      </c>
      <c r="C311"/>
      <c r="D311" s="24">
        <v>258.76</v>
      </c>
      <c r="E311" s="269"/>
    </row>
    <row r="312" spans="1:5" ht="23.25">
      <c r="A312" s="138">
        <v>24143</v>
      </c>
      <c r="B312" s="23">
        <v>38022</v>
      </c>
      <c r="C312"/>
      <c r="D312" s="24">
        <v>258.74</v>
      </c>
      <c r="E312" s="269"/>
    </row>
    <row r="313" spans="1:5" ht="23.25">
      <c r="A313" s="138">
        <v>24144</v>
      </c>
      <c r="B313" s="23">
        <v>38023</v>
      </c>
      <c r="C313"/>
      <c r="D313" s="24">
        <v>258.74</v>
      </c>
      <c r="E313" s="269"/>
    </row>
    <row r="314" spans="1:5" ht="23.25">
      <c r="A314" s="138">
        <v>24145</v>
      </c>
      <c r="B314" s="23">
        <v>38024</v>
      </c>
      <c r="C314"/>
      <c r="D314" s="24">
        <v>258.74</v>
      </c>
      <c r="E314" s="269"/>
    </row>
    <row r="315" spans="1:5" ht="23.25">
      <c r="A315" s="138">
        <v>24146</v>
      </c>
      <c r="B315" s="23">
        <v>38025</v>
      </c>
      <c r="C315"/>
      <c r="D315" s="24">
        <v>258.77</v>
      </c>
      <c r="E315" s="269"/>
    </row>
    <row r="316" spans="1:5" ht="23.25">
      <c r="A316" s="138">
        <v>24147</v>
      </c>
      <c r="B316" s="23">
        <v>38026</v>
      </c>
      <c r="C316"/>
      <c r="D316" s="24">
        <v>258.74</v>
      </c>
      <c r="E316" s="269">
        <v>258.735</v>
      </c>
    </row>
    <row r="317" spans="1:5" ht="23.25">
      <c r="A317" s="138">
        <v>24148</v>
      </c>
      <c r="B317" s="23">
        <v>38027</v>
      </c>
      <c r="C317"/>
      <c r="D317" s="24">
        <v>258.74</v>
      </c>
      <c r="E317" s="269"/>
    </row>
    <row r="318" spans="1:5" ht="23.25">
      <c r="A318" s="138">
        <v>24149</v>
      </c>
      <c r="B318" s="23">
        <v>38028</v>
      </c>
      <c r="C318"/>
      <c r="D318" s="24">
        <v>258.74</v>
      </c>
      <c r="E318" s="269"/>
    </row>
    <row r="319" spans="1:5" ht="23.25">
      <c r="A319" s="138">
        <v>24150</v>
      </c>
      <c r="B319" s="23">
        <v>38029</v>
      </c>
      <c r="C319"/>
      <c r="D319" s="24">
        <v>258.74</v>
      </c>
      <c r="E319" s="269"/>
    </row>
    <row r="320" spans="1:5" ht="23.25">
      <c r="A320" s="138">
        <v>24151</v>
      </c>
      <c r="B320" s="23">
        <v>38030</v>
      </c>
      <c r="C320"/>
      <c r="D320" s="24">
        <v>258.74</v>
      </c>
      <c r="E320" s="269"/>
    </row>
    <row r="321" spans="1:5" ht="23.25">
      <c r="A321" s="138">
        <v>24152</v>
      </c>
      <c r="B321" s="23">
        <v>38031</v>
      </c>
      <c r="C321"/>
      <c r="D321" s="24">
        <v>258.74</v>
      </c>
      <c r="E321" s="269"/>
    </row>
    <row r="322" spans="1:5" ht="23.25">
      <c r="A322" s="138">
        <v>24153</v>
      </c>
      <c r="B322" s="23">
        <v>38032</v>
      </c>
      <c r="C322"/>
      <c r="D322" s="24">
        <v>258.74</v>
      </c>
      <c r="E322" s="269"/>
    </row>
    <row r="323" spans="1:5" ht="23.25">
      <c r="A323" s="138">
        <v>24154</v>
      </c>
      <c r="B323" s="23">
        <v>38033</v>
      </c>
      <c r="C323"/>
      <c r="D323" s="24">
        <v>258.73</v>
      </c>
      <c r="E323" s="269"/>
    </row>
    <row r="324" spans="1:5" ht="23.25">
      <c r="A324" s="138">
        <v>24155</v>
      </c>
      <c r="B324" s="23">
        <v>38034</v>
      </c>
      <c r="C324"/>
      <c r="D324" s="24">
        <v>258.74</v>
      </c>
      <c r="E324" s="269"/>
    </row>
    <row r="325" spans="1:5" ht="23.25">
      <c r="A325" s="138">
        <v>24156</v>
      </c>
      <c r="B325" s="23">
        <v>38035</v>
      </c>
      <c r="C325"/>
      <c r="D325" s="24">
        <v>258.73</v>
      </c>
      <c r="E325" s="269"/>
    </row>
    <row r="326" spans="1:5" ht="23.25">
      <c r="A326" s="138">
        <v>24157</v>
      </c>
      <c r="B326" s="23">
        <v>38036</v>
      </c>
      <c r="C326"/>
      <c r="D326" s="24">
        <v>258.73</v>
      </c>
      <c r="E326" s="269"/>
    </row>
    <row r="327" spans="1:5" ht="23.25">
      <c r="A327" s="138">
        <v>24158</v>
      </c>
      <c r="B327" s="23">
        <v>38037</v>
      </c>
      <c r="C327"/>
      <c r="D327" s="24">
        <v>258.77</v>
      </c>
      <c r="E327" s="269"/>
    </row>
    <row r="328" spans="1:5" ht="23.25">
      <c r="A328" s="138">
        <v>24159</v>
      </c>
      <c r="B328" s="23">
        <v>38038</v>
      </c>
      <c r="C328"/>
      <c r="D328" s="24">
        <v>258.96</v>
      </c>
      <c r="E328" s="269"/>
    </row>
    <row r="329" spans="1:5" ht="23.25">
      <c r="A329" s="138">
        <v>24160</v>
      </c>
      <c r="B329" s="23">
        <v>38039</v>
      </c>
      <c r="C329"/>
      <c r="D329" s="24">
        <v>259.09</v>
      </c>
      <c r="E329" s="269"/>
    </row>
    <row r="330" spans="1:5" ht="23.25">
      <c r="A330" s="138">
        <v>24161</v>
      </c>
      <c r="B330" s="23">
        <v>38040</v>
      </c>
      <c r="C330"/>
      <c r="D330" s="24">
        <v>259.14</v>
      </c>
      <c r="E330" s="269">
        <v>259.145</v>
      </c>
    </row>
    <row r="331" spans="1:5" ht="23.25">
      <c r="A331" s="138">
        <v>24162</v>
      </c>
      <c r="B331" s="23">
        <v>38041</v>
      </c>
      <c r="C331"/>
      <c r="D331" s="24">
        <v>259.15</v>
      </c>
      <c r="E331" s="269"/>
    </row>
    <row r="332" spans="1:5" ht="23.25">
      <c r="A332" s="138">
        <v>24163</v>
      </c>
      <c r="B332" s="23">
        <v>38042</v>
      </c>
      <c r="C332"/>
      <c r="D332" s="24">
        <v>259.14</v>
      </c>
      <c r="E332" s="269"/>
    </row>
    <row r="333" spans="1:5" ht="23.25">
      <c r="A333" s="138">
        <v>24164</v>
      </c>
      <c r="B333" s="23">
        <v>38043</v>
      </c>
      <c r="C333"/>
      <c r="D333" s="24">
        <v>259.13</v>
      </c>
      <c r="E333" s="269"/>
    </row>
    <row r="334" spans="1:5" ht="23.25">
      <c r="A334" s="138">
        <v>24165</v>
      </c>
      <c r="B334" s="23">
        <v>38044</v>
      </c>
      <c r="C334"/>
      <c r="D334" s="24">
        <v>259.13</v>
      </c>
      <c r="E334" s="269"/>
    </row>
    <row r="335" spans="1:5" ht="23.25">
      <c r="A335" s="138">
        <v>24166</v>
      </c>
      <c r="B335" s="23">
        <v>38045</v>
      </c>
      <c r="C335"/>
      <c r="D335" s="24">
        <v>259.13</v>
      </c>
      <c r="E335" s="269"/>
    </row>
    <row r="336" spans="1:5" ht="23.25">
      <c r="A336" s="138">
        <v>24167</v>
      </c>
      <c r="B336" s="23">
        <v>38047</v>
      </c>
      <c r="C336"/>
      <c r="D336" s="24">
        <v>259.126</v>
      </c>
      <c r="E336" s="270"/>
    </row>
    <row r="337" spans="1:5" ht="23.25">
      <c r="A337" s="138">
        <v>24168</v>
      </c>
      <c r="B337" s="23">
        <v>38048</v>
      </c>
      <c r="C337"/>
      <c r="D337" s="24">
        <v>259.115</v>
      </c>
      <c r="E337" s="270"/>
    </row>
    <row r="338" spans="1:5" ht="23.25">
      <c r="A338" s="138">
        <v>24169</v>
      </c>
      <c r="B338" s="23">
        <v>38049</v>
      </c>
      <c r="C338"/>
      <c r="D338" s="24">
        <v>259.106</v>
      </c>
      <c r="E338" s="269"/>
    </row>
    <row r="339" spans="1:5" ht="23.25">
      <c r="A339" s="138">
        <v>24170</v>
      </c>
      <c r="B339" s="23">
        <v>38050</v>
      </c>
      <c r="C339"/>
      <c r="D339" s="24">
        <v>259.105</v>
      </c>
      <c r="E339" s="269"/>
    </row>
    <row r="340" spans="1:5" ht="23.25">
      <c r="A340" s="138">
        <v>24171</v>
      </c>
      <c r="B340" s="23">
        <v>38051</v>
      </c>
      <c r="C340"/>
      <c r="D340" s="24">
        <v>259.105</v>
      </c>
      <c r="E340" s="269"/>
    </row>
    <row r="341" spans="1:5" ht="23.25">
      <c r="A341" s="138">
        <v>24172</v>
      </c>
      <c r="B341" s="23">
        <v>38052</v>
      </c>
      <c r="C341"/>
      <c r="D341" s="24">
        <v>259.105</v>
      </c>
      <c r="E341" s="269"/>
    </row>
    <row r="342" spans="1:5" ht="23.25">
      <c r="A342" s="138">
        <v>24173</v>
      </c>
      <c r="B342" s="23">
        <v>38053</v>
      </c>
      <c r="C342"/>
      <c r="D342" s="24">
        <v>259.101</v>
      </c>
      <c r="E342" s="269"/>
    </row>
    <row r="343" spans="1:5" ht="23.25">
      <c r="A343" s="138">
        <v>24174</v>
      </c>
      <c r="B343" s="23">
        <v>38054</v>
      </c>
      <c r="C343"/>
      <c r="D343" s="24">
        <v>259.086</v>
      </c>
      <c r="E343" s="269"/>
    </row>
    <row r="344" spans="1:5" ht="23.25">
      <c r="A344" s="138">
        <v>24175</v>
      </c>
      <c r="B344" s="23">
        <v>38055</v>
      </c>
      <c r="C344"/>
      <c r="D344" s="24">
        <v>259.082</v>
      </c>
      <c r="E344" s="269"/>
    </row>
    <row r="345" spans="1:5" ht="23.25">
      <c r="A345" s="138">
        <v>24176</v>
      </c>
      <c r="B345" s="23">
        <v>38056</v>
      </c>
      <c r="C345"/>
      <c r="D345" s="24">
        <v>259.08</v>
      </c>
      <c r="E345" s="269"/>
    </row>
    <row r="346" spans="1:5" ht="23.25">
      <c r="A346" s="138">
        <v>24177</v>
      </c>
      <c r="B346" s="23">
        <v>38057</v>
      </c>
      <c r="C346"/>
      <c r="D346" s="24">
        <v>259.115</v>
      </c>
      <c r="E346" s="269"/>
    </row>
    <row r="347" spans="1:5" ht="23.25">
      <c r="A347" s="138">
        <v>24178</v>
      </c>
      <c r="B347" s="23">
        <v>38058</v>
      </c>
      <c r="C347"/>
      <c r="D347" s="24">
        <v>259.122</v>
      </c>
      <c r="E347" s="269"/>
    </row>
    <row r="348" spans="1:5" ht="23.25">
      <c r="A348" s="138">
        <v>24179</v>
      </c>
      <c r="B348" s="23">
        <v>38059</v>
      </c>
      <c r="C348"/>
      <c r="D348" s="24">
        <v>259.126</v>
      </c>
      <c r="E348" s="269"/>
    </row>
    <row r="349" spans="1:5" ht="23.25">
      <c r="A349" s="138">
        <v>24180</v>
      </c>
      <c r="B349" s="23">
        <v>38060</v>
      </c>
      <c r="C349"/>
      <c r="D349" s="24">
        <v>259.098</v>
      </c>
      <c r="E349" s="269"/>
    </row>
    <row r="350" spans="1:5" ht="23.25">
      <c r="A350" s="138">
        <v>24181</v>
      </c>
      <c r="B350" s="23">
        <v>38061</v>
      </c>
      <c r="C350"/>
      <c r="D350" s="24">
        <v>259.102</v>
      </c>
      <c r="E350" s="269"/>
    </row>
    <row r="351" spans="1:5" ht="23.25">
      <c r="A351" s="138">
        <v>24182</v>
      </c>
      <c r="B351" s="23">
        <v>38062</v>
      </c>
      <c r="C351"/>
      <c r="D351" s="24">
        <v>259.105</v>
      </c>
      <c r="E351" s="269"/>
    </row>
    <row r="352" spans="1:5" ht="23.25">
      <c r="A352" s="138">
        <v>24183</v>
      </c>
      <c r="B352" s="23">
        <v>38063</v>
      </c>
      <c r="C352"/>
      <c r="D352" s="24">
        <v>259.107</v>
      </c>
      <c r="E352" s="269"/>
    </row>
    <row r="353" spans="1:5" ht="23.25">
      <c r="A353" s="138">
        <v>24184</v>
      </c>
      <c r="B353" s="23">
        <v>38064</v>
      </c>
      <c r="C353"/>
      <c r="D353" s="24">
        <v>259.115</v>
      </c>
      <c r="E353" s="269"/>
    </row>
    <row r="354" spans="1:5" ht="23.25">
      <c r="A354" s="138">
        <v>24185</v>
      </c>
      <c r="B354" s="23">
        <v>38065</v>
      </c>
      <c r="C354"/>
      <c r="D354" s="24">
        <v>259.115</v>
      </c>
      <c r="E354" s="269"/>
    </row>
    <row r="355" spans="1:5" ht="23.25">
      <c r="A355" s="138">
        <v>24186</v>
      </c>
      <c r="B355" s="23">
        <v>38066</v>
      </c>
      <c r="C355"/>
      <c r="D355" s="24">
        <v>259.115</v>
      </c>
      <c r="E355" s="269"/>
    </row>
    <row r="356" spans="1:5" ht="23.25">
      <c r="A356" s="138">
        <v>24187</v>
      </c>
      <c r="B356" s="23">
        <v>38067</v>
      </c>
      <c r="C356"/>
      <c r="D356" s="24">
        <v>259.096</v>
      </c>
      <c r="E356" s="269"/>
    </row>
    <row r="357" spans="1:5" ht="23.25">
      <c r="A357" s="138">
        <v>24188</v>
      </c>
      <c r="B357" s="23">
        <v>38068</v>
      </c>
      <c r="C357"/>
      <c r="D357" s="24">
        <v>259.065</v>
      </c>
      <c r="E357" s="269"/>
    </row>
    <row r="358" spans="1:5" ht="23.25">
      <c r="A358" s="138">
        <v>24189</v>
      </c>
      <c r="B358" s="23">
        <v>38069</v>
      </c>
      <c r="C358"/>
      <c r="D358" s="24">
        <v>259.065</v>
      </c>
      <c r="E358" s="269"/>
    </row>
    <row r="359" spans="1:5" ht="23.25">
      <c r="A359" s="138">
        <v>24190</v>
      </c>
      <c r="B359" s="23">
        <v>38070</v>
      </c>
      <c r="C359"/>
      <c r="D359" s="24">
        <v>259.061</v>
      </c>
      <c r="E359" s="269"/>
    </row>
    <row r="360" spans="1:5" ht="23.25">
      <c r="A360" s="138">
        <v>24191</v>
      </c>
      <c r="B360" s="23">
        <v>38071</v>
      </c>
      <c r="C360"/>
      <c r="D360" s="24">
        <v>259.055</v>
      </c>
      <c r="E360" s="269"/>
    </row>
    <row r="361" spans="1:5" ht="23.25">
      <c r="A361" s="138">
        <v>24192</v>
      </c>
      <c r="B361" s="23">
        <v>38072</v>
      </c>
      <c r="C361"/>
      <c r="D361" s="24">
        <v>259.06</v>
      </c>
      <c r="E361" s="269"/>
    </row>
    <row r="362" spans="1:5" ht="23.25">
      <c r="A362" s="138">
        <v>24193</v>
      </c>
      <c r="B362" s="23">
        <v>38073</v>
      </c>
      <c r="C362"/>
      <c r="D362" s="24">
        <v>259.06874999999997</v>
      </c>
      <c r="E362" s="270"/>
    </row>
    <row r="363" spans="1:5" ht="23.25">
      <c r="A363" s="138">
        <v>24194</v>
      </c>
      <c r="B363" s="23">
        <v>38074</v>
      </c>
      <c r="C363"/>
      <c r="D363" s="24">
        <v>259.0683333333333</v>
      </c>
      <c r="E363" s="269"/>
    </row>
    <row r="364" spans="1:5" ht="23.25">
      <c r="A364" s="138">
        <v>24195</v>
      </c>
      <c r="B364" s="23">
        <v>38075</v>
      </c>
      <c r="C364"/>
      <c r="D364" s="24">
        <v>259.07875</v>
      </c>
      <c r="E364" s="269"/>
    </row>
    <row r="365" spans="1:5" ht="23.25">
      <c r="A365" s="138">
        <v>24196</v>
      </c>
      <c r="B365" s="23">
        <v>38076</v>
      </c>
      <c r="C365"/>
      <c r="D365" s="24">
        <v>259.075</v>
      </c>
      <c r="E365" s="269"/>
    </row>
    <row r="366" spans="1:5" ht="23.25">
      <c r="A366" s="138">
        <v>24197</v>
      </c>
      <c r="B366" s="23">
        <v>38077</v>
      </c>
      <c r="C366"/>
      <c r="D366" s="24">
        <v>259.075</v>
      </c>
      <c r="E366" s="269"/>
    </row>
    <row r="367" spans="1:3" ht="23.25">
      <c r="A367" s="138"/>
      <c r="B367" s="23"/>
      <c r="C367"/>
    </row>
    <row r="368" spans="1:3" ht="23.25">
      <c r="A368" s="138"/>
      <c r="B368" s="23"/>
      <c r="C368"/>
    </row>
    <row r="369" spans="1:3" ht="23.25">
      <c r="A369" s="138"/>
      <c r="B369" s="23"/>
      <c r="C369"/>
    </row>
    <row r="370" ht="21">
      <c r="E370" s="26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73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2023-06-13T04:55:20Z</cp:lastPrinted>
  <dcterms:created xsi:type="dcterms:W3CDTF">1998-07-27T01:16:02Z</dcterms:created>
  <dcterms:modified xsi:type="dcterms:W3CDTF">2023-06-26T07:33:21Z</dcterms:modified>
  <cp:category/>
  <cp:version/>
  <cp:contentType/>
  <cp:contentStatus/>
</cp:coreProperties>
</file>