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ยม\"/>
    </mc:Choice>
  </mc:AlternateContent>
  <xr:revisionPtr revIDLastSave="0" documentId="13_ncr:40009_{1AB5B95F-E429-4B28-934B-6B2A537DD638}" xr6:coauthVersionLast="47" xr6:coauthVersionMax="47" xr10:uidLastSave="{00000000-0000-0000-0000-000000000000}"/>
  <bookViews>
    <workbookView xWindow="-120" yWindow="-120" windowWidth="29040" windowHeight="15840"/>
  </bookViews>
  <sheets>
    <sheet name="กราฟ-Y.30" sheetId="4" r:id="rId1"/>
    <sheet name="ปริมาณน้ำสูงสุด" sheetId="5" r:id="rId2"/>
    <sheet name="ปริมาณน้ำต่ำสุด" sheetId="6" r:id="rId3"/>
    <sheet name="Data Y.30" sheetId="3" r:id="rId4"/>
  </sheets>
  <definedNames>
    <definedName name="Print_Area_MI">#REF!</definedName>
  </definedNames>
  <calcPr calcId="191029" iterate="1" iterateCount="1"/>
</workbook>
</file>

<file path=xl/calcChain.xml><?xml version="1.0" encoding="utf-8"?>
<calcChain xmlns="http://schemas.openxmlformats.org/spreadsheetml/2006/main">
  <c r="O47" i="3" l="1"/>
  <c r="E9" i="3"/>
  <c r="K9" i="3"/>
  <c r="E10" i="3"/>
  <c r="K10" i="3"/>
  <c r="E11" i="3"/>
  <c r="K11" i="3"/>
  <c r="E12" i="3"/>
  <c r="K12" i="3"/>
  <c r="E13" i="3"/>
  <c r="K13" i="3"/>
  <c r="E14" i="3"/>
  <c r="K14" i="3"/>
  <c r="E15" i="3"/>
  <c r="K15" i="3"/>
  <c r="E16" i="3"/>
  <c r="K16" i="3"/>
  <c r="E17" i="3"/>
  <c r="K17" i="3"/>
  <c r="E18" i="3"/>
  <c r="K18" i="3"/>
  <c r="E19" i="3"/>
  <c r="K19" i="3"/>
  <c r="E20" i="3"/>
  <c r="K20" i="3"/>
  <c r="E21" i="3"/>
  <c r="K21" i="3"/>
  <c r="E22" i="3"/>
  <c r="K22" i="3"/>
  <c r="E23" i="3"/>
  <c r="K23" i="3"/>
  <c r="E24" i="3"/>
  <c r="K24" i="3"/>
  <c r="E25" i="3"/>
  <c r="K25" i="3"/>
  <c r="E26" i="3"/>
  <c r="K26" i="3"/>
  <c r="E27" i="3"/>
  <c r="K27" i="3"/>
  <c r="E28" i="3"/>
  <c r="K28" i="3"/>
  <c r="E29" i="3"/>
  <c r="K29" i="3"/>
  <c r="E30" i="3"/>
  <c r="K30" i="3"/>
  <c r="E31" i="3"/>
  <c r="K31" i="3"/>
  <c r="E32" i="3"/>
  <c r="K32" i="3"/>
  <c r="O33" i="3"/>
  <c r="O34" i="3"/>
  <c r="O35" i="3"/>
  <c r="O36" i="3"/>
  <c r="O37" i="3"/>
  <c r="O38" i="3"/>
  <c r="O39" i="3"/>
  <c r="O40" i="3"/>
  <c r="O41" i="3"/>
  <c r="O42" i="3"/>
</calcChain>
</file>

<file path=xl/sharedStrings.xml><?xml version="1.0" encoding="utf-8"?>
<sst xmlns="http://schemas.openxmlformats.org/spreadsheetml/2006/main" count="49" uniqueCount="22">
  <si>
    <t xml:space="preserve">       ปริมาณน้ำรายปี</t>
  </si>
  <si>
    <t xml:space="preserve"> </t>
  </si>
  <si>
    <t>สถานี :  Y.30  ห้วยโป่ง  บ้านโป่ง  อ.งาว  จ.ลำปาง</t>
  </si>
  <si>
    <t>พื้นที่รับน้ำ    325    ตร.กม.</t>
  </si>
  <si>
    <t>ตลิ่งฝั่งซ้าย  273.904  ม.(ร.ท.ก.) ตลิ่งฝั่งขวา  273.875  ม.(ร.ท.ก.) ท้องน้ำ  265.812 ม.(ร.ท.ก.)ศูนย์เสาระดับน้ำ 265.630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</si>
  <si>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</si>
  <si>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</si>
  <si>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</si>
  <si>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</si>
  <si>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</si>
  <si>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</si>
  <si>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</si>
  <si>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</si>
  <si>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</si>
  <si>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</si>
  <si>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</si>
  <si>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</si>
  <si>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</si>
  <si>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</si>
  <si>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t>_</t>
  </si>
  <si>
    <t>31ก.ย.</t>
  </si>
  <si>
    <r>
      <t>หมายเหตุ</t>
    </r>
    <r>
      <rPr>
        <sz val="16"/>
        <rFont val="Angsana New"/>
        <family val="1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</si>
</sst>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0.000"/>
    <numFmt numFmtId="193" formatCode="d\ \ด\ด\ด"/>
    <numFmt numFmtId="194" formatCode="bbbb"/>
  </numFmts>
  <fonts count="33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</font>
    <font>
      <b/>
      <sz val="22"/>
      <name val="Angsana New"/>
      <family val="1"/>
    </font>
    <font>
      <b/>
      <sz val="16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3">
    <xf numFmtId="189" fontId="0" fillId="0" borderId="0" xfId="0"/>
    <xf numFmtId="0" fontId="20" fillId="0" borderId="0" xfId="26" applyFont="1"/>
    <xf numFmtId="193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93" fontId="20" fillId="0" borderId="0" xfId="26" applyNumberFormat="1" applyFont="1" applyAlignment="1">
      <alignment horizontal="centerContinuous"/>
    </xf>
    <xf numFmtId="0" fontId="11" fillId="0" borderId="0" xfId="26"/>
    <xf numFmtId="0" fontId="20" fillId="0" borderId="0" xfId="26" applyFont="1" applyAlignment="1">
      <alignment horizontal="center"/>
    </xf>
    <xf numFmtId="2" fontId="20" fillId="0" borderId="0" xfId="26" applyNumberFormat="1" applyFont="1"/>
    <xf numFmtId="193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93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93" fontId="20" fillId="0" borderId="0" xfId="26" applyNumberFormat="1" applyFont="1"/>
    <xf numFmtId="0" fontId="22" fillId="0" borderId="0" xfId="26" applyFont="1" applyAlignment="1">
      <alignment horizontal="left"/>
    </xf>
    <xf numFmtId="2" fontId="23" fillId="0" borderId="0" xfId="26" applyNumberFormat="1" applyFont="1"/>
    <xf numFmtId="193" fontId="23" fillId="0" borderId="0" xfId="26" applyNumberFormat="1" applyFont="1" applyAlignment="1">
      <alignment horizontal="right"/>
    </xf>
    <xf numFmtId="0" fontId="23" fillId="0" borderId="0" xfId="26" applyFont="1"/>
    <xf numFmtId="193" fontId="23" fillId="0" borderId="0" xfId="26" applyNumberFormat="1" applyFont="1"/>
    <xf numFmtId="2" fontId="23" fillId="0" borderId="0" xfId="26" applyNumberFormat="1" applyFont="1" applyAlignment="1">
      <alignment horizontal="right"/>
    </xf>
    <xf numFmtId="193" fontId="22" fillId="0" borderId="0" xfId="26" applyNumberFormat="1" applyFont="1" applyAlignment="1">
      <alignment horizontal="center"/>
    </xf>
    <xf numFmtId="194" fontId="20" fillId="0" borderId="0" xfId="26" applyNumberFormat="1" applyFont="1" applyBorder="1"/>
    <xf numFmtId="2" fontId="20" fillId="0" borderId="0" xfId="26" applyNumberFormat="1" applyFont="1" applyBorder="1"/>
    <xf numFmtId="0" fontId="23" fillId="0" borderId="0" xfId="26" applyFont="1" applyAlignment="1">
      <alignment horizontal="left"/>
    </xf>
    <xf numFmtId="2" fontId="23" fillId="0" borderId="0" xfId="26" applyNumberFormat="1" applyFont="1" applyAlignment="1">
      <alignment horizontal="left"/>
    </xf>
    <xf numFmtId="2" fontId="23" fillId="0" borderId="0" xfId="26" applyNumberFormat="1" applyFont="1" applyAlignment="1">
      <alignment horizontal="center"/>
    </xf>
    <xf numFmtId="193" fontId="23" fillId="0" borderId="0" xfId="26" applyNumberFormat="1" applyFont="1" applyAlignment="1">
      <alignment horizontal="center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193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93" fontId="24" fillId="0" borderId="12" xfId="26" applyNumberFormat="1" applyFont="1" applyBorder="1" applyAlignment="1">
      <alignment horizontal="centerContinuous"/>
    </xf>
    <xf numFmtId="193" fontId="23" fillId="0" borderId="12" xfId="26" applyNumberFormat="1" applyFont="1" applyBorder="1" applyAlignment="1">
      <alignment horizontal="centerContinuous"/>
    </xf>
    <xf numFmtId="193" fontId="23" fillId="0" borderId="11" xfId="26" applyNumberFormat="1" applyFont="1" applyBorder="1" applyAlignment="1">
      <alignment horizontal="centerContinuous"/>
    </xf>
    <xf numFmtId="193" fontId="24" fillId="0" borderId="13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192" fontId="20" fillId="0" borderId="0" xfId="26" applyNumberFormat="1" applyFont="1"/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193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193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2" fontId="24" fillId="0" borderId="20" xfId="26" applyNumberFormat="1" applyFont="1" applyBorder="1"/>
    <xf numFmtId="193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193" fontId="24" fillId="0" borderId="16" xfId="26" applyNumberFormat="1" applyFont="1" applyBorder="1" applyAlignment="1">
      <alignment horizontal="center"/>
    </xf>
    <xf numFmtId="2" fontId="11" fillId="0" borderId="0" xfId="26" applyNumberFormat="1"/>
    <xf numFmtId="0" fontId="23" fillId="0" borderId="19" xfId="26" applyFont="1" applyBorder="1"/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193" fontId="24" fillId="0" borderId="17" xfId="26" applyNumberFormat="1" applyFont="1" applyBorder="1"/>
    <xf numFmtId="193" fontId="24" fillId="0" borderId="17" xfId="26" applyNumberFormat="1" applyFont="1" applyBorder="1" applyAlignment="1">
      <alignment horizontal="right"/>
    </xf>
    <xf numFmtId="193" fontId="24" fillId="0" borderId="17" xfId="26" applyNumberFormat="1" applyFont="1" applyBorder="1" applyAlignment="1">
      <alignment horizontal="center"/>
    </xf>
    <xf numFmtId="193" fontId="24" fillId="0" borderId="19" xfId="26" applyNumberFormat="1" applyFont="1" applyBorder="1"/>
    <xf numFmtId="0" fontId="20" fillId="0" borderId="10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/>
    <xf numFmtId="16" fontId="20" fillId="0" borderId="23" xfId="26" applyNumberFormat="1" applyFont="1" applyBorder="1" applyAlignment="1">
      <alignment horizontal="right"/>
    </xf>
    <xf numFmtId="2" fontId="20" fillId="0" borderId="24" xfId="26" applyNumberFormat="1" applyFont="1" applyBorder="1"/>
    <xf numFmtId="2" fontId="20" fillId="0" borderId="25" xfId="26" applyNumberFormat="1" applyFont="1" applyBorder="1"/>
    <xf numFmtId="16" fontId="20" fillId="0" borderId="26" xfId="26" applyNumberFormat="1" applyFont="1" applyBorder="1" applyAlignment="1">
      <alignment horizontal="right"/>
    </xf>
    <xf numFmtId="2" fontId="20" fillId="0" borderId="21" xfId="26" applyNumberFormat="1" applyFont="1" applyBorder="1" applyAlignment="1">
      <alignment horizontal="right"/>
    </xf>
    <xf numFmtId="2" fontId="20" fillId="0" borderId="22" xfId="26" applyNumberFormat="1" applyFont="1" applyBorder="1" applyAlignment="1">
      <alignment horizontal="right"/>
    </xf>
    <xf numFmtId="2" fontId="20" fillId="0" borderId="27" xfId="26" applyNumberFormat="1" applyFont="1" applyBorder="1"/>
    <xf numFmtId="0" fontId="11" fillId="0" borderId="0" xfId="26" applyAlignment="1">
      <alignment horizontal="right"/>
    </xf>
    <xf numFmtId="0" fontId="20" fillId="0" borderId="16" xfId="26" applyFont="1" applyBorder="1"/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2" fontId="20" fillId="18" borderId="22" xfId="26" applyNumberFormat="1" applyFont="1" applyFill="1" applyBorder="1"/>
    <xf numFmtId="0" fontId="20" fillId="0" borderId="19" xfId="26" applyFont="1" applyBorder="1"/>
    <xf numFmtId="2" fontId="20" fillId="0" borderId="29" xfId="26" applyNumberFormat="1" applyFont="1" applyBorder="1"/>
    <xf numFmtId="2" fontId="26" fillId="0" borderId="30" xfId="26" applyNumberFormat="1" applyFont="1" applyBorder="1"/>
    <xf numFmtId="193" fontId="20" fillId="0" borderId="31" xfId="26" applyNumberFormat="1" applyFont="1" applyBorder="1"/>
    <xf numFmtId="2" fontId="20" fillId="0" borderId="32" xfId="26" applyNumberFormat="1" applyFont="1" applyBorder="1"/>
    <xf numFmtId="2" fontId="20" fillId="0" borderId="30" xfId="26" applyNumberFormat="1" applyFont="1" applyBorder="1"/>
    <xf numFmtId="193" fontId="20" fillId="0" borderId="33" xfId="26" applyNumberFormat="1" applyFont="1" applyBorder="1"/>
    <xf numFmtId="0" fontId="20" fillId="0" borderId="29" xfId="26" applyFont="1" applyBorder="1"/>
    <xf numFmtId="0" fontId="20" fillId="0" borderId="30" xfId="26" applyFont="1" applyBorder="1"/>
    <xf numFmtId="0" fontId="20" fillId="0" borderId="32" xfId="26" applyFont="1" applyBorder="1"/>
    <xf numFmtId="0" fontId="20" fillId="0" borderId="33" xfId="26" applyFont="1" applyBorder="1"/>
    <xf numFmtId="193" fontId="11" fillId="0" borderId="0" xfId="26" applyNumberFormat="1"/>
    <xf numFmtId="0" fontId="11" fillId="0" borderId="0" xfId="26" applyFont="1"/>
    <xf numFmtId="2" fontId="20" fillId="0" borderId="21" xfId="0" applyNumberFormat="1" applyFont="1" applyBorder="1"/>
    <xf numFmtId="2" fontId="20" fillId="0" borderId="22" xfId="0" applyNumberFormat="1" applyFont="1" applyBorder="1"/>
    <xf numFmtId="16" fontId="20" fillId="0" borderId="23" xfId="0" applyNumberFormat="1" applyFont="1" applyBorder="1" applyAlignment="1">
      <alignment horizontal="right"/>
    </xf>
    <xf numFmtId="2" fontId="20" fillId="0" borderId="28" xfId="0" applyNumberFormat="1" applyFont="1" applyBorder="1"/>
    <xf numFmtId="16" fontId="20" fillId="0" borderId="27" xfId="0" applyNumberFormat="1" applyFont="1" applyBorder="1" applyAlignment="1">
      <alignment horizontal="right"/>
    </xf>
    <xf numFmtId="2" fontId="20" fillId="0" borderId="27" xfId="0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Y30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Y.30 </a:t>
            </a:r>
            <a:r>
              <a:rPr lang="th-TH"/>
              <a:t>ห้วยโป่ง บ้านโป่ง อ.งาว จ.ลำปาง</a:t>
            </a:r>
          </a:p>
        </c:rich>
      </c:tx>
      <c:layout>
        <c:manualLayout>
          <c:xMode val="edge"/>
          <c:yMode val="edge"/>
          <c:x val="0.32297447280799113"/>
          <c:y val="4.4045676998368678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427406199021208"/>
          <c:w val="0.77802441731409544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A8-4721-AA32-BFBB59F14F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Y.30'!$A$9:$A$48</c:f>
              <c:numCache>
                <c:formatCode>General</c:formatCode>
                <c:ptCount val="40"/>
                <c:pt idx="0">
                  <c:v>2526</c:v>
                </c:pt>
                <c:pt idx="1">
                  <c:v>2527</c:v>
                </c:pt>
                <c:pt idx="2">
                  <c:v>2528</c:v>
                </c:pt>
                <c:pt idx="3">
                  <c:v>2529</c:v>
                </c:pt>
                <c:pt idx="4">
                  <c:v>2530</c:v>
                </c:pt>
                <c:pt idx="5">
                  <c:v>2531</c:v>
                </c:pt>
                <c:pt idx="6">
                  <c:v>2532</c:v>
                </c:pt>
                <c:pt idx="7">
                  <c:v>2533</c:v>
                </c:pt>
                <c:pt idx="8">
                  <c:v>2534</c:v>
                </c:pt>
                <c:pt idx="9">
                  <c:v>2535</c:v>
                </c:pt>
                <c:pt idx="10">
                  <c:v>2536</c:v>
                </c:pt>
                <c:pt idx="11">
                  <c:v>2537</c:v>
                </c:pt>
                <c:pt idx="12">
                  <c:v>2538</c:v>
                </c:pt>
                <c:pt idx="13">
                  <c:v>2539</c:v>
                </c:pt>
                <c:pt idx="14">
                  <c:v>2540</c:v>
                </c:pt>
                <c:pt idx="15">
                  <c:v>2541</c:v>
                </c:pt>
                <c:pt idx="16">
                  <c:v>2542</c:v>
                </c:pt>
                <c:pt idx="17">
                  <c:v>2543</c:v>
                </c:pt>
                <c:pt idx="18">
                  <c:v>2544</c:v>
                </c:pt>
                <c:pt idx="19">
                  <c:v>2545</c:v>
                </c:pt>
                <c:pt idx="20">
                  <c:v>2546</c:v>
                </c:pt>
                <c:pt idx="21">
                  <c:v>2547</c:v>
                </c:pt>
                <c:pt idx="22">
                  <c:v>2548</c:v>
                </c:pt>
                <c:pt idx="23">
                  <c:v>2549</c:v>
                </c:pt>
                <c:pt idx="24">
                  <c:v>2550</c:v>
                </c:pt>
                <c:pt idx="25">
                  <c:v>2551</c:v>
                </c:pt>
                <c:pt idx="26">
                  <c:v>2552</c:v>
                </c:pt>
                <c:pt idx="27">
                  <c:v>2553</c:v>
                </c:pt>
                <c:pt idx="28">
                  <c:v>2554</c:v>
                </c:pt>
                <c:pt idx="29">
                  <c:v>2555</c:v>
                </c:pt>
                <c:pt idx="30">
                  <c:v>2556</c:v>
                </c:pt>
                <c:pt idx="31">
                  <c:v>2557</c:v>
                </c:pt>
                <c:pt idx="32">
                  <c:v>2558</c:v>
                </c:pt>
                <c:pt idx="33">
                  <c:v>2559</c:v>
                </c:pt>
                <c:pt idx="34">
                  <c:v>2560</c:v>
                </c:pt>
                <c:pt idx="35">
                  <c:v>2561</c:v>
                </c:pt>
                <c:pt idx="36">
                  <c:v>2562</c:v>
                </c:pt>
                <c:pt idx="37">
                  <c:v>2563</c:v>
                </c:pt>
                <c:pt idx="38">
                  <c:v>2564</c:v>
                </c:pt>
                <c:pt idx="39">
                  <c:v>2565</c:v>
                </c:pt>
              </c:numCache>
            </c:numRef>
          </c:cat>
          <c:val>
            <c:numRef>
              <c:f>'Data Y.30'!$Q$9:$Q$48</c:f>
              <c:numCache>
                <c:formatCode>0.00</c:formatCode>
                <c:ptCount val="40"/>
                <c:pt idx="0">
                  <c:v>1.52</c:v>
                </c:pt>
                <c:pt idx="1">
                  <c:v>2.17</c:v>
                </c:pt>
                <c:pt idx="2">
                  <c:v>2.15</c:v>
                </c:pt>
                <c:pt idx="3">
                  <c:v>3.41</c:v>
                </c:pt>
                <c:pt idx="4">
                  <c:v>3.25</c:v>
                </c:pt>
                <c:pt idx="5">
                  <c:v>2.8</c:v>
                </c:pt>
                <c:pt idx="6">
                  <c:v>2.7</c:v>
                </c:pt>
                <c:pt idx="7">
                  <c:v>2.2999999999999998</c:v>
                </c:pt>
                <c:pt idx="8">
                  <c:v>3.21</c:v>
                </c:pt>
                <c:pt idx="9">
                  <c:v>1.8</c:v>
                </c:pt>
                <c:pt idx="10">
                  <c:v>2.2000000000000002</c:v>
                </c:pt>
                <c:pt idx="11">
                  <c:v>2.87</c:v>
                </c:pt>
                <c:pt idx="12">
                  <c:v>4.5999999999999996</c:v>
                </c:pt>
                <c:pt idx="13">
                  <c:v>3.4</c:v>
                </c:pt>
                <c:pt idx="14">
                  <c:v>2.67</c:v>
                </c:pt>
                <c:pt idx="15">
                  <c:v>2.5099999999999998</c:v>
                </c:pt>
                <c:pt idx="16">
                  <c:v>2.75</c:v>
                </c:pt>
                <c:pt idx="17">
                  <c:v>2.65</c:v>
                </c:pt>
                <c:pt idx="18">
                  <c:v>2.65</c:v>
                </c:pt>
                <c:pt idx="19">
                  <c:v>2.8</c:v>
                </c:pt>
                <c:pt idx="20">
                  <c:v>3.02</c:v>
                </c:pt>
                <c:pt idx="21">
                  <c:v>2.660000000000025</c:v>
                </c:pt>
                <c:pt idx="22">
                  <c:v>2.92</c:v>
                </c:pt>
                <c:pt idx="23">
                  <c:v>3.1999999999999886</c:v>
                </c:pt>
                <c:pt idx="24">
                  <c:v>1.25</c:v>
                </c:pt>
                <c:pt idx="25">
                  <c:v>1.6700000000000159</c:v>
                </c:pt>
                <c:pt idx="26">
                  <c:v>2.25</c:v>
                </c:pt>
                <c:pt idx="27">
                  <c:v>2.8100000000000023</c:v>
                </c:pt>
                <c:pt idx="28">
                  <c:v>3.4800000000000182</c:v>
                </c:pt>
                <c:pt idx="29">
                  <c:v>2.5900000000000318</c:v>
                </c:pt>
                <c:pt idx="30">
                  <c:v>2</c:v>
                </c:pt>
                <c:pt idx="31">
                  <c:v>3.3899999999999864</c:v>
                </c:pt>
                <c:pt idx="32">
                  <c:v>1.5400000000000205</c:v>
                </c:pt>
                <c:pt idx="33">
                  <c:v>2.4300000000000068</c:v>
                </c:pt>
                <c:pt idx="34">
                  <c:v>2.3999999999999773</c:v>
                </c:pt>
                <c:pt idx="35">
                  <c:v>2.6000000000000227</c:v>
                </c:pt>
                <c:pt idx="36">
                  <c:v>2.5</c:v>
                </c:pt>
                <c:pt idx="37">
                  <c:v>1.6499999999999773</c:v>
                </c:pt>
                <c:pt idx="38">
                  <c:v>1.6100000000000136</c:v>
                </c:pt>
                <c:pt idx="39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8-4721-AA32-BFBB59F14FB1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Y.30'!$A$9:$A$48</c:f>
              <c:numCache>
                <c:formatCode>General</c:formatCode>
                <c:ptCount val="40"/>
                <c:pt idx="0">
                  <c:v>2526</c:v>
                </c:pt>
                <c:pt idx="1">
                  <c:v>2527</c:v>
                </c:pt>
                <c:pt idx="2">
                  <c:v>2528</c:v>
                </c:pt>
                <c:pt idx="3">
                  <c:v>2529</c:v>
                </c:pt>
                <c:pt idx="4">
                  <c:v>2530</c:v>
                </c:pt>
                <c:pt idx="5">
                  <c:v>2531</c:v>
                </c:pt>
                <c:pt idx="6">
                  <c:v>2532</c:v>
                </c:pt>
                <c:pt idx="7">
                  <c:v>2533</c:v>
                </c:pt>
                <c:pt idx="8">
                  <c:v>2534</c:v>
                </c:pt>
                <c:pt idx="9">
                  <c:v>2535</c:v>
                </c:pt>
                <c:pt idx="10">
                  <c:v>2536</c:v>
                </c:pt>
                <c:pt idx="11">
                  <c:v>2537</c:v>
                </c:pt>
                <c:pt idx="12">
                  <c:v>2538</c:v>
                </c:pt>
                <c:pt idx="13">
                  <c:v>2539</c:v>
                </c:pt>
                <c:pt idx="14">
                  <c:v>2540</c:v>
                </c:pt>
                <c:pt idx="15">
                  <c:v>2541</c:v>
                </c:pt>
                <c:pt idx="16">
                  <c:v>2542</c:v>
                </c:pt>
                <c:pt idx="17">
                  <c:v>2543</c:v>
                </c:pt>
                <c:pt idx="18">
                  <c:v>2544</c:v>
                </c:pt>
                <c:pt idx="19">
                  <c:v>2545</c:v>
                </c:pt>
                <c:pt idx="20">
                  <c:v>2546</c:v>
                </c:pt>
                <c:pt idx="21">
                  <c:v>2547</c:v>
                </c:pt>
                <c:pt idx="22">
                  <c:v>2548</c:v>
                </c:pt>
                <c:pt idx="23">
                  <c:v>2549</c:v>
                </c:pt>
                <c:pt idx="24">
                  <c:v>2550</c:v>
                </c:pt>
                <c:pt idx="25">
                  <c:v>2551</c:v>
                </c:pt>
                <c:pt idx="26">
                  <c:v>2552</c:v>
                </c:pt>
                <c:pt idx="27">
                  <c:v>2553</c:v>
                </c:pt>
                <c:pt idx="28">
                  <c:v>2554</c:v>
                </c:pt>
                <c:pt idx="29">
                  <c:v>2555</c:v>
                </c:pt>
                <c:pt idx="30">
                  <c:v>2556</c:v>
                </c:pt>
                <c:pt idx="31">
                  <c:v>2557</c:v>
                </c:pt>
                <c:pt idx="32">
                  <c:v>2558</c:v>
                </c:pt>
                <c:pt idx="33">
                  <c:v>2559</c:v>
                </c:pt>
                <c:pt idx="34">
                  <c:v>2560</c:v>
                </c:pt>
                <c:pt idx="35">
                  <c:v>2561</c:v>
                </c:pt>
                <c:pt idx="36">
                  <c:v>2562</c:v>
                </c:pt>
                <c:pt idx="37">
                  <c:v>2563</c:v>
                </c:pt>
                <c:pt idx="38">
                  <c:v>2564</c:v>
                </c:pt>
                <c:pt idx="39">
                  <c:v>2565</c:v>
                </c:pt>
              </c:numCache>
            </c:numRef>
          </c:cat>
          <c:val>
            <c:numRef>
              <c:f>'Data Y.30'!$S$9:$S$48</c:f>
              <c:numCache>
                <c:formatCode>0.00</c:formatCode>
                <c:ptCount val="40"/>
                <c:pt idx="1">
                  <c:v>0.34</c:v>
                </c:pt>
                <c:pt idx="3">
                  <c:v>0.35</c:v>
                </c:pt>
                <c:pt idx="4">
                  <c:v>0.31</c:v>
                </c:pt>
                <c:pt idx="5">
                  <c:v>0.35</c:v>
                </c:pt>
                <c:pt idx="6">
                  <c:v>0.21</c:v>
                </c:pt>
                <c:pt idx="7">
                  <c:v>0.33</c:v>
                </c:pt>
                <c:pt idx="8">
                  <c:v>0.5</c:v>
                </c:pt>
                <c:pt idx="9">
                  <c:v>0.46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0.36</c:v>
                </c:pt>
                <c:pt idx="13">
                  <c:v>0.39</c:v>
                </c:pt>
                <c:pt idx="14">
                  <c:v>0.4</c:v>
                </c:pt>
                <c:pt idx="15">
                  <c:v>0.47</c:v>
                </c:pt>
                <c:pt idx="16">
                  <c:v>0.66</c:v>
                </c:pt>
                <c:pt idx="17">
                  <c:v>0.62</c:v>
                </c:pt>
                <c:pt idx="18">
                  <c:v>0.41</c:v>
                </c:pt>
                <c:pt idx="19">
                  <c:v>0.45</c:v>
                </c:pt>
                <c:pt idx="20">
                  <c:v>0.47</c:v>
                </c:pt>
                <c:pt idx="21">
                  <c:v>0.44999999999998863</c:v>
                </c:pt>
                <c:pt idx="22">
                  <c:v>0.44</c:v>
                </c:pt>
                <c:pt idx="23">
                  <c:v>0.3</c:v>
                </c:pt>
                <c:pt idx="24">
                  <c:v>0.17000000000001592</c:v>
                </c:pt>
                <c:pt idx="25">
                  <c:v>0.23000000000001819</c:v>
                </c:pt>
                <c:pt idx="26">
                  <c:v>0.20999999999997954</c:v>
                </c:pt>
                <c:pt idx="27">
                  <c:v>0.28000000000002956</c:v>
                </c:pt>
                <c:pt idx="28">
                  <c:v>0.35000000000002274</c:v>
                </c:pt>
                <c:pt idx="29">
                  <c:v>0.17900000000003047</c:v>
                </c:pt>
                <c:pt idx="30">
                  <c:v>0.22000000000002728</c:v>
                </c:pt>
                <c:pt idx="31">
                  <c:v>0.11000000000001364</c:v>
                </c:pt>
                <c:pt idx="32">
                  <c:v>9.0000000000031832E-2</c:v>
                </c:pt>
                <c:pt idx="33">
                  <c:v>7.9999999999984084E-2</c:v>
                </c:pt>
                <c:pt idx="34">
                  <c:v>0.12999999999999545</c:v>
                </c:pt>
                <c:pt idx="35">
                  <c:v>0.18000000000000682</c:v>
                </c:pt>
                <c:pt idx="36">
                  <c:v>0.24000000000000909</c:v>
                </c:pt>
                <c:pt idx="37">
                  <c:v>0.19999999999998863</c:v>
                </c:pt>
                <c:pt idx="38">
                  <c:v>0.22000000000002728</c:v>
                </c:pt>
                <c:pt idx="39">
                  <c:v>0.19999999999998863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8-4721-AA32-BFBB59F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30406719"/>
        <c:axId val="1"/>
      </c:barChart>
      <c:catAx>
        <c:axId val="2130406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130406719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37624861265263"/>
          <c:y val="0.2952691680261011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Y.30 </a:t>
            </a:r>
            <a:r>
              <a:rPr lang="th-TH"/>
              <a:t>ห้วยโป่ง บ้านโป่ง อ.งาว จ.ลำปาง</a:t>
            </a:r>
          </a:p>
        </c:rich>
      </c:tx>
      <c:layout>
        <c:manualLayout>
          <c:xMode val="edge"/>
          <c:yMode val="edge"/>
          <c:x val="0.33402275077559462"/>
          <c:y val="2.7118644067796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3733195449848E-2"/>
          <c:y val="0.24576271186440679"/>
          <c:w val="0.81385729058945189"/>
          <c:h val="0.550847457627118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7-4DDD-B81D-8DCE4500A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Y.30'!$A$9:$A$48</c:f>
              <c:numCache>
                <c:formatCode>General</c:formatCode>
                <c:ptCount val="40"/>
                <c:pt idx="0">
                  <c:v>2526</c:v>
                </c:pt>
                <c:pt idx="1">
                  <c:v>2527</c:v>
                </c:pt>
                <c:pt idx="2">
                  <c:v>2528</c:v>
                </c:pt>
                <c:pt idx="3">
                  <c:v>2529</c:v>
                </c:pt>
                <c:pt idx="4">
                  <c:v>2530</c:v>
                </c:pt>
                <c:pt idx="5">
                  <c:v>2531</c:v>
                </c:pt>
                <c:pt idx="6">
                  <c:v>2532</c:v>
                </c:pt>
                <c:pt idx="7">
                  <c:v>2533</c:v>
                </c:pt>
                <c:pt idx="8">
                  <c:v>2534</c:v>
                </c:pt>
                <c:pt idx="9">
                  <c:v>2535</c:v>
                </c:pt>
                <c:pt idx="10">
                  <c:v>2536</c:v>
                </c:pt>
                <c:pt idx="11">
                  <c:v>2537</c:v>
                </c:pt>
                <c:pt idx="12">
                  <c:v>2538</c:v>
                </c:pt>
                <c:pt idx="13">
                  <c:v>2539</c:v>
                </c:pt>
                <c:pt idx="14">
                  <c:v>2540</c:v>
                </c:pt>
                <c:pt idx="15">
                  <c:v>2541</c:v>
                </c:pt>
                <c:pt idx="16">
                  <c:v>2542</c:v>
                </c:pt>
                <c:pt idx="17">
                  <c:v>2543</c:v>
                </c:pt>
                <c:pt idx="18">
                  <c:v>2544</c:v>
                </c:pt>
                <c:pt idx="19">
                  <c:v>2545</c:v>
                </c:pt>
                <c:pt idx="20">
                  <c:v>2546</c:v>
                </c:pt>
                <c:pt idx="21">
                  <c:v>2547</c:v>
                </c:pt>
                <c:pt idx="22">
                  <c:v>2548</c:v>
                </c:pt>
                <c:pt idx="23">
                  <c:v>2549</c:v>
                </c:pt>
                <c:pt idx="24">
                  <c:v>2550</c:v>
                </c:pt>
                <c:pt idx="25">
                  <c:v>2551</c:v>
                </c:pt>
                <c:pt idx="26">
                  <c:v>2552</c:v>
                </c:pt>
                <c:pt idx="27">
                  <c:v>2553</c:v>
                </c:pt>
                <c:pt idx="28">
                  <c:v>2554</c:v>
                </c:pt>
                <c:pt idx="29">
                  <c:v>2555</c:v>
                </c:pt>
                <c:pt idx="30">
                  <c:v>2556</c:v>
                </c:pt>
                <c:pt idx="31">
                  <c:v>2557</c:v>
                </c:pt>
                <c:pt idx="32">
                  <c:v>2558</c:v>
                </c:pt>
                <c:pt idx="33">
                  <c:v>2559</c:v>
                </c:pt>
                <c:pt idx="34">
                  <c:v>2560</c:v>
                </c:pt>
                <c:pt idx="35">
                  <c:v>2561</c:v>
                </c:pt>
                <c:pt idx="36">
                  <c:v>2562</c:v>
                </c:pt>
                <c:pt idx="37">
                  <c:v>2563</c:v>
                </c:pt>
                <c:pt idx="38">
                  <c:v>2564</c:v>
                </c:pt>
                <c:pt idx="39">
                  <c:v>2565</c:v>
                </c:pt>
              </c:numCache>
            </c:numRef>
          </c:cat>
          <c:val>
            <c:numRef>
              <c:f>'Data Y.30'!$C$9:$C$47</c:f>
              <c:numCache>
                <c:formatCode>0.00</c:formatCode>
                <c:ptCount val="39"/>
                <c:pt idx="0">
                  <c:v>12.69</c:v>
                </c:pt>
                <c:pt idx="1">
                  <c:v>31.73</c:v>
                </c:pt>
                <c:pt idx="2">
                  <c:v>29</c:v>
                </c:pt>
                <c:pt idx="3">
                  <c:v>83.6</c:v>
                </c:pt>
                <c:pt idx="4">
                  <c:v>71</c:v>
                </c:pt>
                <c:pt idx="5">
                  <c:v>63.2</c:v>
                </c:pt>
                <c:pt idx="6">
                  <c:v>26.7</c:v>
                </c:pt>
                <c:pt idx="7">
                  <c:v>19.399999999999999</c:v>
                </c:pt>
                <c:pt idx="8">
                  <c:v>38.1</c:v>
                </c:pt>
                <c:pt idx="9">
                  <c:v>10.6</c:v>
                </c:pt>
                <c:pt idx="10">
                  <c:v>16.7</c:v>
                </c:pt>
                <c:pt idx="11">
                  <c:v>32.36</c:v>
                </c:pt>
                <c:pt idx="12">
                  <c:v>86.7</c:v>
                </c:pt>
                <c:pt idx="13">
                  <c:v>51.9</c:v>
                </c:pt>
                <c:pt idx="14">
                  <c:v>27.9</c:v>
                </c:pt>
                <c:pt idx="15">
                  <c:v>24.93</c:v>
                </c:pt>
                <c:pt idx="16">
                  <c:v>47.5</c:v>
                </c:pt>
                <c:pt idx="17">
                  <c:v>42.35</c:v>
                </c:pt>
                <c:pt idx="18">
                  <c:v>39.85</c:v>
                </c:pt>
                <c:pt idx="19">
                  <c:v>46.2</c:v>
                </c:pt>
                <c:pt idx="20">
                  <c:v>43.9</c:v>
                </c:pt>
                <c:pt idx="21">
                  <c:v>33.58</c:v>
                </c:pt>
                <c:pt idx="22">
                  <c:v>32.369999999999997</c:v>
                </c:pt>
                <c:pt idx="23">
                  <c:v>50.32</c:v>
                </c:pt>
                <c:pt idx="24">
                  <c:v>7.98</c:v>
                </c:pt>
                <c:pt idx="25">
                  <c:v>36</c:v>
                </c:pt>
                <c:pt idx="26">
                  <c:v>27.36</c:v>
                </c:pt>
                <c:pt idx="27">
                  <c:v>58.1</c:v>
                </c:pt>
                <c:pt idx="28">
                  <c:v>78.27</c:v>
                </c:pt>
                <c:pt idx="29">
                  <c:v>45.78</c:v>
                </c:pt>
                <c:pt idx="30">
                  <c:v>35.28</c:v>
                </c:pt>
                <c:pt idx="31">
                  <c:v>67.099999999999994</c:v>
                </c:pt>
                <c:pt idx="32">
                  <c:v>15.98</c:v>
                </c:pt>
                <c:pt idx="33">
                  <c:v>39.619999999999997</c:v>
                </c:pt>
                <c:pt idx="34">
                  <c:v>35.96</c:v>
                </c:pt>
                <c:pt idx="35">
                  <c:v>35.22</c:v>
                </c:pt>
                <c:pt idx="36">
                  <c:v>31.62</c:v>
                </c:pt>
                <c:pt idx="37">
                  <c:v>20.46</c:v>
                </c:pt>
                <c:pt idx="38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7-4DDD-B81D-8DCE4500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0411999"/>
        <c:axId val="1"/>
      </c:barChart>
      <c:catAx>
        <c:axId val="2130411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983453981385726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130411999"/>
        <c:crosses val="autoZero"/>
        <c:crossBetween val="between"/>
        <c:majorUnit val="30"/>
        <c:minorUnit val="3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Y.30 </a:t>
            </a:r>
            <a:r>
              <a:rPr lang="th-TH"/>
              <a:t>ห้วยโป่ง บ้านโป่ง อ.งาว จ.ลำปาง</a:t>
            </a:r>
          </a:p>
        </c:rich>
      </c:tx>
      <c:layout>
        <c:manualLayout>
          <c:xMode val="edge"/>
          <c:yMode val="edge"/>
          <c:x val="0.33402275077559462"/>
          <c:y val="2.7118644067796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37228541882107E-2"/>
          <c:y val="0.24576271186440679"/>
          <c:w val="0.81799379524301963"/>
          <c:h val="0.55084745762711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Y.30'!$A$9:$A$48</c:f>
              <c:numCache>
                <c:formatCode>General</c:formatCode>
                <c:ptCount val="40"/>
                <c:pt idx="0">
                  <c:v>2526</c:v>
                </c:pt>
                <c:pt idx="1">
                  <c:v>2527</c:v>
                </c:pt>
                <c:pt idx="2">
                  <c:v>2528</c:v>
                </c:pt>
                <c:pt idx="3">
                  <c:v>2529</c:v>
                </c:pt>
                <c:pt idx="4">
                  <c:v>2530</c:v>
                </c:pt>
                <c:pt idx="5">
                  <c:v>2531</c:v>
                </c:pt>
                <c:pt idx="6">
                  <c:v>2532</c:v>
                </c:pt>
                <c:pt idx="7">
                  <c:v>2533</c:v>
                </c:pt>
                <c:pt idx="8">
                  <c:v>2534</c:v>
                </c:pt>
                <c:pt idx="9">
                  <c:v>2535</c:v>
                </c:pt>
                <c:pt idx="10">
                  <c:v>2536</c:v>
                </c:pt>
                <c:pt idx="11">
                  <c:v>2537</c:v>
                </c:pt>
                <c:pt idx="12">
                  <c:v>2538</c:v>
                </c:pt>
                <c:pt idx="13">
                  <c:v>2539</c:v>
                </c:pt>
                <c:pt idx="14">
                  <c:v>2540</c:v>
                </c:pt>
                <c:pt idx="15">
                  <c:v>2541</c:v>
                </c:pt>
                <c:pt idx="16">
                  <c:v>2542</c:v>
                </c:pt>
                <c:pt idx="17">
                  <c:v>2543</c:v>
                </c:pt>
                <c:pt idx="18">
                  <c:v>2544</c:v>
                </c:pt>
                <c:pt idx="19">
                  <c:v>2545</c:v>
                </c:pt>
                <c:pt idx="20">
                  <c:v>2546</c:v>
                </c:pt>
                <c:pt idx="21">
                  <c:v>2547</c:v>
                </c:pt>
                <c:pt idx="22">
                  <c:v>2548</c:v>
                </c:pt>
                <c:pt idx="23">
                  <c:v>2549</c:v>
                </c:pt>
                <c:pt idx="24">
                  <c:v>2550</c:v>
                </c:pt>
                <c:pt idx="25">
                  <c:v>2551</c:v>
                </c:pt>
                <c:pt idx="26">
                  <c:v>2552</c:v>
                </c:pt>
                <c:pt idx="27">
                  <c:v>2553</c:v>
                </c:pt>
                <c:pt idx="28">
                  <c:v>2554</c:v>
                </c:pt>
                <c:pt idx="29">
                  <c:v>2555</c:v>
                </c:pt>
                <c:pt idx="30">
                  <c:v>2556</c:v>
                </c:pt>
                <c:pt idx="31">
                  <c:v>2557</c:v>
                </c:pt>
                <c:pt idx="32">
                  <c:v>2558</c:v>
                </c:pt>
                <c:pt idx="33">
                  <c:v>2559</c:v>
                </c:pt>
                <c:pt idx="34">
                  <c:v>2560</c:v>
                </c:pt>
                <c:pt idx="35">
                  <c:v>2561</c:v>
                </c:pt>
                <c:pt idx="36">
                  <c:v>2562</c:v>
                </c:pt>
                <c:pt idx="37">
                  <c:v>2563</c:v>
                </c:pt>
                <c:pt idx="38">
                  <c:v>2564</c:v>
                </c:pt>
                <c:pt idx="39">
                  <c:v>2565</c:v>
                </c:pt>
              </c:numCache>
            </c:numRef>
          </c:cat>
          <c:val>
            <c:numRef>
              <c:f>'Data Y.30'!$I$9:$I$47</c:f>
              <c:numCache>
                <c:formatCode>0.00</c:formatCode>
                <c:ptCount val="39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0.1</c:v>
                </c:pt>
                <c:pt idx="6">
                  <c:v>0</c:v>
                </c:pt>
                <c:pt idx="7">
                  <c:v>0.03</c:v>
                </c:pt>
                <c:pt idx="8">
                  <c:v>0.02</c:v>
                </c:pt>
                <c:pt idx="9">
                  <c:v>0.05</c:v>
                </c:pt>
                <c:pt idx="10">
                  <c:v>0.08</c:v>
                </c:pt>
                <c:pt idx="11">
                  <c:v>0.04</c:v>
                </c:pt>
                <c:pt idx="12">
                  <c:v>0.01</c:v>
                </c:pt>
                <c:pt idx="13">
                  <c:v>0.02</c:v>
                </c:pt>
                <c:pt idx="14">
                  <c:v>0.02</c:v>
                </c:pt>
                <c:pt idx="15">
                  <c:v>7.0000000000000007E-2</c:v>
                </c:pt>
                <c:pt idx="16">
                  <c:v>0.03</c:v>
                </c:pt>
                <c:pt idx="17">
                  <c:v>7.0000000000000007E-2</c:v>
                </c:pt>
                <c:pt idx="18">
                  <c:v>0.02</c:v>
                </c:pt>
                <c:pt idx="19">
                  <c:v>0.125</c:v>
                </c:pt>
                <c:pt idx="20">
                  <c:v>0.12</c:v>
                </c:pt>
                <c:pt idx="21">
                  <c:v>0.08</c:v>
                </c:pt>
                <c:pt idx="22">
                  <c:v>0.11</c:v>
                </c:pt>
                <c:pt idx="23">
                  <c:v>0.03</c:v>
                </c:pt>
                <c:pt idx="24">
                  <c:v>0.05</c:v>
                </c:pt>
                <c:pt idx="25">
                  <c:v>0.15</c:v>
                </c:pt>
                <c:pt idx="26">
                  <c:v>0.12</c:v>
                </c:pt>
                <c:pt idx="27">
                  <c:v>0.08</c:v>
                </c:pt>
                <c:pt idx="28">
                  <c:v>0.12</c:v>
                </c:pt>
                <c:pt idx="29">
                  <c:v>0.13</c:v>
                </c:pt>
                <c:pt idx="30">
                  <c:v>0.03</c:v>
                </c:pt>
                <c:pt idx="31">
                  <c:v>0.1</c:v>
                </c:pt>
                <c:pt idx="32">
                  <c:v>0.04</c:v>
                </c:pt>
                <c:pt idx="33">
                  <c:v>0.04</c:v>
                </c:pt>
                <c:pt idx="34">
                  <c:v>0.03</c:v>
                </c:pt>
                <c:pt idx="35">
                  <c:v>0.02</c:v>
                </c:pt>
                <c:pt idx="36">
                  <c:v>0.04</c:v>
                </c:pt>
                <c:pt idx="37">
                  <c:v>0.03</c:v>
                </c:pt>
                <c:pt idx="38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A-427C-8FCF-5070E0D2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30409119"/>
        <c:axId val="1"/>
      </c:barChart>
      <c:catAx>
        <c:axId val="2130409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0.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130409119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452C24-80D3-DA6C-3A79-F14289144D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BD8F94-7363-2772-DFB3-3AC43E4D8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447860-4A1F-32C6-65A0-2B1DD47F86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topLeftCell="A23" workbookViewId="0">
      <selection activeCell="I19" sqref="I1:I65536"/>
    </sheetView>
  </sheetViews>
  <sheetFormatPr defaultRowHeight="21" x14ac:dyDescent="0.45"/>
  <cols>
    <col min="1" max="1" width="4.83203125" style="5" customWidth="1"/>
    <col min="2" max="2" width="8" style="51" customWidth="1"/>
    <col min="3" max="3" width="7.83203125" style="51" customWidth="1"/>
    <col min="4" max="4" width="7.6640625" style="85" customWidth="1"/>
    <col min="5" max="5" width="8.1640625" style="5" customWidth="1"/>
    <col min="6" max="6" width="7.83203125" style="51" customWidth="1"/>
    <col min="7" max="7" width="7.6640625" style="85" customWidth="1"/>
    <col min="8" max="8" width="8.33203125" style="51" customWidth="1"/>
    <col min="9" max="9" width="7.83203125" style="51" customWidth="1"/>
    <col min="10" max="10" width="7.6640625" style="85" customWidth="1"/>
    <col min="11" max="11" width="8.33203125" style="51" customWidth="1"/>
    <col min="12" max="12" width="7.83203125" style="51" customWidth="1"/>
    <col min="13" max="13" width="7.6640625" style="85" customWidth="1"/>
    <col min="14" max="14" width="8.33203125" style="5" customWidth="1"/>
    <col min="15" max="15" width="6.83203125" style="5" customWidth="1"/>
    <col min="16" max="16" width="9.33203125" style="5" customWidth="1"/>
    <col min="17" max="17" width="16.83203125" style="5" bestFit="1" customWidth="1"/>
    <col min="18" max="18" width="9.33203125" style="5" customWidth="1"/>
    <col min="19" max="19" width="11.1640625" style="5" customWidth="1"/>
    <col min="20" max="16384" width="9.33203125" style="5"/>
  </cols>
  <sheetData>
    <row r="1" spans="1:39" ht="31.5" x14ac:dyDescent="0.65">
      <c r="A1" s="1"/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1"/>
      <c r="Q1" s="1"/>
    </row>
    <row r="2" spans="1:39" ht="6" customHeight="1" x14ac:dyDescent="0.45">
      <c r="A2" s="6"/>
      <c r="B2" s="7"/>
      <c r="C2" s="7"/>
      <c r="D2" s="8"/>
      <c r="E2" s="7"/>
      <c r="F2" s="7"/>
      <c r="G2" s="8"/>
      <c r="H2" s="7"/>
      <c r="I2" s="9"/>
      <c r="J2" s="10"/>
      <c r="K2" s="11"/>
      <c r="L2" s="11"/>
      <c r="M2" s="12"/>
      <c r="N2" s="7"/>
      <c r="O2" s="7"/>
      <c r="P2" s="1"/>
      <c r="Q2" s="1"/>
    </row>
    <row r="3" spans="1:39" ht="23.25" x14ac:dyDescent="0.5">
      <c r="A3" s="13" t="s">
        <v>2</v>
      </c>
      <c r="B3" s="14"/>
      <c r="C3" s="14"/>
      <c r="D3" s="15"/>
      <c r="E3" s="14"/>
      <c r="F3" s="14"/>
      <c r="G3" s="15"/>
      <c r="H3" s="14"/>
      <c r="I3" s="16"/>
      <c r="J3" s="17"/>
      <c r="K3" s="18"/>
      <c r="L3" s="19" t="s">
        <v>3</v>
      </c>
      <c r="M3" s="17"/>
      <c r="N3" s="14"/>
      <c r="O3" s="14"/>
      <c r="P3" s="1"/>
      <c r="Q3" s="1"/>
      <c r="AL3" s="20"/>
      <c r="AM3" s="21"/>
    </row>
    <row r="4" spans="1:39" ht="22.5" customHeight="1" x14ac:dyDescent="0.45">
      <c r="A4" s="22" t="s">
        <v>4</v>
      </c>
      <c r="B4" s="23"/>
      <c r="C4" s="23"/>
      <c r="D4" s="15"/>
      <c r="E4" s="14"/>
      <c r="F4" s="14"/>
      <c r="G4" s="15"/>
      <c r="H4" s="14"/>
      <c r="I4" s="24"/>
      <c r="J4" s="25"/>
      <c r="K4" s="18"/>
      <c r="L4" s="18"/>
      <c r="M4" s="17"/>
      <c r="N4" s="14"/>
      <c r="O4" s="14"/>
      <c r="P4" s="1"/>
      <c r="Q4" s="1"/>
      <c r="AL4" s="20"/>
      <c r="AM4" s="21"/>
    </row>
    <row r="5" spans="1:39" x14ac:dyDescent="0.45">
      <c r="A5" s="26"/>
      <c r="B5" s="27" t="s">
        <v>5</v>
      </c>
      <c r="C5" s="28"/>
      <c r="D5" s="29"/>
      <c r="E5" s="30"/>
      <c r="F5" s="30"/>
      <c r="G5" s="31"/>
      <c r="H5" s="32" t="s">
        <v>6</v>
      </c>
      <c r="I5" s="30"/>
      <c r="J5" s="33"/>
      <c r="K5" s="30"/>
      <c r="L5" s="30"/>
      <c r="M5" s="34"/>
      <c r="N5" s="35" t="s">
        <v>7</v>
      </c>
      <c r="O5" s="36"/>
      <c r="P5" s="1"/>
      <c r="Q5" s="37">
        <v>265.63</v>
      </c>
      <c r="AL5" s="20"/>
      <c r="AM5" s="21"/>
    </row>
    <row r="6" spans="1:39" x14ac:dyDescent="0.45">
      <c r="A6" s="38" t="s">
        <v>8</v>
      </c>
      <c r="B6" s="39" t="s">
        <v>9</v>
      </c>
      <c r="C6" s="40"/>
      <c r="D6" s="41"/>
      <c r="E6" s="39" t="s">
        <v>10</v>
      </c>
      <c r="F6" s="42"/>
      <c r="G6" s="41"/>
      <c r="H6" s="39" t="s">
        <v>9</v>
      </c>
      <c r="I6" s="42"/>
      <c r="J6" s="41"/>
      <c r="K6" s="39" t="s">
        <v>10</v>
      </c>
      <c r="L6" s="42"/>
      <c r="M6" s="43"/>
      <c r="N6" s="44" t="s">
        <v>1</v>
      </c>
      <c r="O6" s="39"/>
      <c r="P6" s="1"/>
      <c r="Q6" s="1"/>
      <c r="AL6" s="20"/>
      <c r="AM6" s="21"/>
    </row>
    <row r="7" spans="1:39" s="51" customFormat="1" x14ac:dyDescent="0.45">
      <c r="A7" s="45" t="s">
        <v>11</v>
      </c>
      <c r="B7" s="46" t="s">
        <v>12</v>
      </c>
      <c r="C7" s="46" t="s">
        <v>13</v>
      </c>
      <c r="D7" s="47" t="s">
        <v>14</v>
      </c>
      <c r="E7" s="48" t="s">
        <v>12</v>
      </c>
      <c r="F7" s="46" t="s">
        <v>13</v>
      </c>
      <c r="G7" s="47" t="s">
        <v>14</v>
      </c>
      <c r="H7" s="46" t="s">
        <v>12</v>
      </c>
      <c r="I7" s="48" t="s">
        <v>13</v>
      </c>
      <c r="J7" s="47" t="s">
        <v>14</v>
      </c>
      <c r="K7" s="49" t="s">
        <v>12</v>
      </c>
      <c r="L7" s="49" t="s">
        <v>13</v>
      </c>
      <c r="M7" s="50" t="s">
        <v>14</v>
      </c>
      <c r="N7" s="49" t="s">
        <v>13</v>
      </c>
      <c r="O7" s="49" t="s">
        <v>15</v>
      </c>
      <c r="P7" s="7"/>
      <c r="Q7" s="7"/>
      <c r="AL7" s="20"/>
      <c r="AM7" s="21"/>
    </row>
    <row r="8" spans="1:39" x14ac:dyDescent="0.45">
      <c r="A8" s="52"/>
      <c r="B8" s="53" t="s">
        <v>16</v>
      </c>
      <c r="C8" s="54" t="s">
        <v>17</v>
      </c>
      <c r="D8" s="55"/>
      <c r="E8" s="53" t="s">
        <v>16</v>
      </c>
      <c r="F8" s="54" t="s">
        <v>17</v>
      </c>
      <c r="G8" s="56"/>
      <c r="H8" s="53" t="s">
        <v>16</v>
      </c>
      <c r="I8" s="54" t="s">
        <v>17</v>
      </c>
      <c r="J8" s="57"/>
      <c r="K8" s="53" t="s">
        <v>16</v>
      </c>
      <c r="L8" s="54" t="s">
        <v>17</v>
      </c>
      <c r="M8" s="58"/>
      <c r="N8" s="54" t="s">
        <v>18</v>
      </c>
      <c r="O8" s="53" t="s">
        <v>17</v>
      </c>
      <c r="P8" s="1"/>
      <c r="Q8" s="1" t="s">
        <v>5</v>
      </c>
      <c r="S8" s="86" t="s">
        <v>6</v>
      </c>
      <c r="AL8" s="20"/>
      <c r="AM8" s="21"/>
    </row>
    <row r="9" spans="1:39" ht="18" customHeight="1" x14ac:dyDescent="0.45">
      <c r="A9" s="59">
        <v>2526</v>
      </c>
      <c r="B9" s="60">
        <v>267.14999999999998</v>
      </c>
      <c r="C9" s="61">
        <v>12.69</v>
      </c>
      <c r="D9" s="62">
        <v>34977</v>
      </c>
      <c r="E9" s="63">
        <f t="shared" ref="E9:E31" si="0">$Q$5+R9</f>
        <v>265.63</v>
      </c>
      <c r="F9" s="64">
        <v>10.5</v>
      </c>
      <c r="G9" s="65">
        <v>34977</v>
      </c>
      <c r="H9" s="66" t="s">
        <v>19</v>
      </c>
      <c r="I9" s="67" t="s">
        <v>19</v>
      </c>
      <c r="J9" s="62" t="s">
        <v>19</v>
      </c>
      <c r="K9" s="63">
        <f t="shared" ref="K9:K31" si="1">$Q$5+T9</f>
        <v>265.63</v>
      </c>
      <c r="L9" s="64">
        <v>0</v>
      </c>
      <c r="M9" s="65">
        <v>34857</v>
      </c>
      <c r="N9" s="60">
        <v>18.61</v>
      </c>
      <c r="O9" s="68">
        <v>0.58884912899999997</v>
      </c>
      <c r="P9" s="1"/>
      <c r="Q9" s="7">
        <v>1.52</v>
      </c>
      <c r="R9" s="51"/>
      <c r="S9" s="69"/>
      <c r="T9" s="51"/>
      <c r="AL9" s="20"/>
      <c r="AM9" s="21"/>
    </row>
    <row r="10" spans="1:39" ht="18" customHeight="1" x14ac:dyDescent="0.45">
      <c r="A10" s="70">
        <v>2527</v>
      </c>
      <c r="B10" s="60">
        <v>267.8</v>
      </c>
      <c r="C10" s="61">
        <v>31.73</v>
      </c>
      <c r="D10" s="62">
        <v>34991</v>
      </c>
      <c r="E10" s="71">
        <f t="shared" si="0"/>
        <v>265.63</v>
      </c>
      <c r="F10" s="61">
        <v>22</v>
      </c>
      <c r="G10" s="72">
        <v>34946</v>
      </c>
      <c r="H10" s="60">
        <v>265.97000000000003</v>
      </c>
      <c r="I10" s="61">
        <v>0.02</v>
      </c>
      <c r="J10" s="62">
        <v>34832</v>
      </c>
      <c r="K10" s="71">
        <f t="shared" si="1"/>
        <v>265.63</v>
      </c>
      <c r="L10" s="61">
        <v>0.02</v>
      </c>
      <c r="M10" s="72">
        <v>34832</v>
      </c>
      <c r="N10" s="60">
        <v>35.520000000000003</v>
      </c>
      <c r="O10" s="68">
        <v>1.1299999999999999</v>
      </c>
      <c r="P10" s="1"/>
      <c r="Q10" s="7">
        <v>2.17</v>
      </c>
      <c r="R10" s="51"/>
      <c r="S10" s="51">
        <v>0.34</v>
      </c>
      <c r="T10" s="51"/>
      <c r="AL10" s="20"/>
      <c r="AM10" s="21"/>
    </row>
    <row r="11" spans="1:39" ht="18" customHeight="1" x14ac:dyDescent="0.45">
      <c r="A11" s="70">
        <v>2528</v>
      </c>
      <c r="B11" s="60">
        <v>267.77999999999997</v>
      </c>
      <c r="C11" s="61">
        <v>29</v>
      </c>
      <c r="D11" s="62">
        <v>34894</v>
      </c>
      <c r="E11" s="71">
        <f t="shared" si="0"/>
        <v>265.63</v>
      </c>
      <c r="F11" s="61">
        <v>19.440000000000001</v>
      </c>
      <c r="G11" s="72">
        <v>34894</v>
      </c>
      <c r="H11" s="66" t="s">
        <v>19</v>
      </c>
      <c r="I11" s="67" t="s">
        <v>19</v>
      </c>
      <c r="J11" s="62" t="s">
        <v>19</v>
      </c>
      <c r="K11" s="71">
        <f t="shared" si="1"/>
        <v>265.63</v>
      </c>
      <c r="L11" s="61">
        <v>0.04</v>
      </c>
      <c r="M11" s="72">
        <v>34814</v>
      </c>
      <c r="N11" s="60">
        <v>26.61</v>
      </c>
      <c r="O11" s="68">
        <v>0.84379511699999987</v>
      </c>
      <c r="P11" s="1"/>
      <c r="Q11" s="7">
        <v>2.15</v>
      </c>
      <c r="R11" s="51"/>
      <c r="S11" s="51"/>
      <c r="T11" s="51"/>
      <c r="AL11" s="20"/>
      <c r="AM11" s="21"/>
    </row>
    <row r="12" spans="1:39" ht="18" customHeight="1" x14ac:dyDescent="0.45">
      <c r="A12" s="70">
        <v>2529</v>
      </c>
      <c r="B12" s="60">
        <v>269.04000000000002</v>
      </c>
      <c r="C12" s="61">
        <v>83.6</v>
      </c>
      <c r="D12" s="62">
        <v>34949</v>
      </c>
      <c r="E12" s="71">
        <f t="shared" si="0"/>
        <v>265.63</v>
      </c>
      <c r="F12" s="61">
        <v>58.2</v>
      </c>
      <c r="G12" s="72">
        <v>34949</v>
      </c>
      <c r="H12" s="60">
        <v>265.98</v>
      </c>
      <c r="I12" s="61">
        <v>0</v>
      </c>
      <c r="J12" s="62">
        <v>34768</v>
      </c>
      <c r="K12" s="71">
        <f t="shared" si="1"/>
        <v>265.63</v>
      </c>
      <c r="L12" s="61">
        <v>0</v>
      </c>
      <c r="M12" s="72">
        <v>34768</v>
      </c>
      <c r="N12" s="60">
        <v>44.09</v>
      </c>
      <c r="O12" s="68">
        <v>1.3993490609999999</v>
      </c>
      <c r="P12" s="1"/>
      <c r="Q12" s="7">
        <v>3.41</v>
      </c>
      <c r="R12" s="51"/>
      <c r="S12" s="51">
        <v>0.35</v>
      </c>
      <c r="T12" s="51"/>
      <c r="AL12" s="20"/>
      <c r="AM12" s="21"/>
    </row>
    <row r="13" spans="1:39" ht="18" customHeight="1" x14ac:dyDescent="0.45">
      <c r="A13" s="70">
        <v>2530</v>
      </c>
      <c r="B13" s="60">
        <v>268.88</v>
      </c>
      <c r="C13" s="61">
        <v>71</v>
      </c>
      <c r="D13" s="62">
        <v>34929</v>
      </c>
      <c r="E13" s="71">
        <f t="shared" si="0"/>
        <v>265.63</v>
      </c>
      <c r="F13" s="61">
        <v>39.5</v>
      </c>
      <c r="G13" s="72">
        <v>34929</v>
      </c>
      <c r="H13" s="60">
        <v>265.94</v>
      </c>
      <c r="I13" s="61">
        <v>0.04</v>
      </c>
      <c r="J13" s="62">
        <v>34870</v>
      </c>
      <c r="K13" s="71">
        <f t="shared" si="1"/>
        <v>265.63</v>
      </c>
      <c r="L13" s="61">
        <v>0.04</v>
      </c>
      <c r="M13" s="72">
        <v>34870</v>
      </c>
      <c r="N13" s="60">
        <v>40.53</v>
      </c>
      <c r="O13" s="68">
        <v>1.2851941409999998</v>
      </c>
      <c r="P13" s="1"/>
      <c r="Q13" s="7">
        <v>3.25</v>
      </c>
      <c r="R13" s="51"/>
      <c r="S13" s="51">
        <v>0.31</v>
      </c>
      <c r="T13" s="51"/>
      <c r="AL13" s="20"/>
      <c r="AM13" s="21"/>
    </row>
    <row r="14" spans="1:39" ht="18" customHeight="1" x14ac:dyDescent="0.45">
      <c r="A14" s="70">
        <v>2531</v>
      </c>
      <c r="B14" s="60">
        <v>268.43</v>
      </c>
      <c r="C14" s="61">
        <v>63.2</v>
      </c>
      <c r="D14" s="62">
        <v>34898</v>
      </c>
      <c r="E14" s="71">
        <f t="shared" si="0"/>
        <v>265.63</v>
      </c>
      <c r="F14" s="61">
        <v>46.24</v>
      </c>
      <c r="G14" s="72">
        <v>34898</v>
      </c>
      <c r="H14" s="60">
        <v>265.98</v>
      </c>
      <c r="I14" s="61">
        <v>0.1</v>
      </c>
      <c r="J14" s="62">
        <v>34849</v>
      </c>
      <c r="K14" s="71">
        <f t="shared" si="1"/>
        <v>265.63</v>
      </c>
      <c r="L14" s="61">
        <v>0.1</v>
      </c>
      <c r="M14" s="72">
        <v>34849</v>
      </c>
      <c r="N14" s="60">
        <v>57.25</v>
      </c>
      <c r="O14" s="68">
        <v>1.8169658099999999</v>
      </c>
      <c r="P14" s="1"/>
      <c r="Q14" s="7">
        <v>2.8</v>
      </c>
      <c r="R14" s="51"/>
      <c r="S14" s="51">
        <v>0.35</v>
      </c>
      <c r="T14" s="51"/>
      <c r="AL14" s="20"/>
      <c r="AM14" s="21"/>
    </row>
    <row r="15" spans="1:39" ht="18" customHeight="1" x14ac:dyDescent="0.45">
      <c r="A15" s="70">
        <v>2532</v>
      </c>
      <c r="B15" s="60">
        <v>268.33</v>
      </c>
      <c r="C15" s="61">
        <v>26.7</v>
      </c>
      <c r="D15" s="62">
        <v>34926</v>
      </c>
      <c r="E15" s="71">
        <f t="shared" si="0"/>
        <v>265.63</v>
      </c>
      <c r="F15" s="61">
        <v>22.22</v>
      </c>
      <c r="G15" s="72">
        <v>34926</v>
      </c>
      <c r="H15" s="60">
        <v>265.83999999999997</v>
      </c>
      <c r="I15" s="67">
        <v>0</v>
      </c>
      <c r="J15" s="62">
        <v>37308</v>
      </c>
      <c r="K15" s="71">
        <f t="shared" si="1"/>
        <v>265.63</v>
      </c>
      <c r="L15" s="61">
        <v>7.0000000000000007E-2</v>
      </c>
      <c r="M15" s="72">
        <v>34751</v>
      </c>
      <c r="N15" s="60">
        <v>63.46</v>
      </c>
      <c r="O15" s="68">
        <v>2.0122975620000001</v>
      </c>
      <c r="P15" s="1"/>
      <c r="Q15" s="7">
        <v>2.7</v>
      </c>
      <c r="R15" s="51"/>
      <c r="S15" s="51">
        <v>0.21</v>
      </c>
      <c r="T15" s="51"/>
      <c r="AL15" s="20"/>
      <c r="AM15" s="21"/>
    </row>
    <row r="16" spans="1:39" ht="18" customHeight="1" x14ac:dyDescent="0.45">
      <c r="A16" s="70">
        <v>2533</v>
      </c>
      <c r="B16" s="60">
        <v>267.93</v>
      </c>
      <c r="C16" s="61">
        <v>19.399999999999999</v>
      </c>
      <c r="D16" s="62">
        <v>34998</v>
      </c>
      <c r="E16" s="71">
        <f t="shared" si="0"/>
        <v>265.63</v>
      </c>
      <c r="F16" s="61">
        <v>15</v>
      </c>
      <c r="G16" s="72">
        <v>34998</v>
      </c>
      <c r="H16" s="60">
        <v>265.95999999999998</v>
      </c>
      <c r="I16" s="61">
        <v>0.03</v>
      </c>
      <c r="J16" s="62">
        <v>34856</v>
      </c>
      <c r="K16" s="71">
        <f t="shared" si="1"/>
        <v>265.63</v>
      </c>
      <c r="L16" s="61">
        <v>0.03</v>
      </c>
      <c r="M16" s="72">
        <v>34856</v>
      </c>
      <c r="N16" s="60">
        <v>26.69</v>
      </c>
      <c r="O16" s="68">
        <v>0.846331893</v>
      </c>
      <c r="P16" s="1"/>
      <c r="Q16" s="7">
        <v>2.2999999999999998</v>
      </c>
      <c r="R16" s="51"/>
      <c r="S16" s="51">
        <v>0.33</v>
      </c>
      <c r="T16" s="51"/>
      <c r="AL16" s="20"/>
      <c r="AM16" s="21"/>
    </row>
    <row r="17" spans="1:39" ht="18" customHeight="1" x14ac:dyDescent="0.45">
      <c r="A17" s="70">
        <v>2534</v>
      </c>
      <c r="B17" s="60">
        <v>268.83999999999997</v>
      </c>
      <c r="C17" s="61">
        <v>38.1</v>
      </c>
      <c r="D17" s="62">
        <v>34856</v>
      </c>
      <c r="E17" s="71">
        <f t="shared" si="0"/>
        <v>265.63</v>
      </c>
      <c r="F17" s="61">
        <v>15.8</v>
      </c>
      <c r="G17" s="72">
        <v>34998</v>
      </c>
      <c r="H17" s="60">
        <v>266.13</v>
      </c>
      <c r="I17" s="61">
        <v>0.02</v>
      </c>
      <c r="J17" s="62">
        <v>34880</v>
      </c>
      <c r="K17" s="71">
        <f t="shared" si="1"/>
        <v>265.63</v>
      </c>
      <c r="L17" s="61">
        <v>0.02</v>
      </c>
      <c r="M17" s="72">
        <v>34880</v>
      </c>
      <c r="N17" s="60">
        <v>33.94</v>
      </c>
      <c r="O17" s="68">
        <v>1.08</v>
      </c>
      <c r="P17" s="1"/>
      <c r="Q17" s="7">
        <v>3.21</v>
      </c>
      <c r="R17" s="51"/>
      <c r="S17" s="51">
        <v>0.5</v>
      </c>
      <c r="T17" s="51"/>
      <c r="AL17" s="20"/>
      <c r="AM17" s="21"/>
    </row>
    <row r="18" spans="1:39" ht="18" customHeight="1" x14ac:dyDescent="0.45">
      <c r="A18" s="70">
        <v>2535</v>
      </c>
      <c r="B18" s="60">
        <v>267.43</v>
      </c>
      <c r="C18" s="61">
        <v>10.6</v>
      </c>
      <c r="D18" s="62">
        <v>34972</v>
      </c>
      <c r="E18" s="71">
        <f t="shared" si="0"/>
        <v>265.63</v>
      </c>
      <c r="F18" s="61">
        <v>9.6199999999999992</v>
      </c>
      <c r="G18" s="72" t="s">
        <v>20</v>
      </c>
      <c r="H18" s="60">
        <v>266.08999999999997</v>
      </c>
      <c r="I18" s="61">
        <v>0.05</v>
      </c>
      <c r="J18" s="62">
        <v>34888</v>
      </c>
      <c r="K18" s="71">
        <f t="shared" si="1"/>
        <v>265.63</v>
      </c>
      <c r="L18" s="61">
        <v>0.05</v>
      </c>
      <c r="M18" s="72">
        <v>34888</v>
      </c>
      <c r="N18" s="60">
        <v>18.29</v>
      </c>
      <c r="O18" s="68">
        <v>0.57965331599999992</v>
      </c>
      <c r="P18" s="1"/>
      <c r="Q18" s="7">
        <v>1.8</v>
      </c>
      <c r="R18" s="51"/>
      <c r="S18" s="51">
        <v>0.46</v>
      </c>
      <c r="T18" s="51"/>
      <c r="AL18" s="20"/>
      <c r="AM18" s="21"/>
    </row>
    <row r="19" spans="1:39" ht="18" customHeight="1" x14ac:dyDescent="0.45">
      <c r="A19" s="70">
        <v>2536</v>
      </c>
      <c r="B19" s="60">
        <v>267.83</v>
      </c>
      <c r="C19" s="61">
        <v>16.7</v>
      </c>
      <c r="D19" s="62">
        <v>34941</v>
      </c>
      <c r="E19" s="71">
        <f t="shared" si="0"/>
        <v>265.63</v>
      </c>
      <c r="F19" s="61">
        <v>11.98</v>
      </c>
      <c r="G19" s="72">
        <v>34941</v>
      </c>
      <c r="H19" s="60">
        <v>266.19</v>
      </c>
      <c r="I19" s="61">
        <v>0.08</v>
      </c>
      <c r="J19" s="62">
        <v>34802</v>
      </c>
      <c r="K19" s="71">
        <f t="shared" si="1"/>
        <v>265.63</v>
      </c>
      <c r="L19" s="61">
        <v>0.08</v>
      </c>
      <c r="M19" s="72">
        <v>34796</v>
      </c>
      <c r="N19" s="60">
        <v>22.75</v>
      </c>
      <c r="O19" s="68">
        <v>0.72107857799999997</v>
      </c>
      <c r="P19" s="1"/>
      <c r="Q19" s="7">
        <v>2.2000000000000002</v>
      </c>
      <c r="R19" s="51"/>
      <c r="S19" s="51">
        <v>0.56000000000000005</v>
      </c>
      <c r="T19" s="51"/>
      <c r="AL19" s="20"/>
      <c r="AM19" s="21"/>
    </row>
    <row r="20" spans="1:39" ht="18" customHeight="1" x14ac:dyDescent="0.45">
      <c r="A20" s="70">
        <v>2537</v>
      </c>
      <c r="B20" s="60">
        <v>268.5</v>
      </c>
      <c r="C20" s="61">
        <v>32.36</v>
      </c>
      <c r="D20" s="62">
        <v>36373</v>
      </c>
      <c r="E20" s="71">
        <f t="shared" si="0"/>
        <v>265.63</v>
      </c>
      <c r="F20" s="61">
        <v>22.16</v>
      </c>
      <c r="G20" s="72">
        <v>36419</v>
      </c>
      <c r="H20" s="60">
        <v>266.11</v>
      </c>
      <c r="I20" s="61">
        <v>0.04</v>
      </c>
      <c r="J20" s="62">
        <v>36246</v>
      </c>
      <c r="K20" s="71">
        <f t="shared" si="1"/>
        <v>265.63</v>
      </c>
      <c r="L20" s="61">
        <v>0.04</v>
      </c>
      <c r="M20" s="72">
        <v>36244</v>
      </c>
      <c r="N20" s="60">
        <v>79.94</v>
      </c>
      <c r="O20" s="68">
        <v>2.54</v>
      </c>
      <c r="P20" s="1"/>
      <c r="Q20" s="7">
        <v>2.87</v>
      </c>
      <c r="R20" s="51"/>
      <c r="S20" s="51">
        <v>0.48</v>
      </c>
      <c r="T20" s="51"/>
      <c r="AL20" s="20"/>
      <c r="AM20" s="21"/>
    </row>
    <row r="21" spans="1:39" ht="18" customHeight="1" x14ac:dyDescent="0.45">
      <c r="A21" s="70">
        <v>2538</v>
      </c>
      <c r="B21" s="60">
        <v>270.23</v>
      </c>
      <c r="C21" s="73">
        <v>86.7</v>
      </c>
      <c r="D21" s="62">
        <v>35673</v>
      </c>
      <c r="E21" s="71">
        <f t="shared" si="0"/>
        <v>265.63</v>
      </c>
      <c r="F21" s="61">
        <v>49.12</v>
      </c>
      <c r="G21" s="72">
        <v>35673</v>
      </c>
      <c r="H21" s="60">
        <v>265.99</v>
      </c>
      <c r="I21" s="61">
        <v>0.01</v>
      </c>
      <c r="J21" s="62">
        <v>36330</v>
      </c>
      <c r="K21" s="71">
        <f t="shared" si="1"/>
        <v>265.63</v>
      </c>
      <c r="L21" s="61">
        <v>0.01</v>
      </c>
      <c r="M21" s="72">
        <v>35600</v>
      </c>
      <c r="N21" s="60">
        <v>76.319999999999993</v>
      </c>
      <c r="O21" s="68">
        <v>2.41</v>
      </c>
      <c r="P21" s="1"/>
      <c r="Q21" s="7">
        <v>4.5999999999999996</v>
      </c>
      <c r="R21" s="51"/>
      <c r="S21" s="51">
        <v>0.36</v>
      </c>
      <c r="T21" s="51"/>
      <c r="AL21" s="20"/>
      <c r="AM21" s="21"/>
    </row>
    <row r="22" spans="1:39" ht="18" customHeight="1" x14ac:dyDescent="0.45">
      <c r="A22" s="70">
        <v>2539</v>
      </c>
      <c r="B22" s="60">
        <v>269.02999999999997</v>
      </c>
      <c r="C22" s="61">
        <v>51.9</v>
      </c>
      <c r="D22" s="62">
        <v>36404</v>
      </c>
      <c r="E22" s="71">
        <f t="shared" si="0"/>
        <v>265.63</v>
      </c>
      <c r="F22" s="61">
        <v>42.44</v>
      </c>
      <c r="G22" s="72">
        <v>36404</v>
      </c>
      <c r="H22" s="60">
        <v>266.02</v>
      </c>
      <c r="I22" s="61">
        <v>0.02</v>
      </c>
      <c r="J22" s="62">
        <v>36311</v>
      </c>
      <c r="K22" s="71">
        <f t="shared" si="1"/>
        <v>265.63</v>
      </c>
      <c r="L22" s="61">
        <v>0.02</v>
      </c>
      <c r="M22" s="72">
        <v>36311</v>
      </c>
      <c r="N22" s="60">
        <v>57.396999999999998</v>
      </c>
      <c r="O22" s="68">
        <v>1.82</v>
      </c>
      <c r="P22" s="1"/>
      <c r="Q22" s="7">
        <v>3.4</v>
      </c>
      <c r="R22" s="51"/>
      <c r="S22" s="51">
        <v>0.39</v>
      </c>
      <c r="T22" s="51"/>
      <c r="AL22" s="20"/>
      <c r="AM22" s="21"/>
    </row>
    <row r="23" spans="1:39" ht="18" customHeight="1" x14ac:dyDescent="0.45">
      <c r="A23" s="70">
        <v>2540</v>
      </c>
      <c r="B23" s="60">
        <v>268.3</v>
      </c>
      <c r="C23" s="61">
        <v>27.9</v>
      </c>
      <c r="D23" s="62">
        <v>36404</v>
      </c>
      <c r="E23" s="71">
        <f t="shared" si="0"/>
        <v>265.63</v>
      </c>
      <c r="F23" s="61">
        <v>24.4</v>
      </c>
      <c r="G23" s="72">
        <v>36404</v>
      </c>
      <c r="H23" s="60">
        <v>266.02999999999997</v>
      </c>
      <c r="I23" s="61">
        <v>0.02</v>
      </c>
      <c r="J23" s="62">
        <v>36352</v>
      </c>
      <c r="K23" s="71">
        <f t="shared" si="1"/>
        <v>265.63</v>
      </c>
      <c r="L23" s="61">
        <v>0.02</v>
      </c>
      <c r="M23" s="72">
        <v>36342</v>
      </c>
      <c r="N23" s="60">
        <v>24.984999999999999</v>
      </c>
      <c r="O23" s="68">
        <v>0.79</v>
      </c>
      <c r="P23" s="1"/>
      <c r="Q23" s="7">
        <v>2.67</v>
      </c>
      <c r="R23" s="51"/>
      <c r="S23" s="51">
        <v>0.4</v>
      </c>
      <c r="T23" s="51"/>
      <c r="AL23" s="20"/>
      <c r="AM23" s="21"/>
    </row>
    <row r="24" spans="1:39" ht="18" customHeight="1" x14ac:dyDescent="0.45">
      <c r="A24" s="70">
        <v>2541</v>
      </c>
      <c r="B24" s="60">
        <v>268.14</v>
      </c>
      <c r="C24" s="61">
        <v>24.93</v>
      </c>
      <c r="D24" s="62">
        <v>36413</v>
      </c>
      <c r="E24" s="71">
        <f t="shared" si="0"/>
        <v>265.63</v>
      </c>
      <c r="F24" s="61">
        <v>17.809999999999999</v>
      </c>
      <c r="G24" s="72">
        <v>36413</v>
      </c>
      <c r="H24" s="60">
        <v>266.10000000000002</v>
      </c>
      <c r="I24" s="61">
        <v>7.0000000000000007E-2</v>
      </c>
      <c r="J24" s="62">
        <v>36337</v>
      </c>
      <c r="K24" s="71">
        <f t="shared" si="1"/>
        <v>265.63</v>
      </c>
      <c r="L24" s="61">
        <v>0.02</v>
      </c>
      <c r="M24" s="72">
        <v>36220</v>
      </c>
      <c r="N24" s="60">
        <v>11.411</v>
      </c>
      <c r="O24" s="68">
        <v>0.36</v>
      </c>
      <c r="P24" s="1"/>
      <c r="Q24" s="7">
        <v>2.5099999999999998</v>
      </c>
      <c r="R24" s="51"/>
      <c r="S24" s="51">
        <v>0.47</v>
      </c>
      <c r="T24" s="51"/>
      <c r="AL24" s="20"/>
      <c r="AM24" s="21"/>
    </row>
    <row r="25" spans="1:39" ht="18" customHeight="1" x14ac:dyDescent="0.45">
      <c r="A25" s="70">
        <v>2542</v>
      </c>
      <c r="B25" s="60">
        <v>268.38</v>
      </c>
      <c r="C25" s="61">
        <v>47.5</v>
      </c>
      <c r="D25" s="62">
        <v>37155</v>
      </c>
      <c r="E25" s="71">
        <f t="shared" si="0"/>
        <v>265.63</v>
      </c>
      <c r="F25" s="61">
        <v>31.28</v>
      </c>
      <c r="G25" s="72">
        <v>37155</v>
      </c>
      <c r="H25" s="60">
        <v>266.29000000000002</v>
      </c>
      <c r="I25" s="61">
        <v>0.03</v>
      </c>
      <c r="J25" s="62">
        <v>36982</v>
      </c>
      <c r="K25" s="71">
        <f t="shared" si="1"/>
        <v>265.63</v>
      </c>
      <c r="L25" s="61">
        <v>0.03</v>
      </c>
      <c r="M25" s="72">
        <v>36982</v>
      </c>
      <c r="N25" s="60">
        <v>61.46</v>
      </c>
      <c r="O25" s="68">
        <v>1.84</v>
      </c>
      <c r="P25" s="1"/>
      <c r="Q25" s="7">
        <v>2.75</v>
      </c>
      <c r="R25" s="51"/>
      <c r="S25" s="51">
        <v>0.66</v>
      </c>
      <c r="T25" s="51"/>
      <c r="AL25" s="20"/>
      <c r="AM25" s="21"/>
    </row>
    <row r="26" spans="1:39" ht="18" customHeight="1" x14ac:dyDescent="0.45">
      <c r="A26" s="70">
        <v>2543</v>
      </c>
      <c r="B26" s="60">
        <v>268.27999999999997</v>
      </c>
      <c r="C26" s="61">
        <v>42.35</v>
      </c>
      <c r="D26" s="62">
        <v>37129</v>
      </c>
      <c r="E26" s="71">
        <f t="shared" si="0"/>
        <v>265.63</v>
      </c>
      <c r="F26" s="61">
        <v>25.96</v>
      </c>
      <c r="G26" s="72">
        <v>37147</v>
      </c>
      <c r="H26" s="60">
        <v>266.25</v>
      </c>
      <c r="I26" s="61">
        <v>7.0000000000000007E-2</v>
      </c>
      <c r="J26" s="62">
        <v>36958</v>
      </c>
      <c r="K26" s="71">
        <f t="shared" si="1"/>
        <v>265.63</v>
      </c>
      <c r="L26" s="61">
        <v>7.0000000000000007E-2</v>
      </c>
      <c r="M26" s="72">
        <v>36958</v>
      </c>
      <c r="N26" s="60">
        <v>39.576000000000001</v>
      </c>
      <c r="O26" s="68">
        <v>1.25</v>
      </c>
      <c r="P26" s="1"/>
      <c r="Q26" s="7">
        <v>2.65</v>
      </c>
      <c r="R26" s="51"/>
      <c r="S26" s="51">
        <v>0.62</v>
      </c>
      <c r="T26" s="51"/>
      <c r="AL26" s="20"/>
      <c r="AM26" s="21"/>
    </row>
    <row r="27" spans="1:39" ht="18" customHeight="1" x14ac:dyDescent="0.45">
      <c r="A27" s="70">
        <v>2544</v>
      </c>
      <c r="B27" s="60">
        <v>268.27999999999997</v>
      </c>
      <c r="C27" s="61">
        <v>39.85</v>
      </c>
      <c r="D27" s="62">
        <v>37480</v>
      </c>
      <c r="E27" s="71">
        <f t="shared" si="0"/>
        <v>265.63</v>
      </c>
      <c r="F27" s="61">
        <v>38.24</v>
      </c>
      <c r="G27" s="72">
        <v>37480</v>
      </c>
      <c r="H27" s="60">
        <v>266.04000000000002</v>
      </c>
      <c r="I27" s="61">
        <v>0.02</v>
      </c>
      <c r="J27" s="62">
        <v>37300</v>
      </c>
      <c r="K27" s="71">
        <f t="shared" si="1"/>
        <v>265.63</v>
      </c>
      <c r="L27" s="61">
        <v>0.14000000000000001</v>
      </c>
      <c r="M27" s="72">
        <v>37333</v>
      </c>
      <c r="N27" s="60">
        <v>66.747</v>
      </c>
      <c r="O27" s="68">
        <v>2.12</v>
      </c>
      <c r="P27" s="1"/>
      <c r="Q27" s="7">
        <v>2.65</v>
      </c>
      <c r="R27" s="51"/>
      <c r="S27" s="51">
        <v>0.41</v>
      </c>
      <c r="T27" s="51"/>
      <c r="AL27" s="20"/>
      <c r="AM27" s="21"/>
    </row>
    <row r="28" spans="1:39" ht="18" customHeight="1" x14ac:dyDescent="0.45">
      <c r="A28" s="70">
        <v>2545</v>
      </c>
      <c r="B28" s="60">
        <v>268.43</v>
      </c>
      <c r="C28" s="61">
        <v>46.2</v>
      </c>
      <c r="D28" s="62">
        <v>37509</v>
      </c>
      <c r="E28" s="71">
        <f t="shared" si="0"/>
        <v>265.63</v>
      </c>
      <c r="F28" s="61">
        <v>42.17</v>
      </c>
      <c r="G28" s="72">
        <v>37506</v>
      </c>
      <c r="H28" s="60">
        <v>266.08</v>
      </c>
      <c r="I28" s="61">
        <v>0.125</v>
      </c>
      <c r="J28" s="62">
        <v>37351</v>
      </c>
      <c r="K28" s="71">
        <f t="shared" si="1"/>
        <v>265.63</v>
      </c>
      <c r="L28" s="61">
        <v>0.12</v>
      </c>
      <c r="M28" s="72">
        <v>37351</v>
      </c>
      <c r="N28" s="60">
        <v>118.682</v>
      </c>
      <c r="O28" s="68">
        <v>3.7633706154</v>
      </c>
      <c r="P28" s="1"/>
      <c r="Q28" s="7">
        <v>2.8</v>
      </c>
      <c r="R28" s="51"/>
      <c r="S28" s="51">
        <v>0.45</v>
      </c>
      <c r="T28" s="51"/>
      <c r="AL28" s="20"/>
      <c r="AM28" s="21"/>
    </row>
    <row r="29" spans="1:39" ht="18" customHeight="1" x14ac:dyDescent="0.45">
      <c r="A29" s="70">
        <v>2546</v>
      </c>
      <c r="B29" s="60">
        <v>268.64999999999998</v>
      </c>
      <c r="C29" s="61">
        <v>43.9</v>
      </c>
      <c r="D29" s="62">
        <v>38609</v>
      </c>
      <c r="E29" s="71">
        <f t="shared" si="0"/>
        <v>265.63</v>
      </c>
      <c r="F29" s="61">
        <v>39.24</v>
      </c>
      <c r="G29" s="72">
        <v>38609</v>
      </c>
      <c r="H29" s="60">
        <v>266.10000000000002</v>
      </c>
      <c r="I29" s="61">
        <v>0.12</v>
      </c>
      <c r="J29" s="72">
        <v>38699</v>
      </c>
      <c r="K29" s="71">
        <f t="shared" si="1"/>
        <v>265.63</v>
      </c>
      <c r="L29" s="61">
        <v>0.12</v>
      </c>
      <c r="M29" s="72">
        <v>38699</v>
      </c>
      <c r="N29" s="60">
        <v>39.634</v>
      </c>
      <c r="O29" s="68">
        <v>1.25</v>
      </c>
      <c r="P29" s="1"/>
      <c r="Q29" s="7">
        <v>3.02</v>
      </c>
      <c r="R29" s="51"/>
      <c r="S29" s="51">
        <v>0.47</v>
      </c>
      <c r="T29" s="51"/>
      <c r="AL29" s="20"/>
      <c r="AM29" s="21"/>
    </row>
    <row r="30" spans="1:39" ht="18" customHeight="1" x14ac:dyDescent="0.45">
      <c r="A30" s="70">
        <v>2547</v>
      </c>
      <c r="B30" s="60">
        <v>268.29000000000002</v>
      </c>
      <c r="C30" s="61">
        <v>33.58</v>
      </c>
      <c r="D30" s="62">
        <v>38242</v>
      </c>
      <c r="E30" s="71">
        <f t="shared" si="0"/>
        <v>265.63</v>
      </c>
      <c r="F30" s="61">
        <v>28.3</v>
      </c>
      <c r="G30" s="72">
        <v>38242</v>
      </c>
      <c r="H30" s="60">
        <v>266.08</v>
      </c>
      <c r="I30" s="61">
        <v>0.08</v>
      </c>
      <c r="J30" s="72">
        <v>38159</v>
      </c>
      <c r="K30" s="71">
        <f t="shared" si="1"/>
        <v>265.63</v>
      </c>
      <c r="L30" s="61">
        <v>0.08</v>
      </c>
      <c r="M30" s="72">
        <v>38159</v>
      </c>
      <c r="N30" s="60">
        <v>51.4</v>
      </c>
      <c r="O30" s="68">
        <v>1.63</v>
      </c>
      <c r="P30" s="1"/>
      <c r="Q30" s="7">
        <v>2.660000000000025</v>
      </c>
      <c r="R30" s="51"/>
      <c r="S30" s="51">
        <v>0.44999999999998863</v>
      </c>
      <c r="T30" s="51"/>
      <c r="AL30" s="20"/>
      <c r="AM30" s="21"/>
    </row>
    <row r="31" spans="1:39" ht="18" customHeight="1" x14ac:dyDescent="0.45">
      <c r="A31" s="70">
        <v>2548</v>
      </c>
      <c r="B31" s="60">
        <v>268.55</v>
      </c>
      <c r="C31" s="61">
        <v>32.369999999999997</v>
      </c>
      <c r="D31" s="72">
        <v>39020</v>
      </c>
      <c r="E31" s="71">
        <f t="shared" si="0"/>
        <v>265.63</v>
      </c>
      <c r="F31" s="61">
        <v>32.369999999999997</v>
      </c>
      <c r="G31" s="72">
        <v>39020</v>
      </c>
      <c r="H31" s="60">
        <v>266.07</v>
      </c>
      <c r="I31" s="61">
        <v>0.11</v>
      </c>
      <c r="J31" s="72">
        <v>38728</v>
      </c>
      <c r="K31" s="71">
        <f t="shared" si="1"/>
        <v>265.63</v>
      </c>
      <c r="L31" s="61">
        <v>0.11</v>
      </c>
      <c r="M31" s="72">
        <v>38728</v>
      </c>
      <c r="N31" s="60">
        <v>71.106336000000013</v>
      </c>
      <c r="O31" s="68">
        <v>2.2547671232876718</v>
      </c>
      <c r="P31" s="1"/>
      <c r="Q31" s="7">
        <v>2.92</v>
      </c>
      <c r="R31" s="51"/>
      <c r="S31" s="51">
        <v>0.44</v>
      </c>
      <c r="T31" s="51"/>
    </row>
    <row r="32" spans="1:39" ht="18" customHeight="1" x14ac:dyDescent="0.45">
      <c r="A32" s="70">
        <v>2549</v>
      </c>
      <c r="B32" s="60">
        <v>268.83</v>
      </c>
      <c r="C32" s="61">
        <v>50.32</v>
      </c>
      <c r="D32" s="62">
        <v>264</v>
      </c>
      <c r="E32" s="71">
        <f>3.07+Q5</f>
        <v>268.7</v>
      </c>
      <c r="F32" s="61">
        <v>46.75</v>
      </c>
      <c r="G32" s="62">
        <v>264</v>
      </c>
      <c r="H32" s="71">
        <v>265.93</v>
      </c>
      <c r="I32" s="61">
        <v>0.03</v>
      </c>
      <c r="J32" s="62">
        <v>22</v>
      </c>
      <c r="K32" s="71">
        <f>0.3+Q5</f>
        <v>265.93</v>
      </c>
      <c r="L32" s="61">
        <v>0.03</v>
      </c>
      <c r="M32" s="62">
        <v>22</v>
      </c>
      <c r="N32" s="71">
        <v>71.813952</v>
      </c>
      <c r="O32" s="68">
        <v>2.2771988737344002</v>
      </c>
      <c r="P32" s="1"/>
      <c r="Q32" s="7">
        <v>3.1999999999999886</v>
      </c>
      <c r="S32" s="51">
        <v>0.3</v>
      </c>
    </row>
    <row r="33" spans="1:19" ht="18" customHeight="1" x14ac:dyDescent="0.45">
      <c r="A33" s="70">
        <v>2550</v>
      </c>
      <c r="B33" s="60">
        <v>266.88</v>
      </c>
      <c r="C33" s="61">
        <v>7.98</v>
      </c>
      <c r="D33" s="62">
        <v>136</v>
      </c>
      <c r="E33" s="71">
        <v>266.83999999999997</v>
      </c>
      <c r="F33" s="61">
        <v>4.7699999999999996</v>
      </c>
      <c r="G33" s="62">
        <v>180</v>
      </c>
      <c r="H33" s="71">
        <v>265.8</v>
      </c>
      <c r="I33" s="61">
        <v>0.05</v>
      </c>
      <c r="J33" s="62">
        <v>340</v>
      </c>
      <c r="K33" s="71">
        <v>265.8</v>
      </c>
      <c r="L33" s="61">
        <v>0.05</v>
      </c>
      <c r="M33" s="62">
        <v>340</v>
      </c>
      <c r="N33" s="71">
        <v>20.350000000000001</v>
      </c>
      <c r="O33" s="68">
        <f t="shared" ref="O33:O42" si="2">N33*0.0317097</f>
        <v>0.64529239500000002</v>
      </c>
      <c r="P33" s="1"/>
      <c r="Q33" s="7">
        <v>1.25</v>
      </c>
      <c r="S33" s="51">
        <v>0.17000000000001592</v>
      </c>
    </row>
    <row r="34" spans="1:19" ht="18" customHeight="1" x14ac:dyDescent="0.45">
      <c r="A34" s="70">
        <v>2551</v>
      </c>
      <c r="B34" s="60">
        <v>267.3</v>
      </c>
      <c r="C34" s="61">
        <v>36</v>
      </c>
      <c r="D34" s="62">
        <v>262</v>
      </c>
      <c r="E34" s="71">
        <v>266.92</v>
      </c>
      <c r="F34" s="61">
        <v>21.7</v>
      </c>
      <c r="G34" s="62">
        <v>262</v>
      </c>
      <c r="H34" s="71">
        <v>265.86</v>
      </c>
      <c r="I34" s="61">
        <v>0.15</v>
      </c>
      <c r="J34" s="62">
        <v>177</v>
      </c>
      <c r="K34" s="71">
        <v>265.86</v>
      </c>
      <c r="L34" s="61">
        <v>0.15</v>
      </c>
      <c r="M34" s="62">
        <v>177</v>
      </c>
      <c r="N34" s="71">
        <v>54.78</v>
      </c>
      <c r="O34" s="68">
        <f t="shared" si="2"/>
        <v>1.7370573660000002</v>
      </c>
      <c r="P34" s="1"/>
      <c r="Q34" s="7">
        <v>1.6700000000000159</v>
      </c>
      <c r="S34" s="51">
        <v>0.23000000000001819</v>
      </c>
    </row>
    <row r="35" spans="1:19" ht="18" customHeight="1" x14ac:dyDescent="0.45">
      <c r="A35" s="70">
        <v>2552</v>
      </c>
      <c r="B35" s="60">
        <v>267.88</v>
      </c>
      <c r="C35" s="61">
        <v>27.36</v>
      </c>
      <c r="D35" s="62">
        <v>299</v>
      </c>
      <c r="E35" s="71">
        <v>267.38</v>
      </c>
      <c r="F35" s="61">
        <v>17.440000000000001</v>
      </c>
      <c r="G35" s="62">
        <v>280</v>
      </c>
      <c r="H35" s="71">
        <v>265.83999999999997</v>
      </c>
      <c r="I35" s="61">
        <v>0.12</v>
      </c>
      <c r="J35" s="62">
        <v>98</v>
      </c>
      <c r="K35" s="71">
        <v>265.83999999999997</v>
      </c>
      <c r="L35" s="61">
        <v>0.12</v>
      </c>
      <c r="M35" s="62">
        <v>98</v>
      </c>
      <c r="N35" s="71">
        <v>48.32</v>
      </c>
      <c r="O35" s="68">
        <f t="shared" si="2"/>
        <v>1.532212704</v>
      </c>
      <c r="P35" s="1"/>
      <c r="Q35" s="7">
        <v>2.25</v>
      </c>
      <c r="S35" s="51">
        <v>0.20999999999997954</v>
      </c>
    </row>
    <row r="36" spans="1:19" ht="18" customHeight="1" x14ac:dyDescent="0.45">
      <c r="A36" s="70">
        <v>2553</v>
      </c>
      <c r="B36" s="60">
        <v>268.44</v>
      </c>
      <c r="C36" s="61">
        <v>58.1</v>
      </c>
      <c r="D36" s="62">
        <v>234</v>
      </c>
      <c r="E36" s="71">
        <v>267.62</v>
      </c>
      <c r="F36" s="61">
        <v>30.1</v>
      </c>
      <c r="G36" s="72">
        <v>40436</v>
      </c>
      <c r="H36" s="60">
        <v>265.91000000000003</v>
      </c>
      <c r="I36" s="61">
        <v>0.08</v>
      </c>
      <c r="J36" s="62">
        <v>40355</v>
      </c>
      <c r="K36" s="71">
        <v>265.91000000000003</v>
      </c>
      <c r="L36" s="61">
        <v>0.08</v>
      </c>
      <c r="M36" s="72">
        <v>40355</v>
      </c>
      <c r="N36" s="60">
        <v>53.83</v>
      </c>
      <c r="O36" s="68">
        <f t="shared" si="2"/>
        <v>1.7069331509999999</v>
      </c>
      <c r="P36" s="1"/>
      <c r="Q36" s="7">
        <v>2.8100000000000023</v>
      </c>
      <c r="S36" s="51">
        <v>0.28000000000002956</v>
      </c>
    </row>
    <row r="37" spans="1:19" ht="18" customHeight="1" x14ac:dyDescent="0.45">
      <c r="A37" s="70">
        <v>2554</v>
      </c>
      <c r="B37" s="60">
        <v>269.11</v>
      </c>
      <c r="C37" s="61">
        <v>78.27</v>
      </c>
      <c r="D37" s="62">
        <v>40756</v>
      </c>
      <c r="E37" s="71">
        <v>268.7</v>
      </c>
      <c r="F37" s="61">
        <v>63.15</v>
      </c>
      <c r="G37" s="72">
        <v>40756</v>
      </c>
      <c r="H37" s="60">
        <v>265.98</v>
      </c>
      <c r="I37" s="61">
        <v>0.12</v>
      </c>
      <c r="J37" s="62">
        <v>40642</v>
      </c>
      <c r="K37" s="71">
        <v>265.99299999999999</v>
      </c>
      <c r="L37" s="61">
        <v>0.14000000000000001</v>
      </c>
      <c r="M37" s="72">
        <v>40642</v>
      </c>
      <c r="N37" s="60">
        <v>144.34</v>
      </c>
      <c r="O37" s="68">
        <f t="shared" si="2"/>
        <v>4.5769780980000005</v>
      </c>
      <c r="P37" s="1"/>
      <c r="Q37" s="7">
        <v>3.4800000000000182</v>
      </c>
      <c r="S37" s="51">
        <v>0.35000000000002274</v>
      </c>
    </row>
    <row r="38" spans="1:19" ht="18" customHeight="1" x14ac:dyDescent="0.45">
      <c r="A38" s="70">
        <v>2555</v>
      </c>
      <c r="B38" s="60">
        <v>268.22000000000003</v>
      </c>
      <c r="C38" s="61">
        <v>45.78</v>
      </c>
      <c r="D38" s="62">
        <v>41167</v>
      </c>
      <c r="E38" s="71">
        <v>267.66000000000003</v>
      </c>
      <c r="F38" s="61">
        <v>32.85</v>
      </c>
      <c r="G38" s="72">
        <v>41167</v>
      </c>
      <c r="H38" s="60">
        <v>265.81</v>
      </c>
      <c r="I38" s="61">
        <v>0.13</v>
      </c>
      <c r="J38" s="62">
        <v>41092</v>
      </c>
      <c r="K38" s="71">
        <v>265.81</v>
      </c>
      <c r="L38" s="61">
        <v>0.13</v>
      </c>
      <c r="M38" s="72">
        <v>41092</v>
      </c>
      <c r="N38" s="60">
        <v>66.709999999999994</v>
      </c>
      <c r="O38" s="68">
        <f t="shared" si="2"/>
        <v>2.115354087</v>
      </c>
      <c r="P38" s="1"/>
      <c r="Q38" s="7">
        <v>2.5900000000000318</v>
      </c>
      <c r="S38" s="51">
        <v>0.17900000000003047</v>
      </c>
    </row>
    <row r="39" spans="1:19" ht="18" customHeight="1" x14ac:dyDescent="0.45">
      <c r="A39" s="70">
        <v>2556</v>
      </c>
      <c r="B39" s="60">
        <v>267.63</v>
      </c>
      <c r="C39" s="61">
        <v>35.28</v>
      </c>
      <c r="D39" s="62">
        <v>41544</v>
      </c>
      <c r="E39" s="71">
        <v>267.37</v>
      </c>
      <c r="F39" s="61">
        <v>26.7</v>
      </c>
      <c r="G39" s="72">
        <v>41544</v>
      </c>
      <c r="H39" s="60">
        <v>265.85000000000002</v>
      </c>
      <c r="I39" s="61">
        <v>0.03</v>
      </c>
      <c r="J39" s="62">
        <v>41449</v>
      </c>
      <c r="K39" s="71">
        <v>265.85000000000002</v>
      </c>
      <c r="L39" s="61">
        <v>0.03</v>
      </c>
      <c r="M39" s="72">
        <v>41449</v>
      </c>
      <c r="N39" s="60">
        <v>44.14</v>
      </c>
      <c r="O39" s="68">
        <f t="shared" si="2"/>
        <v>1.399666158</v>
      </c>
      <c r="P39" s="1"/>
      <c r="Q39" s="7">
        <v>2</v>
      </c>
      <c r="S39" s="51">
        <v>0.22000000000002728</v>
      </c>
    </row>
    <row r="40" spans="1:19" ht="18" customHeight="1" x14ac:dyDescent="0.45">
      <c r="A40" s="70">
        <v>2557</v>
      </c>
      <c r="B40" s="60">
        <v>269.02</v>
      </c>
      <c r="C40" s="61">
        <v>67.099999999999994</v>
      </c>
      <c r="D40" s="62">
        <v>41871</v>
      </c>
      <c r="E40" s="71">
        <v>268.42200000000003</v>
      </c>
      <c r="F40" s="61">
        <v>50.3</v>
      </c>
      <c r="G40" s="72">
        <v>41871</v>
      </c>
      <c r="H40" s="60">
        <v>265.74</v>
      </c>
      <c r="I40" s="61">
        <v>0.1</v>
      </c>
      <c r="J40" s="62">
        <v>41661</v>
      </c>
      <c r="K40" s="71">
        <v>265.74</v>
      </c>
      <c r="L40" s="61">
        <v>0.1</v>
      </c>
      <c r="M40" s="72">
        <v>41661</v>
      </c>
      <c r="N40" s="60">
        <v>58.34</v>
      </c>
      <c r="O40" s="68">
        <f t="shared" si="2"/>
        <v>1.849943898</v>
      </c>
      <c r="P40" s="1"/>
      <c r="Q40" s="7">
        <v>3.3899999999999864</v>
      </c>
      <c r="S40" s="51">
        <v>0.11000000000001364</v>
      </c>
    </row>
    <row r="41" spans="1:19" ht="18" customHeight="1" x14ac:dyDescent="0.45">
      <c r="A41" s="70">
        <v>2558</v>
      </c>
      <c r="B41" s="60">
        <v>267.17</v>
      </c>
      <c r="C41" s="61">
        <v>15.98</v>
      </c>
      <c r="D41" s="62">
        <v>42266</v>
      </c>
      <c r="E41" s="71">
        <v>266.91399999999999</v>
      </c>
      <c r="F41" s="61">
        <v>11.47</v>
      </c>
      <c r="G41" s="72">
        <v>42266</v>
      </c>
      <c r="H41" s="60">
        <v>265.72000000000003</v>
      </c>
      <c r="I41" s="61">
        <v>0.04</v>
      </c>
      <c r="J41" s="62">
        <v>42188</v>
      </c>
      <c r="K41" s="71">
        <v>265.72000000000003</v>
      </c>
      <c r="L41" s="61">
        <v>0.04</v>
      </c>
      <c r="M41" s="72">
        <v>42188</v>
      </c>
      <c r="N41" s="60">
        <v>18.010000000000002</v>
      </c>
      <c r="O41" s="68">
        <f t="shared" si="2"/>
        <v>0.57109169700000006</v>
      </c>
      <c r="P41" s="1"/>
      <c r="Q41" s="7">
        <v>1.5400000000000205</v>
      </c>
      <c r="S41" s="51">
        <v>9.0000000000031832E-2</v>
      </c>
    </row>
    <row r="42" spans="1:19" ht="18" customHeight="1" x14ac:dyDescent="0.45">
      <c r="A42" s="70">
        <v>2559</v>
      </c>
      <c r="B42" s="60">
        <v>268.06</v>
      </c>
      <c r="C42" s="61">
        <v>39.619999999999997</v>
      </c>
      <c r="D42" s="62">
        <v>42649</v>
      </c>
      <c r="E42" s="71">
        <v>267.99</v>
      </c>
      <c r="F42" s="61">
        <v>37.74</v>
      </c>
      <c r="G42" s="72">
        <v>42649</v>
      </c>
      <c r="H42" s="60">
        <v>265.70999999999998</v>
      </c>
      <c r="I42" s="61">
        <v>0.04</v>
      </c>
      <c r="J42" s="62">
        <v>42728</v>
      </c>
      <c r="K42" s="71">
        <v>265.72699999999998</v>
      </c>
      <c r="L42" s="61">
        <v>0.06</v>
      </c>
      <c r="M42" s="72">
        <v>42728</v>
      </c>
      <c r="N42" s="60">
        <v>61.07</v>
      </c>
      <c r="O42" s="68">
        <f t="shared" si="2"/>
        <v>1.9365113789999999</v>
      </c>
      <c r="P42" s="1"/>
      <c r="Q42" s="7">
        <v>2.4300000000000068</v>
      </c>
      <c r="S42" s="51">
        <v>7.9999999999984084E-2</v>
      </c>
    </row>
    <row r="43" spans="1:19" ht="18" customHeight="1" x14ac:dyDescent="0.45">
      <c r="A43" s="70">
        <v>2560</v>
      </c>
      <c r="B43" s="60">
        <v>268.02999999999997</v>
      </c>
      <c r="C43" s="61">
        <v>35.96</v>
      </c>
      <c r="D43" s="62">
        <v>43299</v>
      </c>
      <c r="E43" s="71">
        <v>267.82</v>
      </c>
      <c r="F43" s="61">
        <v>30.79</v>
      </c>
      <c r="G43" s="72">
        <v>43299</v>
      </c>
      <c r="H43" s="60">
        <v>265.76</v>
      </c>
      <c r="I43" s="61">
        <v>0.03</v>
      </c>
      <c r="J43" s="62">
        <v>43162</v>
      </c>
      <c r="K43" s="71">
        <v>265.79000000000002</v>
      </c>
      <c r="L43" s="61">
        <v>0.04</v>
      </c>
      <c r="M43" s="72">
        <v>43162</v>
      </c>
      <c r="N43" s="60">
        <v>85.72</v>
      </c>
      <c r="O43" s="68">
        <v>2.72</v>
      </c>
      <c r="P43" s="1"/>
      <c r="Q43" s="7">
        <v>2.3999999999999773</v>
      </c>
      <c r="S43" s="51">
        <v>0.12999999999999545</v>
      </c>
    </row>
    <row r="44" spans="1:19" ht="18" customHeight="1" x14ac:dyDescent="0.45">
      <c r="A44" s="70">
        <v>2561</v>
      </c>
      <c r="B44" s="60">
        <v>268.23</v>
      </c>
      <c r="C44" s="61">
        <v>35.22</v>
      </c>
      <c r="D44" s="62">
        <v>43740</v>
      </c>
      <c r="E44" s="71">
        <v>267.99</v>
      </c>
      <c r="F44" s="61">
        <v>29.79</v>
      </c>
      <c r="G44" s="72">
        <v>43705</v>
      </c>
      <c r="H44" s="60">
        <v>265.81</v>
      </c>
      <c r="I44" s="61">
        <v>0.02</v>
      </c>
      <c r="J44" s="62">
        <v>43826</v>
      </c>
      <c r="K44" s="71">
        <v>265.82</v>
      </c>
      <c r="L44" s="61">
        <v>0.03</v>
      </c>
      <c r="M44" s="72">
        <v>43824</v>
      </c>
      <c r="N44" s="60">
        <v>58.02</v>
      </c>
      <c r="O44" s="68">
        <v>1.84</v>
      </c>
      <c r="P44" s="1"/>
      <c r="Q44" s="7">
        <v>2.6000000000000227</v>
      </c>
      <c r="S44" s="51">
        <v>0.18000000000000682</v>
      </c>
    </row>
    <row r="45" spans="1:19" ht="18" customHeight="1" x14ac:dyDescent="0.45">
      <c r="A45" s="70">
        <v>2562</v>
      </c>
      <c r="B45" s="60">
        <v>268.13</v>
      </c>
      <c r="C45" s="61">
        <v>31.62</v>
      </c>
      <c r="D45" s="62">
        <v>44075</v>
      </c>
      <c r="E45" s="71">
        <v>267.83999999999997</v>
      </c>
      <c r="F45" s="61">
        <v>24.9</v>
      </c>
      <c r="G45" s="72">
        <v>44075</v>
      </c>
      <c r="H45" s="60">
        <v>265.87</v>
      </c>
      <c r="I45" s="61">
        <v>0.04</v>
      </c>
      <c r="J45" s="62">
        <v>44000</v>
      </c>
      <c r="K45" s="71">
        <v>265.87</v>
      </c>
      <c r="L45" s="61">
        <v>0.04</v>
      </c>
      <c r="M45" s="72">
        <v>44001</v>
      </c>
      <c r="N45" s="60">
        <v>26.12</v>
      </c>
      <c r="O45" s="68">
        <v>0.83</v>
      </c>
      <c r="P45" s="1"/>
      <c r="Q45" s="7">
        <v>2.5</v>
      </c>
      <c r="S45" s="51">
        <v>0.24000000000000909</v>
      </c>
    </row>
    <row r="46" spans="1:19" ht="18" customHeight="1" x14ac:dyDescent="0.45">
      <c r="A46" s="70">
        <v>2563</v>
      </c>
      <c r="B46" s="60">
        <v>267.27999999999997</v>
      </c>
      <c r="C46" s="61">
        <v>20.46</v>
      </c>
      <c r="D46" s="62">
        <v>44065</v>
      </c>
      <c r="E46" s="71">
        <v>267.14</v>
      </c>
      <c r="F46" s="61">
        <v>15.41</v>
      </c>
      <c r="G46" s="72">
        <v>44065</v>
      </c>
      <c r="H46" s="60">
        <v>265.83</v>
      </c>
      <c r="I46" s="61">
        <v>0.03</v>
      </c>
      <c r="J46" s="62">
        <v>44284</v>
      </c>
      <c r="K46" s="71">
        <v>265.85000000000002</v>
      </c>
      <c r="L46" s="61">
        <v>0.04</v>
      </c>
      <c r="M46" s="72">
        <v>44284</v>
      </c>
      <c r="N46" s="60">
        <v>15.06</v>
      </c>
      <c r="O46" s="68">
        <v>0.48</v>
      </c>
      <c r="P46" s="1"/>
      <c r="Q46" s="7">
        <v>1.6499999999999773</v>
      </c>
      <c r="S46" s="51">
        <v>0.19999999999998863</v>
      </c>
    </row>
    <row r="47" spans="1:19" ht="18" customHeight="1" x14ac:dyDescent="0.45">
      <c r="A47" s="70">
        <v>2564</v>
      </c>
      <c r="B47" s="87">
        <v>267.24</v>
      </c>
      <c r="C47" s="88">
        <v>14.4</v>
      </c>
      <c r="D47" s="89">
        <v>44423</v>
      </c>
      <c r="E47" s="90">
        <v>267.2</v>
      </c>
      <c r="F47" s="88">
        <v>13.7</v>
      </c>
      <c r="G47" s="91">
        <v>44423</v>
      </c>
      <c r="H47" s="87">
        <v>265.85000000000002</v>
      </c>
      <c r="I47" s="88">
        <v>0.15</v>
      </c>
      <c r="J47" s="89">
        <v>242698</v>
      </c>
      <c r="K47" s="90">
        <v>265.86</v>
      </c>
      <c r="L47" s="88">
        <v>0.16</v>
      </c>
      <c r="M47" s="91">
        <v>242617</v>
      </c>
      <c r="N47" s="87">
        <v>33.72</v>
      </c>
      <c r="O47" s="92">
        <f t="shared" ref="O47:O48" si="3">N47*0.0317097</f>
        <v>1.069251084</v>
      </c>
      <c r="P47" s="1"/>
      <c r="Q47" s="7">
        <v>1.6100000000000136</v>
      </c>
      <c r="S47" s="51">
        <v>0.22000000000002728</v>
      </c>
    </row>
    <row r="48" spans="1:19" ht="18" customHeight="1" x14ac:dyDescent="0.45">
      <c r="A48" s="70">
        <v>2565</v>
      </c>
      <c r="B48" s="87">
        <v>268.38</v>
      </c>
      <c r="C48" s="88"/>
      <c r="D48" s="89">
        <v>44835</v>
      </c>
      <c r="E48" s="90">
        <v>267.42700000000002</v>
      </c>
      <c r="F48" s="88"/>
      <c r="G48" s="91">
        <v>44836</v>
      </c>
      <c r="H48" s="87">
        <v>265.83</v>
      </c>
      <c r="I48" s="88"/>
      <c r="J48" s="89">
        <v>243306</v>
      </c>
      <c r="K48" s="90">
        <v>265.88299999999998</v>
      </c>
      <c r="L48" s="88"/>
      <c r="M48" s="91">
        <v>243306</v>
      </c>
      <c r="N48" s="87"/>
      <c r="O48" s="92"/>
      <c r="P48" s="1"/>
      <c r="Q48" s="7">
        <v>2.75</v>
      </c>
      <c r="S48" s="51">
        <v>0.19999999999998863</v>
      </c>
    </row>
    <row r="49" spans="1:19" ht="18" customHeight="1" x14ac:dyDescent="0.45">
      <c r="A49" s="70"/>
      <c r="B49" s="60"/>
      <c r="C49" s="61"/>
      <c r="D49" s="62"/>
      <c r="E49" s="71"/>
      <c r="F49" s="61"/>
      <c r="G49" s="72"/>
      <c r="H49" s="60"/>
      <c r="I49" s="61"/>
      <c r="J49" s="62"/>
      <c r="K49" s="71"/>
      <c r="L49" s="61"/>
      <c r="M49" s="72"/>
      <c r="N49" s="60"/>
      <c r="O49" s="68"/>
      <c r="P49" s="1"/>
      <c r="Q49" s="7"/>
      <c r="S49" s="51"/>
    </row>
    <row r="50" spans="1:19" ht="18" customHeight="1" x14ac:dyDescent="0.45">
      <c r="A50" s="70"/>
      <c r="B50" s="60"/>
      <c r="C50" s="61"/>
      <c r="D50" s="62"/>
      <c r="E50" s="71"/>
      <c r="F50" s="61"/>
      <c r="G50" s="72"/>
      <c r="H50" s="60"/>
      <c r="I50" s="61"/>
      <c r="J50" s="62"/>
      <c r="K50" s="71"/>
      <c r="L50" s="61"/>
      <c r="M50" s="72"/>
      <c r="N50" s="60"/>
      <c r="O50" s="68"/>
      <c r="P50" s="1"/>
      <c r="Q50" s="7"/>
      <c r="S50" s="51"/>
    </row>
    <row r="51" spans="1:19" ht="18" customHeight="1" x14ac:dyDescent="0.45">
      <c r="A51" s="70"/>
      <c r="B51" s="60"/>
      <c r="C51" s="61"/>
      <c r="D51" s="62"/>
      <c r="E51" s="71"/>
      <c r="F51" s="61"/>
      <c r="G51" s="72"/>
      <c r="H51" s="60"/>
      <c r="I51" s="61"/>
      <c r="J51" s="62"/>
      <c r="K51" s="71"/>
      <c r="L51" s="61"/>
      <c r="M51" s="72"/>
      <c r="N51" s="60"/>
      <c r="O51" s="68"/>
      <c r="P51" s="1"/>
      <c r="Q51" s="7"/>
      <c r="S51" s="51"/>
    </row>
    <row r="52" spans="1:19" ht="18" customHeight="1" x14ac:dyDescent="0.45">
      <c r="A52" s="70"/>
      <c r="B52" s="60"/>
      <c r="C52" s="61"/>
      <c r="D52" s="62"/>
      <c r="E52" s="71"/>
      <c r="F52" s="61"/>
      <c r="G52" s="72"/>
      <c r="H52" s="60"/>
      <c r="I52" s="61"/>
      <c r="J52" s="62"/>
      <c r="K52" s="71"/>
      <c r="L52" s="61"/>
      <c r="M52" s="72"/>
      <c r="N52" s="60"/>
      <c r="O52" s="68"/>
      <c r="P52" s="1"/>
      <c r="Q52" s="7"/>
      <c r="S52" s="51"/>
    </row>
    <row r="53" spans="1:19" ht="18" customHeight="1" x14ac:dyDescent="0.45">
      <c r="A53" s="70"/>
      <c r="B53" s="60"/>
      <c r="C53" s="61"/>
      <c r="D53" s="62"/>
      <c r="E53" s="71"/>
      <c r="F53" s="61"/>
      <c r="G53" s="72"/>
      <c r="H53" s="60"/>
      <c r="I53" s="61"/>
      <c r="J53" s="62"/>
      <c r="K53" s="71"/>
      <c r="L53" s="61"/>
      <c r="M53" s="72"/>
      <c r="N53" s="60"/>
      <c r="O53" s="68"/>
      <c r="P53" s="1"/>
      <c r="Q53" s="7"/>
      <c r="S53" s="51"/>
    </row>
    <row r="54" spans="1:19" ht="18" customHeight="1" x14ac:dyDescent="0.45">
      <c r="A54" s="70"/>
      <c r="B54" s="60"/>
      <c r="C54" s="61"/>
      <c r="D54" s="62"/>
      <c r="E54" s="71"/>
      <c r="F54" s="61"/>
      <c r="G54" s="72"/>
      <c r="H54" s="60"/>
      <c r="I54" s="61"/>
      <c r="J54" s="62"/>
      <c r="K54" s="71"/>
      <c r="L54" s="61"/>
      <c r="M54" s="72"/>
      <c r="N54" s="60"/>
      <c r="O54" s="68"/>
      <c r="P54" s="1"/>
      <c r="Q54" s="1"/>
    </row>
    <row r="55" spans="1:19" ht="23.1" customHeight="1" x14ac:dyDescent="0.5">
      <c r="A55" s="74"/>
      <c r="B55" s="75"/>
      <c r="C55" s="76" t="s">
        <v>21</v>
      </c>
      <c r="D55" s="77"/>
      <c r="E55" s="78"/>
      <c r="F55" s="79"/>
      <c r="G55" s="80"/>
      <c r="H55" s="81"/>
      <c r="I55" s="82"/>
      <c r="J55" s="77"/>
      <c r="K55" s="83"/>
      <c r="L55" s="79"/>
      <c r="M55" s="80"/>
      <c r="N55" s="81"/>
      <c r="O55" s="84"/>
      <c r="P55" s="1"/>
      <c r="Q55" s="1"/>
    </row>
    <row r="56" spans="1:19" x14ac:dyDescent="0.45">
      <c r="A56" s="1"/>
      <c r="B56" s="1"/>
      <c r="C56" s="1"/>
      <c r="D56" s="12"/>
      <c r="E56" s="1"/>
      <c r="F56" s="1"/>
      <c r="G56" s="12"/>
      <c r="H56" s="1"/>
      <c r="I56" s="1"/>
      <c r="J56" s="12"/>
      <c r="K56" s="1"/>
      <c r="L56" s="1"/>
      <c r="M56" s="12"/>
      <c r="N56" s="1"/>
      <c r="O56" s="1"/>
      <c r="P56" s="1"/>
      <c r="Q56" s="1"/>
    </row>
  </sheetData>
  <phoneticPr fontId="1" type="noConversion"/>
  <pageMargins left="0.64" right="0.1" top="0.5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Y.30</vt:lpstr>
      <vt:lpstr>กราฟ-Y.30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2010-12-01T06:44:10Z</cp:lastPrinted>
  <dcterms:created xsi:type="dcterms:W3CDTF">1994-01-31T08:04:27Z</dcterms:created>
  <dcterms:modified xsi:type="dcterms:W3CDTF">2023-05-22T08:26:42Z</dcterms:modified>
</cp:coreProperties>
</file>