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<sst xmlns="http://schemas.openxmlformats.org/spreadsheetml/2006/main" count="50" uniqueCount="25">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</sst>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25" fontId="4" fillId="0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 อ.งาว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64664508"/>
        <c:axId val="45109661"/>
      </c:scatterChart>
      <c:valAx>
        <c:axId val="646645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09661"/>
        <c:crossesAt val="10"/>
        <c:crossBetween val="midCat"/>
        <c:dispUnits/>
        <c:majorUnit val="10"/>
      </c:valAx>
      <c:valAx>
        <c:axId val="45109661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64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AVERAGE(J41:J80)</f>
        <v>39.06349999999999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9" t="s">
        <v>1</v>
      </c>
      <c r="B5" s="60" t="s">
        <v>19</v>
      </c>
      <c r="C5" s="59" t="s">
        <v>1</v>
      </c>
      <c r="D5" s="6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(VAR(J41:J80))</f>
        <v>384.9367258974363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8">
        <v>2526</v>
      </c>
      <c r="B6" s="74">
        <v>12.69</v>
      </c>
      <c r="C6" s="61">
        <v>2553</v>
      </c>
      <c r="D6" s="79">
        <v>58.1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STDEV(J41:J80)</f>
        <v>19.619804430662306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2527</v>
      </c>
      <c r="B7" s="75">
        <v>31.73</v>
      </c>
      <c r="C7" s="62">
        <v>2554</v>
      </c>
      <c r="D7" s="80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2528</v>
      </c>
      <c r="B8" s="75">
        <v>29</v>
      </c>
      <c r="C8" s="62">
        <v>2555</v>
      </c>
      <c r="D8" s="80">
        <v>45.78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2529</v>
      </c>
      <c r="B9" s="75">
        <v>83.6</v>
      </c>
      <c r="C9" s="62">
        <v>2556</v>
      </c>
      <c r="D9" s="80">
        <v>35.28</v>
      </c>
      <c r="E9" s="13"/>
      <c r="F9" s="13"/>
      <c r="U9" s="2" t="s">
        <v>16</v>
      </c>
      <c r="V9" s="14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2530</v>
      </c>
      <c r="B10" s="75">
        <v>71</v>
      </c>
      <c r="C10" s="62">
        <v>2557</v>
      </c>
      <c r="D10" s="80">
        <v>67.1</v>
      </c>
      <c r="E10" s="15"/>
      <c r="F10" s="16"/>
      <c r="U10" s="2" t="s">
        <v>17</v>
      </c>
      <c r="V10" s="14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2531</v>
      </c>
      <c r="B11" s="75">
        <v>63.2</v>
      </c>
      <c r="C11" s="62">
        <v>2558</v>
      </c>
      <c r="D11" s="80">
        <v>15.98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2532</v>
      </c>
      <c r="B12" s="75">
        <v>26.7</v>
      </c>
      <c r="C12" s="62">
        <v>2559</v>
      </c>
      <c r="D12" s="80">
        <v>39.62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2533</v>
      </c>
      <c r="B13" s="75">
        <v>19.4</v>
      </c>
      <c r="C13" s="62">
        <v>2560</v>
      </c>
      <c r="D13" s="80">
        <v>35.96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2534</v>
      </c>
      <c r="B14" s="75">
        <v>38.1</v>
      </c>
      <c r="C14" s="62">
        <v>2561</v>
      </c>
      <c r="D14" s="80">
        <v>35.22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2535</v>
      </c>
      <c r="B15" s="75">
        <v>10.6</v>
      </c>
      <c r="C15" s="62">
        <v>2562</v>
      </c>
      <c r="D15" s="80">
        <v>31.62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2536</v>
      </c>
      <c r="B16" s="75">
        <v>16.7</v>
      </c>
      <c r="C16" s="62">
        <v>2563</v>
      </c>
      <c r="D16" s="80">
        <v>20.46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2537</v>
      </c>
      <c r="B17" s="75">
        <v>32.36</v>
      </c>
      <c r="C17" s="62">
        <v>2564</v>
      </c>
      <c r="D17" s="80">
        <v>14.4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2538</v>
      </c>
      <c r="B18" s="75">
        <v>86.7</v>
      </c>
      <c r="C18" s="62">
        <v>2565</v>
      </c>
      <c r="D18" s="80">
        <v>50.83</v>
      </c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2539</v>
      </c>
      <c r="B19" s="75">
        <v>51.9</v>
      </c>
      <c r="C19" s="62"/>
      <c r="D19" s="63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2540</v>
      </c>
      <c r="B20" s="75">
        <v>27.9</v>
      </c>
      <c r="C20" s="62"/>
      <c r="D20" s="63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2541</v>
      </c>
      <c r="B21" s="75">
        <v>24.93</v>
      </c>
      <c r="C21" s="62"/>
      <c r="D21" s="63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2542</v>
      </c>
      <c r="B22" s="75">
        <v>47.5</v>
      </c>
      <c r="C22" s="62"/>
      <c r="D22" s="63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2543</v>
      </c>
      <c r="B23" s="75">
        <v>42.35</v>
      </c>
      <c r="C23" s="62"/>
      <c r="D23" s="63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2544</v>
      </c>
      <c r="B24" s="75">
        <v>39.85</v>
      </c>
      <c r="C24" s="62"/>
      <c r="D24" s="63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2545</v>
      </c>
      <c r="B25" s="75">
        <v>46.2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2546</v>
      </c>
      <c r="B26" s="75">
        <v>43.9</v>
      </c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2547</v>
      </c>
      <c r="B27" s="75">
        <v>33.58</v>
      </c>
      <c r="C27" s="64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2548</v>
      </c>
      <c r="B28" s="75">
        <v>32.37</v>
      </c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2549</v>
      </c>
      <c r="B29" s="76">
        <v>50.32</v>
      </c>
      <c r="C29" s="64"/>
      <c r="D29" s="67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2550</v>
      </c>
      <c r="B30" s="77">
        <v>7.98</v>
      </c>
      <c r="C30" s="68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2551</v>
      </c>
      <c r="B31" s="75">
        <v>36</v>
      </c>
      <c r="C31" s="70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2552</v>
      </c>
      <c r="B32" s="78">
        <v>27.36</v>
      </c>
      <c r="C32" s="72"/>
      <c r="D32" s="7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36.02</v>
      </c>
      <c r="E34" s="30">
        <f aca="true" t="shared" si="1" ref="E34:O34">ROUND((((-LN(-LN(1-1/E33)))+$B$83*$B$84)/$B$83),2)</f>
        <v>45.24</v>
      </c>
      <c r="F34" s="32">
        <f t="shared" si="1"/>
        <v>51.14</v>
      </c>
      <c r="G34" s="32">
        <f t="shared" si="1"/>
        <v>55.5</v>
      </c>
      <c r="H34" s="32">
        <f t="shared" si="1"/>
        <v>58.98</v>
      </c>
      <c r="I34" s="32">
        <f t="shared" si="1"/>
        <v>68.4</v>
      </c>
      <c r="J34" s="32">
        <f t="shared" si="1"/>
        <v>80.78</v>
      </c>
      <c r="K34" s="32">
        <f t="shared" si="1"/>
        <v>84.7</v>
      </c>
      <c r="L34" s="32">
        <f t="shared" si="1"/>
        <v>96.79</v>
      </c>
      <c r="M34" s="32">
        <f t="shared" si="1"/>
        <v>108.8</v>
      </c>
      <c r="N34" s="32">
        <f t="shared" si="1"/>
        <v>120.76</v>
      </c>
      <c r="O34" s="32">
        <f t="shared" si="1"/>
        <v>136.53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">
      <c r="A41" s="17"/>
      <c r="B41" s="26"/>
      <c r="C41" s="26"/>
      <c r="D41" s="26"/>
      <c r="E41" s="16"/>
      <c r="G41" s="40" t="s">
        <v>20</v>
      </c>
      <c r="I41" s="19">
        <v>2526</v>
      </c>
      <c r="J41" s="18">
        <v>12.69</v>
      </c>
      <c r="K41" s="19"/>
      <c r="S41" s="19"/>
      <c r="Y41" s="6"/>
      <c r="Z41" s="6"/>
      <c r="AA41" s="6"/>
      <c r="AB41" s="6"/>
    </row>
    <row r="42" spans="1:28" ht="18">
      <c r="A42" s="17"/>
      <c r="B42" s="33"/>
      <c r="C42" s="33"/>
      <c r="D42" s="33"/>
      <c r="E42" s="1"/>
      <c r="I42" s="19">
        <v>2527</v>
      </c>
      <c r="J42" s="18">
        <v>31.73</v>
      </c>
      <c r="K42" s="19"/>
      <c r="S42" s="19"/>
      <c r="Y42" s="6"/>
      <c r="Z42" s="6"/>
      <c r="AA42" s="6"/>
      <c r="AB42" s="6"/>
    </row>
    <row r="43" spans="1:28" ht="18">
      <c r="A43" s="17"/>
      <c r="B43" s="41"/>
      <c r="C43" s="41"/>
      <c r="D43" s="41"/>
      <c r="E43" s="1"/>
      <c r="I43" s="19">
        <v>2528</v>
      </c>
      <c r="J43" s="18">
        <v>29</v>
      </c>
      <c r="K43" s="19"/>
      <c r="S43" s="19"/>
      <c r="Y43" s="6"/>
      <c r="Z43" s="6"/>
      <c r="AA43" s="6"/>
      <c r="AB43" s="6"/>
    </row>
    <row r="44" spans="1:28" ht="18">
      <c r="A44" s="17"/>
      <c r="B44" s="33"/>
      <c r="C44" s="33"/>
      <c r="D44" s="33"/>
      <c r="E44" s="1"/>
      <c r="I44" s="19">
        <v>2529</v>
      </c>
      <c r="J44" s="18">
        <v>83.6</v>
      </c>
      <c r="K44" s="19"/>
      <c r="S44" s="19"/>
      <c r="Y44" s="6"/>
      <c r="Z44" s="6"/>
      <c r="AA44" s="6"/>
      <c r="AB44" s="6"/>
    </row>
    <row r="45" spans="1:28" ht="18">
      <c r="A45" s="17"/>
      <c r="B45" s="33"/>
      <c r="C45" s="33"/>
      <c r="D45" s="33"/>
      <c r="E45" s="42"/>
      <c r="I45" s="19">
        <v>2530</v>
      </c>
      <c r="J45" s="18">
        <v>71</v>
      </c>
      <c r="K45" s="19"/>
      <c r="S45" s="19"/>
      <c r="Y45" s="6"/>
      <c r="Z45" s="6"/>
      <c r="AA45" s="6"/>
      <c r="AB45" s="6"/>
    </row>
    <row r="46" spans="1:28" ht="18">
      <c r="A46" s="43"/>
      <c r="B46" s="44"/>
      <c r="C46" s="44"/>
      <c r="D46" s="44"/>
      <c r="E46" s="42"/>
      <c r="I46" s="19">
        <v>2531</v>
      </c>
      <c r="J46" s="18">
        <v>63.2</v>
      </c>
      <c r="K46" s="19"/>
      <c r="S46" s="19"/>
      <c r="Y46" s="6"/>
      <c r="Z46" s="6"/>
      <c r="AA46" s="6"/>
      <c r="AB46" s="6"/>
    </row>
    <row r="47" spans="1:28" ht="18">
      <c r="A47" s="43"/>
      <c r="B47" s="44"/>
      <c r="C47" s="44"/>
      <c r="D47" s="44"/>
      <c r="E47" s="42"/>
      <c r="I47" s="19">
        <v>2532</v>
      </c>
      <c r="J47" s="18">
        <v>26.7</v>
      </c>
      <c r="K47" s="19"/>
      <c r="S47" s="19"/>
      <c r="Y47" s="6"/>
      <c r="Z47" s="6"/>
      <c r="AA47" s="6"/>
      <c r="AB47" s="6"/>
    </row>
    <row r="48" spans="1:28" ht="18">
      <c r="A48" s="43"/>
      <c r="B48" s="44"/>
      <c r="C48" s="44"/>
      <c r="D48" s="44"/>
      <c r="E48" s="42"/>
      <c r="I48" s="19">
        <v>2533</v>
      </c>
      <c r="J48" s="18">
        <v>19.4</v>
      </c>
      <c r="K48" s="19"/>
      <c r="S48" s="19"/>
      <c r="Y48" s="6"/>
      <c r="Z48" s="6"/>
      <c r="AA48" s="6"/>
      <c r="AB48" s="6"/>
    </row>
    <row r="49" spans="1:28" ht="18">
      <c r="A49" s="43"/>
      <c r="B49" s="44"/>
      <c r="C49" s="44"/>
      <c r="D49" s="44"/>
      <c r="E49" s="42"/>
      <c r="I49" s="19">
        <v>2534</v>
      </c>
      <c r="J49" s="18">
        <v>38.1</v>
      </c>
      <c r="K49" s="19"/>
      <c r="S49" s="19"/>
      <c r="Y49" s="6"/>
      <c r="Z49" s="6"/>
      <c r="AA49" s="6"/>
      <c r="AB49" s="6"/>
    </row>
    <row r="50" spans="1:28" ht="18">
      <c r="A50" s="43"/>
      <c r="B50" s="44"/>
      <c r="C50" s="44"/>
      <c r="D50" s="44"/>
      <c r="E50" s="42"/>
      <c r="I50" s="19">
        <v>2535</v>
      </c>
      <c r="J50" s="18">
        <v>10.6</v>
      </c>
      <c r="K50" s="19"/>
      <c r="S50" s="19"/>
      <c r="Y50" s="6"/>
      <c r="Z50" s="6"/>
      <c r="AA50" s="6"/>
      <c r="AB50" s="6"/>
    </row>
    <row r="51" spans="1:28" ht="18">
      <c r="A51" s="43"/>
      <c r="B51" s="44"/>
      <c r="C51" s="44"/>
      <c r="D51" s="44"/>
      <c r="E51" s="42"/>
      <c r="I51" s="19">
        <v>2536</v>
      </c>
      <c r="J51" s="18">
        <v>16.7</v>
      </c>
      <c r="K51" s="19"/>
      <c r="S51" s="19"/>
      <c r="Y51" s="6"/>
      <c r="Z51" s="6"/>
      <c r="AA51" s="6"/>
      <c r="AB51" s="6"/>
    </row>
    <row r="52" spans="1:28" ht="18">
      <c r="A52" s="43"/>
      <c r="B52" s="44"/>
      <c r="C52" s="44"/>
      <c r="D52" s="44"/>
      <c r="E52" s="42"/>
      <c r="I52" s="19">
        <v>2537</v>
      </c>
      <c r="J52" s="18">
        <v>32.36</v>
      </c>
      <c r="K52" s="19"/>
      <c r="S52" s="19"/>
      <c r="Y52" s="6"/>
      <c r="Z52" s="6"/>
      <c r="AA52" s="6"/>
      <c r="AB52" s="6"/>
    </row>
    <row r="53" spans="1:28" ht="18">
      <c r="A53" s="43"/>
      <c r="B53" s="44"/>
      <c r="C53" s="44"/>
      <c r="D53" s="44"/>
      <c r="E53" s="42"/>
      <c r="I53" s="19">
        <v>2538</v>
      </c>
      <c r="J53" s="18">
        <v>86.7</v>
      </c>
      <c r="K53" s="19"/>
      <c r="S53" s="19"/>
      <c r="Y53" s="6"/>
      <c r="Z53" s="6"/>
      <c r="AA53" s="6"/>
      <c r="AB53" s="6"/>
    </row>
    <row r="54" spans="1:28" ht="18">
      <c r="A54" s="43"/>
      <c r="B54" s="42"/>
      <c r="C54" s="42"/>
      <c r="D54" s="42"/>
      <c r="E54" s="42"/>
      <c r="I54" s="19">
        <v>2539</v>
      </c>
      <c r="J54" s="18">
        <v>51.9</v>
      </c>
      <c r="K54" s="19"/>
      <c r="S54" s="19"/>
      <c r="Y54" s="6"/>
      <c r="Z54" s="6"/>
      <c r="AA54" s="6"/>
      <c r="AB54" s="6"/>
    </row>
    <row r="55" spans="1:28" ht="18">
      <c r="A55" s="43"/>
      <c r="B55" s="42"/>
      <c r="C55" s="42"/>
      <c r="D55" s="42"/>
      <c r="E55" s="42"/>
      <c r="I55" s="19">
        <v>2540</v>
      </c>
      <c r="J55" s="18">
        <v>27.9</v>
      </c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>
        <v>2541</v>
      </c>
      <c r="J56" s="18">
        <v>24.93</v>
      </c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>
        <v>2542</v>
      </c>
      <c r="J57" s="18">
        <v>47.5</v>
      </c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>
        <v>2543</v>
      </c>
      <c r="J58" s="18">
        <v>42.35</v>
      </c>
      <c r="K58" s="19"/>
      <c r="S58" s="19"/>
      <c r="Y58" s="6">
        <v>1</v>
      </c>
      <c r="Z58" s="4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>
        <v>2544</v>
      </c>
      <c r="J59" s="18">
        <v>39.85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>
        <v>2545</v>
      </c>
      <c r="J60" s="18">
        <v>46.2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>
        <v>2546</v>
      </c>
      <c r="J61" s="18">
        <v>43.9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>
        <v>2547</v>
      </c>
      <c r="J62" s="18">
        <v>33.58</v>
      </c>
      <c r="K62" s="19"/>
      <c r="S62" s="4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7"/>
      <c r="C63" s="47"/>
      <c r="D63" s="47"/>
      <c r="E63" s="47"/>
      <c r="F63" s="47"/>
      <c r="G63" s="7"/>
      <c r="H63" s="7"/>
      <c r="I63" s="48">
        <v>2548</v>
      </c>
      <c r="J63" s="55">
        <v>32.37</v>
      </c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49"/>
      <c r="C64" s="49"/>
      <c r="D64" s="49"/>
      <c r="E64" s="49"/>
      <c r="F64" s="49"/>
      <c r="G64" s="34"/>
      <c r="H64" s="34"/>
      <c r="I64" s="50">
        <v>2549</v>
      </c>
      <c r="J64" s="56">
        <v>50.32</v>
      </c>
      <c r="K64" s="51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>
        <v>2550</v>
      </c>
      <c r="J65" s="18">
        <v>7.98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>
        <v>2551</v>
      </c>
      <c r="J66" s="18">
        <v>36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50">
        <v>2552</v>
      </c>
      <c r="J67" s="57">
        <v>27.36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>
        <v>2553</v>
      </c>
      <c r="J68" s="57">
        <v>58.1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>
        <v>2554</v>
      </c>
      <c r="J69" s="18">
        <v>78.27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46">
        <v>2555</v>
      </c>
      <c r="J70" s="18">
        <v>45.78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>
        <v>2556</v>
      </c>
      <c r="J71" s="18">
        <v>35.28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>
        <v>2557</v>
      </c>
      <c r="J72" s="18">
        <v>67.1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46">
        <v>2558</v>
      </c>
      <c r="J73" s="18">
        <v>15.98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>
        <v>2559</v>
      </c>
      <c r="J74" s="18">
        <v>39.62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>
        <v>2560</v>
      </c>
      <c r="J75" s="18">
        <v>35.96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46">
        <v>2561</v>
      </c>
      <c r="J76" s="18">
        <v>35.22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>
        <v>2562</v>
      </c>
      <c r="J77" s="18">
        <v>31.62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8</v>
      </c>
      <c r="B78" s="1"/>
      <c r="C78" s="1"/>
      <c r="D78" s="1"/>
      <c r="E78" s="1"/>
      <c r="F78" s="1">
        <f>+A78+1</f>
        <v>9</v>
      </c>
      <c r="I78" s="19">
        <v>2563</v>
      </c>
      <c r="J78" s="18">
        <v>20.46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46">
        <v>2564</v>
      </c>
      <c r="J79" s="19">
        <v>14.4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2">
        <f>IF($A$79&gt;=6,VLOOKUP($F$78,$X$3:$AC$38,$A$79-4),VLOOKUP($A$78,$X$3:$AC$38,$A$79+1))</f>
        <v>0.54362</v>
      </c>
      <c r="C80" s="52"/>
      <c r="D80" s="52"/>
      <c r="E80" s="52"/>
      <c r="I80" s="19">
        <v>2565</v>
      </c>
      <c r="J80" s="19">
        <v>50.83</v>
      </c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2">
        <f>IF($A$79&gt;=6,VLOOKUP($F$78,$Y$58:$AD$97,$A$79-4),VLOOKUP($A$78,$Y$58:$AD$97,$A$79+1))</f>
        <v>1.141315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3">
        <f>B81/V6</f>
        <v>0.05817157882656186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4">
        <f>V4-(B80/B83)</f>
        <v>29.718386613602156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6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6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6"/>
      <c r="J93" s="46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6"/>
      <c r="J94" s="46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2014-06-25T06:49:09Z</cp:lastPrinted>
  <dcterms:created xsi:type="dcterms:W3CDTF">2001-08-27T04:05:15Z</dcterms:created>
  <dcterms:modified xsi:type="dcterms:W3CDTF">2023-06-08T04:02:10Z</dcterms:modified>
  <cp:category/>
  <cp:version/>
  <cp:contentType/>
  <cp:contentStatus/>
</cp:coreProperties>
</file>