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<sst xmlns="http://schemas.openxmlformats.org/spreadsheetml/2006/main" count="52" uniqueCount="27">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</sst>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Y.34 น้ำแม่หล่าย อ.เมือง จ.แพร่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57744952"/>
        <c:axId val="49942521"/>
      </c:scatterChart>
      <c:valAx>
        <c:axId val="577449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42521"/>
        <c:crossesAt val="100"/>
        <c:crossBetween val="midCat"/>
        <c:dispUnits/>
        <c:majorUnit val="10"/>
      </c:valAx>
      <c:valAx>
        <c:axId val="4994252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744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159.31421052631578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21950.20409239766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206.06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148.15601267716968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350.5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149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626.6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110.1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295.88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27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23.76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52.92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145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262.15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97.8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 t="s">
        <v>25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68.75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9.7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16">
        <v>109.5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16">
        <v>71.5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2561</v>
      </c>
      <c r="B24" s="16">
        <v>117.25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2562</v>
      </c>
      <c r="B25" s="16">
        <v>230.5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137.53</v>
      </c>
      <c r="E34" s="53">
        <f aca="true" t="shared" si="1" ref="E34:O34">ROUND((((-LN(-LN(1-1/E33)))+$B$83*$B$84)/$B$83),2)</f>
        <v>212.78</v>
      </c>
      <c r="F34" s="55">
        <f t="shared" si="1"/>
        <v>260.94</v>
      </c>
      <c r="G34" s="55">
        <f t="shared" si="1"/>
        <v>296.59</v>
      </c>
      <c r="H34" s="55">
        <f t="shared" si="1"/>
        <v>324.94</v>
      </c>
      <c r="I34" s="55">
        <f t="shared" si="1"/>
        <v>401.9</v>
      </c>
      <c r="J34" s="55">
        <f t="shared" si="1"/>
        <v>502.91</v>
      </c>
      <c r="K34" s="55">
        <f t="shared" si="1"/>
        <v>534.96</v>
      </c>
      <c r="L34" s="55">
        <f t="shared" si="1"/>
        <v>633.67</v>
      </c>
      <c r="M34" s="55">
        <f t="shared" si="1"/>
        <v>731.65</v>
      </c>
      <c r="N34" s="55">
        <f t="shared" si="1"/>
        <v>829.27</v>
      </c>
      <c r="O34" s="55">
        <f t="shared" si="1"/>
        <v>958.07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26">
        <v>2543</v>
      </c>
      <c r="J41" s="25">
        <v>206.06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26">
        <v>2544</v>
      </c>
      <c r="J42" s="25">
        <v>350.5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26">
        <v>2545</v>
      </c>
      <c r="J43" s="25">
        <v>73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26">
        <v>2546</v>
      </c>
      <c r="J44" s="25">
        <v>149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26">
        <v>2547</v>
      </c>
      <c r="J45" s="25">
        <v>626.6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6">
        <v>2548</v>
      </c>
      <c r="J46" s="25">
        <v>110.1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6">
        <v>2549</v>
      </c>
      <c r="J47" s="25">
        <v>295.88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6">
        <v>2550</v>
      </c>
      <c r="J48" s="25">
        <v>27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6">
        <v>2551</v>
      </c>
      <c r="J49" s="25">
        <v>23.76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6">
        <v>2552</v>
      </c>
      <c r="J50" s="25">
        <v>52.92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6">
        <v>2553</v>
      </c>
      <c r="J51" s="25">
        <v>145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6">
        <v>2554</v>
      </c>
      <c r="J52" s="25">
        <v>262.15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68">
        <v>2555</v>
      </c>
      <c r="J53" s="25">
        <v>97.8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26">
        <v>2556</v>
      </c>
      <c r="J54" s="25" t="s">
        <v>26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6">
        <v>2557</v>
      </c>
      <c r="J55" s="25">
        <v>68.75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68">
        <v>2558</v>
      </c>
      <c r="J56" s="26">
        <v>9.7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2559</v>
      </c>
      <c r="J57" s="26">
        <v>109.5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2560</v>
      </c>
      <c r="J58" s="26">
        <v>71.5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8">
        <v>2561</v>
      </c>
      <c r="J59" s="26">
        <v>117.25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2562</v>
      </c>
      <c r="J60" s="26">
        <v>230.5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6">
        <f>IF($A$79&gt;=6,VLOOKUP($F$78,$X$3:$AC$38,$A$79-4),VLOOKUP($A$78,$X$3:$AC$38,$A$79+1))</f>
        <v>0.521749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6">
        <f>IF($A$79&gt;=6,VLOOKUP($F$78,$Y$58:$AD$97,$A$79-4),VLOOKUP($A$78,$Y$58:$AD$97,$A$79+1))</f>
        <v>1.055746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7">
        <f>B81/V6</f>
        <v>0.007125907217147231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8">
        <f>V4-(B80/B83)</f>
        <v>86.09560353344003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2020-06-09T06:50:58Z</dcterms:modified>
  <cp:category/>
  <cp:version/>
  <cp:contentType/>
  <cp:contentStatus/>
</cp:coreProperties>
</file>