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<sst xmlns="http://schemas.openxmlformats.org/spreadsheetml/2006/main" count="52" uniqueCount="27">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</sst>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225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" fontId="4" fillId="0" borderId="26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31" fontId="4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 อ.เมือง จ.แพร่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42689195"/>
        <c:axId val="48658436"/>
      </c:scatterChart>
      <c:valAx>
        <c:axId val="426891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658436"/>
        <c:crossesAt val="100"/>
        <c:crossBetween val="midCat"/>
        <c:dispUnits/>
        <c:majorUnit val="10"/>
      </c:valAx>
      <c:valAx>
        <c:axId val="4865843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6891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COUNT(J41:J63)</f>
        <v>22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150.13090909090909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8" t="s">
        <v>1</v>
      </c>
      <c r="B5" s="79" t="s">
        <v>19</v>
      </c>
      <c r="C5" s="78" t="s">
        <v>1</v>
      </c>
      <c r="D5" s="7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19852.169037229432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2543</v>
      </c>
      <c r="B6" s="81">
        <v>206.06</v>
      </c>
      <c r="C6" s="76"/>
      <c r="D6" s="77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140.89772545087246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82">
        <v>350.5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82">
        <v>73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82">
        <v>149</v>
      </c>
      <c r="C9" s="13"/>
      <c r="D9" s="14"/>
      <c r="E9" s="16"/>
      <c r="F9" s="16"/>
      <c r="U9" s="2" t="s">
        <v>16</v>
      </c>
      <c r="V9" s="17">
        <f>+B80</f>
        <v>0.526779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82">
        <v>626.6</v>
      </c>
      <c r="C10" s="13"/>
      <c r="D10" s="14"/>
      <c r="E10" s="18"/>
      <c r="F10" s="19"/>
      <c r="U10" s="2" t="s">
        <v>17</v>
      </c>
      <c r="V10" s="17">
        <f>+B81</f>
        <v>1.07547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82">
        <v>110.1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82">
        <v>295.88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82">
        <v>27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82">
        <v>23.76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82">
        <v>52.92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82">
        <v>145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82">
        <v>262.15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82">
        <v>97.8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 t="s">
        <v>24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83">
        <v>68.75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83">
        <v>9.7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82">
        <v>109.5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82">
        <v>71.5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82">
        <v>117.25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82">
        <v>230.5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82">
        <v>154.58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90">
        <v>15.05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90">
        <v>106.28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129.13</v>
      </c>
      <c r="E34" s="49">
        <f aca="true" t="shared" si="1" ref="E34:O34">ROUND((((-LN(-LN(1-1/E33)))+$B$83*$B$84)/$B$83),2)</f>
        <v>199.38</v>
      </c>
      <c r="F34" s="51">
        <f t="shared" si="1"/>
        <v>244.34</v>
      </c>
      <c r="G34" s="51">
        <f t="shared" si="1"/>
        <v>277.63</v>
      </c>
      <c r="H34" s="51">
        <f t="shared" si="1"/>
        <v>304.09</v>
      </c>
      <c r="I34" s="51">
        <f t="shared" si="1"/>
        <v>375.94</v>
      </c>
      <c r="J34" s="51">
        <f t="shared" si="1"/>
        <v>470.24</v>
      </c>
      <c r="K34" s="51">
        <f t="shared" si="1"/>
        <v>500.16</v>
      </c>
      <c r="L34" s="51">
        <f t="shared" si="1"/>
        <v>592.31</v>
      </c>
      <c r="M34" s="51">
        <f t="shared" si="1"/>
        <v>683.78</v>
      </c>
      <c r="N34" s="51">
        <f t="shared" si="1"/>
        <v>774.92</v>
      </c>
      <c r="O34" s="51">
        <f t="shared" si="1"/>
        <v>895.16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">
      <c r="A41" s="20"/>
      <c r="B41" s="45"/>
      <c r="C41" s="45"/>
      <c r="D41" s="45"/>
      <c r="E41" s="19"/>
      <c r="G41" s="59" t="s">
        <v>20</v>
      </c>
      <c r="I41" s="22">
        <v>2543</v>
      </c>
      <c r="J41" s="21">
        <v>206.06</v>
      </c>
      <c r="K41" s="22"/>
      <c r="L41" s="80"/>
      <c r="S41" s="22"/>
      <c r="Y41" s="6"/>
      <c r="Z41" s="6"/>
      <c r="AA41" s="6"/>
      <c r="AB41" s="6"/>
    </row>
    <row r="42" spans="1:28" ht="18">
      <c r="A42" s="20"/>
      <c r="B42" s="52"/>
      <c r="C42" s="52"/>
      <c r="D42" s="52"/>
      <c r="E42" s="1"/>
      <c r="I42" s="22">
        <v>2544</v>
      </c>
      <c r="J42" s="21">
        <v>350.5</v>
      </c>
      <c r="K42" s="22"/>
      <c r="L42" s="80"/>
      <c r="S42" s="22"/>
      <c r="Y42" s="6"/>
      <c r="Z42" s="6"/>
      <c r="AA42" s="6"/>
      <c r="AB42" s="6"/>
    </row>
    <row r="43" spans="1:28" ht="18">
      <c r="A43" s="20"/>
      <c r="B43" s="60"/>
      <c r="C43" s="60"/>
      <c r="D43" s="60"/>
      <c r="E43" s="1"/>
      <c r="I43" s="22">
        <v>2545</v>
      </c>
      <c r="J43" s="21">
        <v>73</v>
      </c>
      <c r="K43" s="22"/>
      <c r="L43" s="80"/>
      <c r="S43" s="22"/>
      <c r="Y43" s="6"/>
      <c r="Z43" s="6"/>
      <c r="AA43" s="6"/>
      <c r="AB43" s="6"/>
    </row>
    <row r="44" spans="1:28" ht="18">
      <c r="A44" s="20"/>
      <c r="B44" s="52"/>
      <c r="C44" s="52"/>
      <c r="D44" s="52"/>
      <c r="E44" s="1"/>
      <c r="I44" s="22">
        <v>2546</v>
      </c>
      <c r="J44" s="21">
        <v>149</v>
      </c>
      <c r="K44" s="22"/>
      <c r="L44" s="80"/>
      <c r="S44" s="22"/>
      <c r="Y44" s="6"/>
      <c r="Z44" s="6"/>
      <c r="AA44" s="6"/>
      <c r="AB44" s="6"/>
    </row>
    <row r="45" spans="1:28" ht="18">
      <c r="A45" s="20"/>
      <c r="B45" s="52"/>
      <c r="C45" s="52"/>
      <c r="D45" s="52"/>
      <c r="E45" s="61"/>
      <c r="I45" s="22">
        <v>2547</v>
      </c>
      <c r="J45" s="21">
        <v>626.6</v>
      </c>
      <c r="K45" s="22"/>
      <c r="L45" s="80"/>
      <c r="S45" s="22"/>
      <c r="Y45" s="6"/>
      <c r="Z45" s="6"/>
      <c r="AA45" s="6"/>
      <c r="AB45" s="6"/>
    </row>
    <row r="46" spans="1:28" ht="18">
      <c r="A46" s="62"/>
      <c r="B46" s="63"/>
      <c r="C46" s="63"/>
      <c r="D46" s="63"/>
      <c r="E46" s="61"/>
      <c r="I46" s="22">
        <v>2548</v>
      </c>
      <c r="J46" s="21">
        <v>110.1</v>
      </c>
      <c r="K46" s="22"/>
      <c r="L46" s="80"/>
      <c r="S46" s="22"/>
      <c r="Y46" s="6"/>
      <c r="Z46" s="6"/>
      <c r="AA46" s="6"/>
      <c r="AB46" s="6"/>
    </row>
    <row r="47" spans="1:28" ht="18">
      <c r="A47" s="62"/>
      <c r="B47" s="63"/>
      <c r="C47" s="63"/>
      <c r="D47" s="63"/>
      <c r="E47" s="61"/>
      <c r="I47" s="22">
        <v>2549</v>
      </c>
      <c r="J47" s="21">
        <v>295.88</v>
      </c>
      <c r="K47" s="22"/>
      <c r="L47" s="80"/>
      <c r="S47" s="22"/>
      <c r="Y47" s="6"/>
      <c r="Z47" s="6"/>
      <c r="AA47" s="6"/>
      <c r="AB47" s="6"/>
    </row>
    <row r="48" spans="1:28" ht="18">
      <c r="A48" s="62"/>
      <c r="B48" s="63"/>
      <c r="C48" s="63"/>
      <c r="D48" s="63"/>
      <c r="E48" s="61"/>
      <c r="I48" s="22">
        <v>2550</v>
      </c>
      <c r="J48" s="21">
        <v>27</v>
      </c>
      <c r="K48" s="22"/>
      <c r="L48" s="80"/>
      <c r="S48" s="22"/>
      <c r="Y48" s="6"/>
      <c r="Z48" s="6"/>
      <c r="AA48" s="6"/>
      <c r="AB48" s="6"/>
    </row>
    <row r="49" spans="1:28" ht="18">
      <c r="A49" s="62"/>
      <c r="B49" s="63"/>
      <c r="C49" s="63"/>
      <c r="D49" s="63"/>
      <c r="E49" s="61"/>
      <c r="I49" s="22">
        <v>2551</v>
      </c>
      <c r="J49" s="21">
        <v>23.76</v>
      </c>
      <c r="K49" s="22"/>
      <c r="L49" s="80"/>
      <c r="S49" s="22"/>
      <c r="Y49" s="6"/>
      <c r="Z49" s="6"/>
      <c r="AA49" s="6"/>
      <c r="AB49" s="6"/>
    </row>
    <row r="50" spans="1:28" ht="18">
      <c r="A50" s="62"/>
      <c r="B50" s="63"/>
      <c r="C50" s="63"/>
      <c r="D50" s="63"/>
      <c r="E50" s="61"/>
      <c r="I50" s="22">
        <v>2552</v>
      </c>
      <c r="J50" s="21">
        <v>52.92</v>
      </c>
      <c r="K50" s="22"/>
      <c r="L50" s="80"/>
      <c r="S50" s="22"/>
      <c r="Y50" s="6"/>
      <c r="Z50" s="6"/>
      <c r="AA50" s="6"/>
      <c r="AB50" s="6"/>
    </row>
    <row r="51" spans="1:28" ht="18">
      <c r="A51" s="62"/>
      <c r="B51" s="63"/>
      <c r="C51" s="63"/>
      <c r="D51" s="63"/>
      <c r="E51" s="61"/>
      <c r="I51" s="22">
        <v>2553</v>
      </c>
      <c r="J51" s="21">
        <v>145</v>
      </c>
      <c r="K51" s="22"/>
      <c r="L51" s="80"/>
      <c r="S51" s="22"/>
      <c r="Y51" s="6"/>
      <c r="Z51" s="6"/>
      <c r="AA51" s="6"/>
      <c r="AB51" s="6"/>
    </row>
    <row r="52" spans="1:28" ht="18">
      <c r="A52" s="62"/>
      <c r="B52" s="63"/>
      <c r="C52" s="63"/>
      <c r="D52" s="63"/>
      <c r="E52" s="61"/>
      <c r="I52" s="22">
        <v>2554</v>
      </c>
      <c r="J52" s="21">
        <v>262.15</v>
      </c>
      <c r="K52" s="22"/>
      <c r="L52" s="80"/>
      <c r="S52" s="22"/>
      <c r="Y52" s="6"/>
      <c r="Z52" s="6"/>
      <c r="AA52" s="6"/>
      <c r="AB52" s="6"/>
    </row>
    <row r="53" spans="1:28" ht="18">
      <c r="A53" s="62"/>
      <c r="B53" s="63"/>
      <c r="C53" s="63"/>
      <c r="D53" s="63"/>
      <c r="E53" s="61"/>
      <c r="I53" s="64">
        <v>2555</v>
      </c>
      <c r="J53" s="21">
        <v>97.8</v>
      </c>
      <c r="K53" s="22"/>
      <c r="L53" s="80"/>
      <c r="S53" s="22"/>
      <c r="Y53" s="6"/>
      <c r="Z53" s="6"/>
      <c r="AA53" s="6"/>
      <c r="AB53" s="6"/>
    </row>
    <row r="54" spans="1:28" ht="18">
      <c r="A54" s="62"/>
      <c r="B54" s="61"/>
      <c r="C54" s="61"/>
      <c r="D54" s="61"/>
      <c r="E54" s="61"/>
      <c r="I54" s="22">
        <v>2556</v>
      </c>
      <c r="J54" s="21" t="s">
        <v>25</v>
      </c>
      <c r="K54" s="22"/>
      <c r="S54" s="22"/>
      <c r="Y54" s="6"/>
      <c r="Z54" s="6"/>
      <c r="AA54" s="6"/>
      <c r="AB54" s="6"/>
    </row>
    <row r="55" spans="1:28" ht="18">
      <c r="A55" s="62"/>
      <c r="B55" s="61"/>
      <c r="C55" s="61"/>
      <c r="D55" s="61"/>
      <c r="E55" s="61"/>
      <c r="I55" s="22">
        <v>2557</v>
      </c>
      <c r="J55" s="21">
        <v>68.75</v>
      </c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64">
        <v>2558</v>
      </c>
      <c r="J56" s="22">
        <v>9.7</v>
      </c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22">
        <v>2559</v>
      </c>
      <c r="J57" s="22">
        <v>109.5</v>
      </c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2">
        <v>2560</v>
      </c>
      <c r="J58" s="22">
        <v>71.5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64">
        <v>2561</v>
      </c>
      <c r="J59" s="22">
        <v>117.25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2">
        <v>2562</v>
      </c>
      <c r="J60" s="22">
        <v>230.5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>
        <v>2563</v>
      </c>
      <c r="J61" s="22">
        <v>154.58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64">
        <v>2564</v>
      </c>
      <c r="J62" s="22">
        <v>15.05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6"/>
      <c r="C63" s="66"/>
      <c r="D63" s="66"/>
      <c r="E63" s="66"/>
      <c r="F63" s="66"/>
      <c r="G63" s="7"/>
      <c r="H63" s="7"/>
      <c r="I63" s="22">
        <v>2565</v>
      </c>
      <c r="J63" s="67">
        <v>106.28</v>
      </c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7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2">
        <f>IF($A$79&gt;=6,VLOOKUP($F$78,$X$3:$AC$38,$A$79-4),VLOOKUP($A$78,$X$3:$AC$38,$A$79+1))</f>
        <v>0.526779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2">
        <f>IF($A$79&gt;=6,VLOOKUP($F$78,$Y$58:$AD$97,$A$79-4),VLOOKUP($A$78,$Y$58:$AD$97,$A$79+1))</f>
        <v>1.07547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3">
        <f>B81/V6</f>
        <v>0.007632983403802283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4">
        <f>V4-(B80/B83)</f>
        <v>81.11739600799172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2023-06-08T04:03:54Z</dcterms:modified>
  <cp:category/>
  <cp:version/>
  <cp:contentType/>
  <cp:contentStatus/>
</cp:coreProperties>
</file>