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<sst xmlns="http://schemas.openxmlformats.org/spreadsheetml/2006/main" count="29" uniqueCount="24">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</sst>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025"/>
          <c:w val="0.860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'Y.36-H.05'!$A$7:$A$31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'Y.36-H.05'!$N$7:$N$31</c:f>
              <c:numCache>
                <c:ptCount val="25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221.09</c:v>
                </c:pt>
                <c:pt idx="22">
                  <c:v>133.56</c:v>
                </c:pt>
                <c:pt idx="23">
                  <c:v>233.9498592</c:v>
                </c:pt>
                <c:pt idx="24">
                  <c:v>359.56854720000024</c:v>
                </c:pt>
              </c:numCache>
            </c:numRef>
          </c:val>
        </c:ser>
        <c:gapWidth val="100"/>
        <c:axId val="5490570"/>
        <c:axId val="49415131"/>
      </c:barChart>
      <c:lineChart>
        <c:grouping val="standard"/>
        <c:varyColors val="0"/>
        <c:ser>
          <c:idx val="1"/>
          <c:order val="1"/>
          <c:tx>
            <c:v>ค่าเฉลี่ย 369.5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'Y.36-H.05'!$P$7:$P$30</c:f>
              <c:numCache>
                <c:ptCount val="24"/>
                <c:pt idx="0">
                  <c:v>369.4904221333333</c:v>
                </c:pt>
                <c:pt idx="1">
                  <c:v>369.4904221333333</c:v>
                </c:pt>
                <c:pt idx="2">
                  <c:v>369.4904221333333</c:v>
                </c:pt>
                <c:pt idx="3">
                  <c:v>369.4904221333333</c:v>
                </c:pt>
                <c:pt idx="4">
                  <c:v>369.4904221333333</c:v>
                </c:pt>
                <c:pt idx="5">
                  <c:v>369.4904221333333</c:v>
                </c:pt>
                <c:pt idx="6">
                  <c:v>369.4904221333333</c:v>
                </c:pt>
                <c:pt idx="7">
                  <c:v>369.4904221333333</c:v>
                </c:pt>
                <c:pt idx="8">
                  <c:v>369.4904221333333</c:v>
                </c:pt>
                <c:pt idx="9">
                  <c:v>369.4904221333333</c:v>
                </c:pt>
                <c:pt idx="10">
                  <c:v>369.4904221333333</c:v>
                </c:pt>
                <c:pt idx="11">
                  <c:v>369.4904221333333</c:v>
                </c:pt>
                <c:pt idx="12">
                  <c:v>369.4904221333333</c:v>
                </c:pt>
                <c:pt idx="13">
                  <c:v>369.4904221333333</c:v>
                </c:pt>
                <c:pt idx="14">
                  <c:v>369.4904221333333</c:v>
                </c:pt>
                <c:pt idx="15">
                  <c:v>369.4904221333333</c:v>
                </c:pt>
                <c:pt idx="16">
                  <c:v>369.4904221333333</c:v>
                </c:pt>
                <c:pt idx="17">
                  <c:v>369.4904221333333</c:v>
                </c:pt>
                <c:pt idx="18">
                  <c:v>369.4904221333333</c:v>
                </c:pt>
                <c:pt idx="19">
                  <c:v>369.4904221333333</c:v>
                </c:pt>
                <c:pt idx="20">
                  <c:v>369.4904221333333</c:v>
                </c:pt>
                <c:pt idx="21">
                  <c:v>369.4904221333333</c:v>
                </c:pt>
                <c:pt idx="22">
                  <c:v>369.4904221333333</c:v>
                </c:pt>
                <c:pt idx="23">
                  <c:v>369.4904221333333</c:v>
                </c:pt>
              </c:numCache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415131"/>
        <c:crossesAt val="0"/>
        <c:auto val="1"/>
        <c:lblOffset val="100"/>
        <c:tickLblSkip val="1"/>
        <c:noMultiLvlLbl val="0"/>
      </c:catAx>
      <c:valAx>
        <c:axId val="4941513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7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zoomScalePageLayoutView="0" workbookViewId="0" topLeftCell="A28">
      <selection activeCell="B31" sqref="B31:M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>+N7*1000000/(365*86400)</f>
        <v>4.794044901065449</v>
      </c>
      <c r="P7" s="32">
        <f aca="true" t="shared" si="0" ref="P7:P30">$N$38</f>
        <v>369.4904221333333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1" ref="N8:N23">SUM(B8:M8)</f>
        <v>387.571</v>
      </c>
      <c r="O8" s="31">
        <f aca="true" t="shared" si="2" ref="O8:O30">+N8*1000000/(365*86400)</f>
        <v>12.289795788939625</v>
      </c>
      <c r="P8" s="32">
        <f t="shared" si="0"/>
        <v>369.4904221333333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1"/>
        <v>347.05699999999996</v>
      </c>
      <c r="O9" s="31">
        <f t="shared" si="2"/>
        <v>11.005105276509385</v>
      </c>
      <c r="P9" s="32">
        <f t="shared" si="0"/>
        <v>369.4904221333333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1"/>
        <v>471.332</v>
      </c>
      <c r="O10" s="31">
        <f t="shared" si="2"/>
        <v>14.94583967529173</v>
      </c>
      <c r="P10" s="32">
        <f t="shared" si="0"/>
        <v>369.4904221333333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1"/>
        <v>341.79999999999995</v>
      </c>
      <c r="O11" s="31">
        <f t="shared" si="2"/>
        <v>10.838406900050733</v>
      </c>
      <c r="P11" s="32">
        <f t="shared" si="0"/>
        <v>369.4904221333333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1"/>
        <v>360.538</v>
      </c>
      <c r="O12" s="31">
        <f t="shared" si="2"/>
        <v>11.432584982242517</v>
      </c>
      <c r="P12" s="32">
        <f t="shared" si="0"/>
        <v>369.4904221333333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1"/>
        <v>347.819</v>
      </c>
      <c r="O13" s="31">
        <f t="shared" si="2"/>
        <v>11.029268138001015</v>
      </c>
      <c r="P13" s="32">
        <f t="shared" si="0"/>
        <v>369.4904221333333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1"/>
        <v>360.462528</v>
      </c>
      <c r="O14" s="31">
        <f t="shared" si="2"/>
        <v>11.430191780821918</v>
      </c>
      <c r="P14" s="32">
        <f t="shared" si="0"/>
        <v>369.4904221333333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1"/>
        <v>515.738448</v>
      </c>
      <c r="O15" s="31">
        <f t="shared" si="2"/>
        <v>16.353958904109586</v>
      </c>
      <c r="P15" s="32">
        <f t="shared" si="0"/>
        <v>369.4904221333333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1"/>
        <v>322.65129599999995</v>
      </c>
      <c r="O16" s="31">
        <f t="shared" si="2"/>
        <v>10.231205479452052</v>
      </c>
      <c r="P16" s="32">
        <f t="shared" si="0"/>
        <v>369.4904221333333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1"/>
        <v>584.1262079999999</v>
      </c>
      <c r="O17" s="31">
        <f t="shared" si="2"/>
        <v>18.522520547945202</v>
      </c>
      <c r="P17" s="32">
        <f t="shared" si="0"/>
        <v>369.4904221333333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1"/>
        <v>159.24038400000003</v>
      </c>
      <c r="O18" s="31">
        <f t="shared" si="2"/>
        <v>5.049479452054795</v>
      </c>
      <c r="P18" s="32">
        <f t="shared" si="0"/>
        <v>369.4904221333333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1"/>
        <v>427.067424</v>
      </c>
      <c r="O19" s="31">
        <f t="shared" si="2"/>
        <v>13.542219178082192</v>
      </c>
      <c r="P19" s="32">
        <f t="shared" si="0"/>
        <v>369.4904221333333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1"/>
        <v>798.4560960000001</v>
      </c>
      <c r="O20" s="31">
        <f t="shared" si="2"/>
        <v>25.31887671232877</v>
      </c>
      <c r="P20" s="32">
        <f t="shared" si="0"/>
        <v>369.4904221333333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1"/>
        <v>385.865856</v>
      </c>
      <c r="O21" s="31">
        <f t="shared" si="2"/>
        <v>12.235726027397261</v>
      </c>
      <c r="P21" s="32">
        <f t="shared" si="0"/>
        <v>369.4904221333333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1"/>
        <v>238.49251200000003</v>
      </c>
      <c r="O22" s="31">
        <f t="shared" si="2"/>
        <v>7.5625479452054805</v>
      </c>
      <c r="P22" s="32">
        <f t="shared" si="0"/>
        <v>369.4904221333333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1"/>
        <v>436.9075200000001</v>
      </c>
      <c r="O23" s="31">
        <f t="shared" si="2"/>
        <v>13.85424657534247</v>
      </c>
      <c r="P23" s="32">
        <f t="shared" si="0"/>
        <v>369.4904221333333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 aca="true" t="shared" si="3" ref="N24:N29">SUM(B24:M24)</f>
        <v>178.26</v>
      </c>
      <c r="O24" s="31">
        <f t="shared" si="2"/>
        <v>5.652587519025875</v>
      </c>
      <c r="P24" s="32">
        <f t="shared" si="0"/>
        <v>369.4904221333333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 t="shared" si="3"/>
        <v>448.82000000000005</v>
      </c>
      <c r="O25" s="31">
        <f t="shared" si="2"/>
        <v>14.231988838153224</v>
      </c>
      <c r="P25" s="32">
        <f t="shared" si="0"/>
        <v>369.4904221333333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 t="shared" si="3"/>
        <v>431.30999999999995</v>
      </c>
      <c r="O26" s="31">
        <f t="shared" si="2"/>
        <v>13.676750380517502</v>
      </c>
      <c r="P26" s="32">
        <f t="shared" si="0"/>
        <v>369.4904221333333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 t="shared" si="3"/>
        <v>584.47</v>
      </c>
      <c r="O27" s="31">
        <f t="shared" si="2"/>
        <v>18.53342212075089</v>
      </c>
      <c r="P27" s="32">
        <f t="shared" si="0"/>
        <v>369.4904221333333</v>
      </c>
      <c r="Q27" s="27"/>
    </row>
    <row r="28" spans="1:17" ht="15" customHeight="1">
      <c r="A28" s="26">
        <v>2562</v>
      </c>
      <c r="B28" s="29">
        <v>0.73</v>
      </c>
      <c r="C28" s="29">
        <v>0.75</v>
      </c>
      <c r="D28" s="29">
        <v>1.07</v>
      </c>
      <c r="E28" s="29">
        <v>1.37</v>
      </c>
      <c r="F28" s="29">
        <v>107.31</v>
      </c>
      <c r="G28" s="29">
        <v>57.18</v>
      </c>
      <c r="H28" s="29">
        <v>22.2</v>
      </c>
      <c r="I28" s="29">
        <v>14.17</v>
      </c>
      <c r="J28" s="29">
        <v>7.22</v>
      </c>
      <c r="K28" s="29">
        <v>4.43</v>
      </c>
      <c r="L28" s="29">
        <v>2.55</v>
      </c>
      <c r="M28" s="29">
        <v>2.11</v>
      </c>
      <c r="N28" s="30">
        <f t="shared" si="3"/>
        <v>221.09</v>
      </c>
      <c r="O28" s="31">
        <f t="shared" si="2"/>
        <v>7.010717909690513</v>
      </c>
      <c r="P28" s="32">
        <f t="shared" si="0"/>
        <v>369.4904221333333</v>
      </c>
      <c r="Q28" s="27"/>
    </row>
    <row r="29" spans="1:17" ht="15" customHeight="1">
      <c r="A29" s="26">
        <v>2563</v>
      </c>
      <c r="B29" s="29">
        <v>2.08</v>
      </c>
      <c r="C29" s="29">
        <v>1.98</v>
      </c>
      <c r="D29" s="29">
        <v>11.91</v>
      </c>
      <c r="E29" s="29">
        <v>8.23</v>
      </c>
      <c r="F29" s="29">
        <v>45.54</v>
      </c>
      <c r="G29" s="29">
        <v>29.05</v>
      </c>
      <c r="H29" s="29">
        <v>14.29</v>
      </c>
      <c r="I29" s="29">
        <v>8.47</v>
      </c>
      <c r="J29" s="29">
        <v>4.68</v>
      </c>
      <c r="K29" s="29">
        <v>2.67</v>
      </c>
      <c r="L29" s="29">
        <v>2.31</v>
      </c>
      <c r="M29" s="29">
        <v>2.35</v>
      </c>
      <c r="N29" s="30">
        <f t="shared" si="3"/>
        <v>133.56</v>
      </c>
      <c r="O29" s="31">
        <f t="shared" si="2"/>
        <v>4.235159817351598</v>
      </c>
      <c r="P29" s="32">
        <f t="shared" si="0"/>
        <v>369.4904221333333</v>
      </c>
      <c r="Q29" s="27"/>
    </row>
    <row r="30" spans="1:17" ht="15" customHeight="1">
      <c r="A30" s="26">
        <v>2564</v>
      </c>
      <c r="B30" s="29">
        <v>1.0605600000000008</v>
      </c>
      <c r="C30" s="29">
        <v>1.3735872000000011</v>
      </c>
      <c r="D30" s="29">
        <v>32.87260799999999</v>
      </c>
      <c r="E30" s="29">
        <v>23.156928</v>
      </c>
      <c r="F30" s="29">
        <v>36.389087999999994</v>
      </c>
      <c r="G30" s="29">
        <v>37.788768000000005</v>
      </c>
      <c r="H30" s="29">
        <v>49.861439999999995</v>
      </c>
      <c r="I30" s="29">
        <v>23.739264000000002</v>
      </c>
      <c r="J30" s="29">
        <v>9.087551999999999</v>
      </c>
      <c r="K30" s="29">
        <v>6.919776</v>
      </c>
      <c r="L30" s="29">
        <v>5.0163839999999995</v>
      </c>
      <c r="M30" s="29">
        <v>6.683904000000002</v>
      </c>
      <c r="N30" s="30">
        <f>SUM(B30:M30)</f>
        <v>233.9498592</v>
      </c>
      <c r="O30" s="31">
        <f t="shared" si="2"/>
        <v>7.418501369863013</v>
      </c>
      <c r="P30" s="32">
        <f t="shared" si="0"/>
        <v>369.4904221333333</v>
      </c>
      <c r="Q30" s="27"/>
    </row>
    <row r="31" spans="1:17" ht="15" customHeight="1">
      <c r="A31" s="42">
        <v>2565</v>
      </c>
      <c r="B31" s="43">
        <v>5.077728000000001</v>
      </c>
      <c r="C31" s="43">
        <v>16.81344</v>
      </c>
      <c r="D31" s="43">
        <v>8.441279999999999</v>
      </c>
      <c r="E31" s="43">
        <v>76.401792</v>
      </c>
      <c r="F31" s="43">
        <v>127.05120000000016</v>
      </c>
      <c r="G31" s="43">
        <v>61.10208000000001</v>
      </c>
      <c r="H31" s="43">
        <v>43.288992</v>
      </c>
      <c r="I31" s="43">
        <v>15.723936000000007</v>
      </c>
      <c r="J31" s="43">
        <v>1.5784416000000012</v>
      </c>
      <c r="K31" s="43">
        <v>1.507852800000001</v>
      </c>
      <c r="L31" s="43">
        <v>1.267056000000001</v>
      </c>
      <c r="M31" s="43">
        <v>1.314748800000001</v>
      </c>
      <c r="N31" s="44">
        <f>SUM(B31:M31)</f>
        <v>359.56854720000024</v>
      </c>
      <c r="O31" s="45">
        <f>+N31*1000000/(365*86400)</f>
        <v>11.401843835616445</v>
      </c>
      <c r="P31" s="32"/>
      <c r="Q31" s="27"/>
    </row>
    <row r="32" spans="1:17" ht="15" customHeight="1">
      <c r="A32" s="26">
        <v>2566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8" t="s">
        <v>19</v>
      </c>
      <c r="B37" s="33">
        <f>MAX(B7:B30)</f>
        <v>13.437</v>
      </c>
      <c r="C37" s="33">
        <f aca="true" t="shared" si="4" ref="C37:M37">MAX(C7:C30)</f>
        <v>36.54806400000001</v>
      </c>
      <c r="D37" s="33">
        <f t="shared" si="4"/>
        <v>111.18383999999999</v>
      </c>
      <c r="E37" s="33">
        <f t="shared" si="4"/>
        <v>122.13504</v>
      </c>
      <c r="F37" s="33">
        <f t="shared" si="4"/>
        <v>225.62928000000008</v>
      </c>
      <c r="G37" s="33">
        <f t="shared" si="4"/>
        <v>168.58972800000004</v>
      </c>
      <c r="H37" s="33">
        <f t="shared" si="4"/>
        <v>91</v>
      </c>
      <c r="I37" s="33">
        <f t="shared" si="4"/>
        <v>32.188</v>
      </c>
      <c r="J37" s="33">
        <f t="shared" si="4"/>
        <v>22.71369600000001</v>
      </c>
      <c r="K37" s="33">
        <f t="shared" si="4"/>
        <v>17.22</v>
      </c>
      <c r="L37" s="33">
        <f t="shared" si="4"/>
        <v>12.829</v>
      </c>
      <c r="M37" s="33">
        <f t="shared" si="4"/>
        <v>14.554080000000003</v>
      </c>
      <c r="N37" s="33">
        <f>MAX(N7:N30)</f>
        <v>798.4560960000001</v>
      </c>
      <c r="O37" s="31">
        <f>+N37*1000000/(365*86400)</f>
        <v>25.31887671232877</v>
      </c>
      <c r="P37" s="34"/>
      <c r="Q37" s="27"/>
    </row>
    <row r="38" spans="1:17" ht="15" customHeight="1">
      <c r="A38" s="28" t="s">
        <v>16</v>
      </c>
      <c r="B38" s="33">
        <f>AVERAGE(B7:B30)</f>
        <v>4.544283000000001</v>
      </c>
      <c r="C38" s="33">
        <f aca="true" t="shared" si="5" ref="C38:M38">AVERAGE(C7:C30)</f>
        <v>10.220923800000001</v>
      </c>
      <c r="D38" s="33">
        <f t="shared" si="5"/>
        <v>16.429495</v>
      </c>
      <c r="E38" s="33">
        <f t="shared" si="5"/>
        <v>39.236054</v>
      </c>
      <c r="F38" s="33">
        <f t="shared" si="5"/>
        <v>92.65919766666666</v>
      </c>
      <c r="G38" s="33">
        <f t="shared" si="5"/>
        <v>103.10295066666667</v>
      </c>
      <c r="H38" s="33">
        <f t="shared" si="5"/>
        <v>50.31548166666665</v>
      </c>
      <c r="I38" s="33">
        <f t="shared" si="5"/>
        <v>21.33059533333334</v>
      </c>
      <c r="J38" s="33">
        <f t="shared" si="5"/>
        <v>11.602777333333336</v>
      </c>
      <c r="K38" s="33">
        <f t="shared" si="5"/>
        <v>8.341482666666666</v>
      </c>
      <c r="L38" s="33">
        <f t="shared" si="5"/>
        <v>5.917450333333335</v>
      </c>
      <c r="M38" s="33">
        <f t="shared" si="5"/>
        <v>5.789730666666667</v>
      </c>
      <c r="N38" s="33">
        <f>SUM(B38:M38)</f>
        <v>369.4904221333333</v>
      </c>
      <c r="O38" s="31">
        <f>+N38*1000000/(365*86400)</f>
        <v>11.716464425841366</v>
      </c>
      <c r="P38" s="34"/>
      <c r="Q38" s="27"/>
    </row>
    <row r="39" spans="1:17" ht="15" customHeight="1">
      <c r="A39" s="28" t="s">
        <v>20</v>
      </c>
      <c r="B39" s="33">
        <f>MIN(B7:B30)</f>
        <v>0</v>
      </c>
      <c r="C39" s="33">
        <f aca="true" t="shared" si="6" ref="C39:M39">MIN(C7:C30)</f>
        <v>0.53</v>
      </c>
      <c r="D39" s="33">
        <f t="shared" si="6"/>
        <v>1.07</v>
      </c>
      <c r="E39" s="33">
        <f t="shared" si="6"/>
        <v>1.37</v>
      </c>
      <c r="F39" s="33">
        <f t="shared" si="6"/>
        <v>19.786</v>
      </c>
      <c r="G39" s="33">
        <f t="shared" si="6"/>
        <v>29.05</v>
      </c>
      <c r="H39" s="33">
        <f t="shared" si="6"/>
        <v>13.486</v>
      </c>
      <c r="I39" s="33">
        <f t="shared" si="6"/>
        <v>8.47</v>
      </c>
      <c r="J39" s="33">
        <f t="shared" si="6"/>
        <v>4.029695999999997</v>
      </c>
      <c r="K39" s="33">
        <f t="shared" si="6"/>
        <v>1.6493759999999995</v>
      </c>
      <c r="L39" s="33">
        <f t="shared" si="6"/>
        <v>1.68</v>
      </c>
      <c r="M39" s="33">
        <f t="shared" si="6"/>
        <v>0.67</v>
      </c>
      <c r="N39" s="33">
        <f>MIN(N7:N30)</f>
        <v>133.56</v>
      </c>
      <c r="O39" s="31">
        <f>+N39*1000000/(365*86400)</f>
        <v>4.235159817351598</v>
      </c>
      <c r="P39" s="34"/>
      <c r="Q39" s="27"/>
    </row>
    <row r="40" spans="1:16" ht="21" customHeight="1">
      <c r="A40" s="1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8" customHeight="1">
      <c r="A41" s="1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1"/>
      <c r="P41" s="38"/>
    </row>
    <row r="42" spans="1:16" ht="18" customHeight="1">
      <c r="A42" s="1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8"/>
    </row>
    <row r="43" spans="1:16" ht="18" customHeight="1">
      <c r="A43" s="1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8"/>
    </row>
    <row r="44" spans="1:16" ht="18" customHeight="1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8"/>
    </row>
    <row r="45" spans="1:16" ht="18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8"/>
    </row>
    <row r="46" spans="1:16" ht="18" customHeight="1">
      <c r="A46" s="1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8"/>
    </row>
    <row r="47" spans="1:16" ht="18" customHeight="1">
      <c r="A47" s="1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8"/>
    </row>
    <row r="48" spans="1:16" ht="24.75" customHeight="1">
      <c r="A48" s="20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1"/>
      <c r="P48" s="38"/>
    </row>
    <row r="49" spans="1:16" ht="24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3"/>
      <c r="O49" s="21"/>
      <c r="P49" s="38"/>
    </row>
    <row r="50" spans="1:16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3"/>
      <c r="O50" s="21"/>
      <c r="P50" s="38"/>
    </row>
    <row r="51" spans="1:16" ht="24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3"/>
      <c r="O51" s="21"/>
      <c r="P51" s="38"/>
    </row>
    <row r="52" spans="1:16" ht="24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3"/>
      <c r="O52" s="21"/>
      <c r="P52" s="38"/>
    </row>
    <row r="53" spans="1:16" ht="18" customHeight="1">
      <c r="A53" s="2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</row>
    <row r="54" ht="18" customHeight="1">
      <c r="A54" s="24"/>
    </row>
    <row r="55" ht="18" customHeight="1">
      <c r="A55" s="24"/>
    </row>
    <row r="56" ht="18" customHeight="1">
      <c r="A56" s="24"/>
    </row>
    <row r="57" ht="18" customHeight="1">
      <c r="A57" s="24"/>
    </row>
    <row r="58" ht="18" customHeight="1">
      <c r="A58" s="24"/>
    </row>
    <row r="59" ht="18" customHeight="1">
      <c r="A59" s="24"/>
    </row>
    <row r="60" ht="18" customHeight="1">
      <c r="A60" s="24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2016-07-13T04:25:09Z</cp:lastPrinted>
  <dcterms:created xsi:type="dcterms:W3CDTF">1994-01-31T08:04:27Z</dcterms:created>
  <dcterms:modified xsi:type="dcterms:W3CDTF">2023-04-24T09:17:28Z</dcterms:modified>
  <cp:category/>
  <cp:version/>
  <cp:contentType/>
  <cp:contentStatus/>
</cp:coreProperties>
</file>