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data Y.37" sheetId="1" r:id="rId1"/>
    <sheet name="Runoff coefficient-Y.37" sheetId="2" r:id="rId2"/>
  </sheets>
  <definedNames>
    <definedName name="_xlnm.Print_Area" localSheetId="0">'data Y.37'!$A:$IV</definedName>
  </definedNames>
  <calcPr fullCalcOnLoad="1"/>
</workbook>
</file>

<file path=xl/sharedStrings.xml><?xml version="1.0" encoding="utf-8"?>
<sst xmlns="http://schemas.openxmlformats.org/spreadsheetml/2006/main" count="40" uniqueCount="35">
  <si>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</si>
  <si>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</si>
  <si>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</si>
  <si>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</si>
  <si>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</si>
  <si>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</si>
  <si>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</si>
  <si>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Y.1C</t>
  </si>
  <si>
    <t>งาว</t>
  </si>
  <si>
    <t>เชียงม่วน</t>
  </si>
  <si>
    <t>สอง</t>
  </si>
  <si>
    <t>ปง</t>
  </si>
  <si>
    <t>ร้องกวาง</t>
  </si>
  <si>
    <t>เด่นชัย</t>
  </si>
  <si>
    <t>ลอง</t>
  </si>
  <si>
    <t>Y.20</t>
  </si>
  <si>
    <t>ตร.กม.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</si>
  <si>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</si>
  <si>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</si>
  <si>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</si>
  <si>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</si>
  <si>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</si>
  <si>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</si>
  <si>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</si>
  <si>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</si>
  <si>
    <t>เมืองแพร่</t>
  </si>
  <si>
    <t>พื้นที่รับน้ำที่สถานี  Y.37</t>
  </si>
  <si>
    <t>-</t>
  </si>
  <si>
    <t xml:space="preserve"> Runoff  coefficient สถานี Y.37 อ.วังชิ้น จ.แพร่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</si>
  <si>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</si>
  <si>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</si>
  <si>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</si>
  <si>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</si>
  <si>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</si>
  <si>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>วังชิ้น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</si>
</sst>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sz val="14"/>
      <color indexed="10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2" borderId="2" xfId="0" applyNumberFormat="1" applyFont="1" applyFill="1" applyBorder="1" applyAlignment="1" applyProtection="1">
      <alignment horizontal="center" vertical="center"/>
      <protection/>
    </xf>
    <xf numFmtId="1" fontId="6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6" fillId="2" borderId="6" xfId="0" applyNumberFormat="1" applyFont="1" applyFill="1" applyBorder="1" applyAlignment="1" applyProtection="1">
      <alignment horizontal="center" vertical="center"/>
      <protection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2" fontId="0" fillId="0" borderId="3" xfId="0" applyNumberFormat="1" applyFont="1" applyBorder="1" applyAlignment="1">
      <alignment horizontal="center" vertical="center"/>
    </xf>
    <xf numFmtId="187" fontId="0" fillId="0" borderId="6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3" fillId="4" borderId="4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187" fontId="3" fillId="4" borderId="4" xfId="0" applyNumberFormat="1" applyFont="1" applyFill="1" applyBorder="1" applyAlignment="1" applyProtection="1">
      <alignment horizontal="center" vertical="center"/>
      <protection/>
    </xf>
    <xf numFmtId="2" fontId="3" fillId="4" borderId="8" xfId="0" applyNumberFormat="1" applyFont="1" applyFill="1" applyBorder="1" applyAlignment="1">
      <alignment horizontal="center" vertical="center"/>
    </xf>
    <xf numFmtId="187" fontId="13" fillId="0" borderId="3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Y.37 แม่น้ำยม อ.วังชิ้น จ.แพร่
พื้นที่รับน้ำ 10,305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Y.37'!$P$5:$P$25</c:f>
              <c:numCache>
                <c:ptCount val="21"/>
                <c:pt idx="0">
                  <c:v>1059.7818181818182</c:v>
                </c:pt>
                <c:pt idx="1">
                  <c:v>1344.9363636363635</c:v>
                </c:pt>
                <c:pt idx="2">
                  <c:v>1386.7363636363636</c:v>
                </c:pt>
                <c:pt idx="3">
                  <c:v>1173.1454545454546</c:v>
                </c:pt>
                <c:pt idx="4">
                  <c:v>1087.5727272727274</c:v>
                </c:pt>
                <c:pt idx="5">
                  <c:v>1178.7090909090907</c:v>
                </c:pt>
                <c:pt idx="6">
                  <c:v>1191.1545454545455</c:v>
                </c:pt>
                <c:pt idx="7">
                  <c:v>1376.1545454545458</c:v>
                </c:pt>
                <c:pt idx="8">
                  <c:v>1301.209090909091</c:v>
                </c:pt>
                <c:pt idx="9">
                  <c:v>1220.3636363636363</c:v>
                </c:pt>
                <c:pt idx="10">
                  <c:v>1182.6181818181817</c:v>
                </c:pt>
                <c:pt idx="11">
                  <c:v>1170.9363636363635</c:v>
                </c:pt>
                <c:pt idx="12">
                  <c:v>1627.0000000000002</c:v>
                </c:pt>
                <c:pt idx="13">
                  <c:v>1388.19</c:v>
                </c:pt>
                <c:pt idx="14">
                  <c:v>1021.8375000000001</c:v>
                </c:pt>
                <c:pt idx="15">
                  <c:v>1206.9199999999998</c:v>
                </c:pt>
                <c:pt idx="16">
                  <c:v>988.9666666666667</c:v>
                </c:pt>
                <c:pt idx="17">
                  <c:v>1266.6142857142856</c:v>
                </c:pt>
                <c:pt idx="18">
                  <c:v>1360.8</c:v>
                </c:pt>
              </c:numCache>
            </c:numRef>
          </c:xVal>
          <c:yVal>
            <c:numRef>
              <c:f>'data Y.37'!$D$5:$D$25</c:f>
              <c:numCache>
                <c:ptCount val="21"/>
                <c:pt idx="0">
                  <c:v>225.0131004366812</c:v>
                </c:pt>
                <c:pt idx="1">
                  <c:v>256.48995633187775</c:v>
                </c:pt>
                <c:pt idx="2">
                  <c:v>348.5075206210577</c:v>
                </c:pt>
                <c:pt idx="3">
                  <c:v>396.2076661814653</c:v>
                </c:pt>
                <c:pt idx="4">
                  <c:v>218.41436196021348</c:v>
                </c:pt>
                <c:pt idx="5">
                  <c:v>246.26103833090733</c:v>
                </c:pt>
                <c:pt idx="6">
                  <c:v>286.95573799126635</c:v>
                </c:pt>
                <c:pt idx="7">
                  <c:v>407.60317205240176</c:v>
                </c:pt>
                <c:pt idx="8">
                  <c:v>161.81562348374575</c:v>
                </c:pt>
                <c:pt idx="9">
                  <c:v>230.4997573993207</c:v>
                </c:pt>
                <c:pt idx="10">
                  <c:v>166.30955846676372</c:v>
                </c:pt>
                <c:pt idx="11">
                  <c:v>219.6661814653081</c:v>
                </c:pt>
                <c:pt idx="12">
                  <c:v>681.8177397379914</c:v>
                </c:pt>
                <c:pt idx="13">
                  <c:v>372.60164968461913</c:v>
                </c:pt>
                <c:pt idx="14">
                  <c:v>174.89859291606015</c:v>
                </c:pt>
                <c:pt idx="15">
                  <c:v>217.1877729257642</c:v>
                </c:pt>
                <c:pt idx="16">
                  <c:v>81.50240698689959</c:v>
                </c:pt>
                <c:pt idx="17">
                  <c:v>256.5938864628821</c:v>
                </c:pt>
                <c:pt idx="18">
                  <c:v>372.1591460456089</c:v>
                </c:pt>
              </c:numCache>
            </c:numRef>
          </c:yVal>
          <c:smooth val="0"/>
        </c:ser>
        <c:axId val="49589482"/>
        <c:axId val="43652155"/>
      </c:scatterChart>
      <c:valAx>
        <c:axId val="49589482"/>
        <c:scaling>
          <c:orientation val="minMax"/>
          <c:max val="20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3652155"/>
        <c:crosses val="autoZero"/>
        <c:crossBetween val="midCat"/>
        <c:dispUnits/>
        <c:majorUnit val="100"/>
        <c:minorUnit val="100"/>
      </c:valAx>
      <c:valAx>
        <c:axId val="4365215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589482"/>
        <c:crossesAt val="8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52"/>
  <sheetViews>
    <sheetView tabSelected="1" workbookViewId="0" topLeftCell="A1">
      <pane ySplit="4" topLeftCell="BM5" activePane="bottomLeft" state="frozen"/>
      <selection pane="topLeft" activeCell="A1" sqref="A1"/>
      <selection pane="bottomLeft" activeCell="M23" sqref="M23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3.28125" style="1" customWidth="1"/>
    <col min="4" max="4" width="13.140625" style="3" customWidth="1"/>
    <col min="5" max="16" width="9.7109375" style="1" customWidth="1"/>
    <col min="17" max="17" width="12.421875" style="1" customWidth="1"/>
    <col min="18" max="25" width="6.28125" style="1" customWidth="1"/>
    <col min="26" max="49" width="9.140625" style="1" customWidth="1"/>
    <col min="50" max="50" width="9.140625" style="2" customWidth="1"/>
    <col min="51" max="51" width="9.140625" style="3" customWidth="1"/>
    <col min="52" max="60" width="9.140625" style="2" customWidth="1"/>
    <col min="61" max="62" width="9.140625" style="3" customWidth="1"/>
    <col min="63" max="87" width="9.140625" style="2" customWidth="1"/>
    <col min="88" max="16384" width="9.140625" style="1" customWidth="1"/>
  </cols>
  <sheetData>
    <row r="1" spans="2:17" ht="24.75" customHeight="1">
      <c r="B1" s="45" t="s">
        <v>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62" ht="19.5" customHeight="1">
      <c r="B2" s="46" t="s">
        <v>0</v>
      </c>
      <c r="C2" s="29" t="s">
        <v>29</v>
      </c>
      <c r="D2" s="29" t="s">
        <v>30</v>
      </c>
      <c r="E2" s="49" t="s">
        <v>1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7" t="s">
        <v>24</v>
      </c>
      <c r="R2" s="4"/>
      <c r="S2" s="4"/>
      <c r="T2" s="4"/>
      <c r="U2" s="4"/>
      <c r="V2" s="4"/>
      <c r="W2" s="4"/>
      <c r="X2" s="4"/>
      <c r="Y2" s="4"/>
      <c r="AX2" s="20"/>
      <c r="AY2" s="6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</row>
    <row r="3" spans="2:62" ht="19.5" customHeight="1">
      <c r="B3" s="47"/>
      <c r="C3" s="30" t="s">
        <v>31</v>
      </c>
      <c r="D3" s="30" t="s">
        <v>32</v>
      </c>
      <c r="E3" s="5" t="s">
        <v>8</v>
      </c>
      <c r="F3" s="5" t="s">
        <v>9</v>
      </c>
      <c r="G3" s="5" t="s">
        <v>10</v>
      </c>
      <c r="H3" s="5" t="s">
        <v>15</v>
      </c>
      <c r="I3" s="5" t="s">
        <v>11</v>
      </c>
      <c r="J3" s="5" t="s">
        <v>25</v>
      </c>
      <c r="K3" s="5" t="s">
        <v>7</v>
      </c>
      <c r="L3" s="5" t="s">
        <v>14</v>
      </c>
      <c r="M3" s="5" t="s">
        <v>12</v>
      </c>
      <c r="N3" s="5" t="s">
        <v>13</v>
      </c>
      <c r="O3" s="18" t="s">
        <v>34</v>
      </c>
      <c r="P3" s="18" t="s">
        <v>2</v>
      </c>
      <c r="Q3" s="28" t="s">
        <v>33</v>
      </c>
      <c r="R3" s="4"/>
      <c r="S3" s="4"/>
      <c r="T3" s="4"/>
      <c r="U3" s="4"/>
      <c r="V3" s="4"/>
      <c r="W3" s="4"/>
      <c r="X3" s="4"/>
      <c r="Y3" s="4"/>
      <c r="AX3" s="20"/>
      <c r="AY3" s="6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ht="19.5" customHeight="1">
      <c r="B4" s="48"/>
      <c r="C4" s="31" t="s">
        <v>5</v>
      </c>
      <c r="D4" s="32" t="s">
        <v>3</v>
      </c>
      <c r="E4" s="31">
        <v>16092</v>
      </c>
      <c r="F4" s="31">
        <v>73082</v>
      </c>
      <c r="G4" s="31">
        <v>40043</v>
      </c>
      <c r="H4" s="31">
        <v>40111</v>
      </c>
      <c r="I4" s="31">
        <v>73032</v>
      </c>
      <c r="J4" s="31">
        <v>40013</v>
      </c>
      <c r="K4" s="31">
        <v>40151</v>
      </c>
      <c r="L4" s="31">
        <v>40052</v>
      </c>
      <c r="M4" s="31">
        <v>40032</v>
      </c>
      <c r="N4" s="31">
        <v>40092</v>
      </c>
      <c r="O4" s="31">
        <v>40062</v>
      </c>
      <c r="P4" s="31" t="s">
        <v>3</v>
      </c>
      <c r="Q4" s="33"/>
      <c r="R4" s="4"/>
      <c r="S4" s="4"/>
      <c r="T4" s="4"/>
      <c r="U4" s="4"/>
      <c r="V4" s="4"/>
      <c r="W4" s="4"/>
      <c r="X4" s="4"/>
      <c r="Y4" s="4"/>
      <c r="AX4" s="20"/>
      <c r="AY4" s="6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ht="19.5" customHeight="1">
      <c r="B5" s="12">
        <v>2542</v>
      </c>
      <c r="C5" s="34">
        <v>2318.76</v>
      </c>
      <c r="D5" s="32">
        <f>C5*1000/10305</f>
        <v>225.0131004366812</v>
      </c>
      <c r="E5" s="39">
        <v>1134.9</v>
      </c>
      <c r="F5" s="39">
        <v>1002.3</v>
      </c>
      <c r="G5" s="39">
        <v>985.3</v>
      </c>
      <c r="H5" s="39">
        <v>1245.4</v>
      </c>
      <c r="I5" s="39">
        <v>770.9</v>
      </c>
      <c r="J5" s="39">
        <v>840</v>
      </c>
      <c r="K5" s="39">
        <v>1239.8</v>
      </c>
      <c r="L5" s="39">
        <v>1169.8</v>
      </c>
      <c r="M5" s="39">
        <v>774.5</v>
      </c>
      <c r="N5" s="39">
        <v>961.6</v>
      </c>
      <c r="O5" s="39">
        <v>1533.1</v>
      </c>
      <c r="P5" s="36">
        <f>AVERAGE(E5:O5)</f>
        <v>1059.7818181818182</v>
      </c>
      <c r="Q5" s="14">
        <f aca="true" t="shared" si="0" ref="Q5:Q23">D5*100/P5</f>
        <v>21.232021211943223</v>
      </c>
      <c r="R5" s="6"/>
      <c r="S5" s="6"/>
      <c r="T5" s="6"/>
      <c r="U5" s="6"/>
      <c r="V5" s="6"/>
      <c r="W5" s="6"/>
      <c r="X5" s="6"/>
      <c r="Y5" s="6"/>
      <c r="AX5" s="4"/>
      <c r="AY5" s="6"/>
      <c r="AZ5" s="4"/>
      <c r="BA5" s="4"/>
      <c r="BB5" s="4"/>
      <c r="BC5" s="4"/>
      <c r="BD5" s="4"/>
      <c r="BE5" s="4"/>
      <c r="BF5" s="4"/>
      <c r="BG5" s="4"/>
      <c r="BH5" s="4"/>
      <c r="BI5" s="6"/>
      <c r="BJ5" s="6"/>
    </row>
    <row r="6" spans="2:62" ht="19.5" customHeight="1">
      <c r="B6" s="13">
        <v>2543</v>
      </c>
      <c r="C6" s="35">
        <v>2643.129</v>
      </c>
      <c r="D6" s="36">
        <f aca="true" t="shared" si="1" ref="D6:D23">C6*1000/10305</f>
        <v>256.48995633187775</v>
      </c>
      <c r="E6" s="39">
        <v>1238.1</v>
      </c>
      <c r="F6" s="39">
        <v>1200</v>
      </c>
      <c r="G6" s="39">
        <v>1073.4</v>
      </c>
      <c r="H6" s="39">
        <v>1588.3</v>
      </c>
      <c r="I6" s="39">
        <v>1320.2</v>
      </c>
      <c r="J6" s="39">
        <v>961.2</v>
      </c>
      <c r="K6" s="39">
        <v>1375.7</v>
      </c>
      <c r="L6" s="39">
        <v>1742.9</v>
      </c>
      <c r="M6" s="39">
        <v>1073</v>
      </c>
      <c r="N6" s="39">
        <v>1345.3</v>
      </c>
      <c r="O6" s="39">
        <v>1876.2</v>
      </c>
      <c r="P6" s="36">
        <f aca="true" t="shared" si="2" ref="P6:P23">AVERAGE(E6:O6)</f>
        <v>1344.9363636363635</v>
      </c>
      <c r="Q6" s="15">
        <f t="shared" si="0"/>
        <v>19.07078753067503</v>
      </c>
      <c r="R6" s="6"/>
      <c r="S6" s="6"/>
      <c r="T6" s="19"/>
      <c r="U6" s="6"/>
      <c r="V6" s="6"/>
      <c r="W6" s="6"/>
      <c r="X6" s="6"/>
      <c r="Y6" s="6"/>
      <c r="AX6" s="4"/>
      <c r="AY6" s="6"/>
      <c r="AZ6" s="4"/>
      <c r="BA6" s="4"/>
      <c r="BB6" s="4"/>
      <c r="BC6" s="4"/>
      <c r="BD6" s="4"/>
      <c r="BE6" s="4"/>
      <c r="BF6" s="4"/>
      <c r="BG6" s="4"/>
      <c r="BH6" s="4"/>
      <c r="BI6" s="6"/>
      <c r="BJ6" s="6"/>
    </row>
    <row r="7" spans="2:62" ht="19.5" customHeight="1">
      <c r="B7" s="13">
        <v>2544</v>
      </c>
      <c r="C7" s="35">
        <v>3591.37</v>
      </c>
      <c r="D7" s="36">
        <f t="shared" si="1"/>
        <v>348.5075206210577</v>
      </c>
      <c r="E7" s="39">
        <v>1354.9</v>
      </c>
      <c r="F7" s="39">
        <v>1278.4</v>
      </c>
      <c r="G7" s="39">
        <v>1254.7</v>
      </c>
      <c r="H7" s="39">
        <v>1301.2</v>
      </c>
      <c r="I7" s="39">
        <v>1319.7</v>
      </c>
      <c r="J7" s="39">
        <v>1047.3</v>
      </c>
      <c r="K7" s="39">
        <v>1103</v>
      </c>
      <c r="L7" s="39">
        <v>1390.7</v>
      </c>
      <c r="M7" s="39">
        <v>1244</v>
      </c>
      <c r="N7" s="39">
        <v>1168.8</v>
      </c>
      <c r="O7" s="39">
        <v>2791.4</v>
      </c>
      <c r="P7" s="36">
        <f t="shared" si="2"/>
        <v>1386.7363636363636</v>
      </c>
      <c r="Q7" s="15">
        <f t="shared" si="0"/>
        <v>25.13149072597947</v>
      </c>
      <c r="R7" s="6"/>
      <c r="S7" s="6"/>
      <c r="T7" s="6"/>
      <c r="U7" s="6"/>
      <c r="V7" s="6"/>
      <c r="W7" s="6"/>
      <c r="X7" s="6"/>
      <c r="Y7" s="6"/>
      <c r="AX7" s="4"/>
      <c r="AY7" s="6"/>
      <c r="AZ7" s="4"/>
      <c r="BA7" s="4"/>
      <c r="BB7" s="4"/>
      <c r="BC7" s="4"/>
      <c r="BD7" s="4"/>
      <c r="BE7" s="4"/>
      <c r="BF7" s="4"/>
      <c r="BG7" s="4"/>
      <c r="BH7" s="4"/>
      <c r="BI7" s="6"/>
      <c r="BJ7" s="6"/>
    </row>
    <row r="8" spans="2:62" ht="19.5" customHeight="1">
      <c r="B8" s="13">
        <v>2545</v>
      </c>
      <c r="C8" s="35">
        <v>4082.92</v>
      </c>
      <c r="D8" s="36">
        <f t="shared" si="1"/>
        <v>396.2076661814653</v>
      </c>
      <c r="E8" s="39">
        <v>844.5</v>
      </c>
      <c r="F8" s="39">
        <v>849.6</v>
      </c>
      <c r="G8" s="39">
        <v>719.2</v>
      </c>
      <c r="H8" s="39">
        <v>1633.4</v>
      </c>
      <c r="I8" s="39">
        <v>957.1</v>
      </c>
      <c r="J8" s="39">
        <v>888.4</v>
      </c>
      <c r="K8" s="39">
        <v>1439.3</v>
      </c>
      <c r="L8" s="39">
        <v>1565</v>
      </c>
      <c r="M8" s="39">
        <v>884.4</v>
      </c>
      <c r="N8" s="39">
        <v>1163.1</v>
      </c>
      <c r="O8" s="39">
        <v>1960.6</v>
      </c>
      <c r="P8" s="36">
        <f t="shared" si="2"/>
        <v>1173.1454545454546</v>
      </c>
      <c r="Q8" s="15">
        <f t="shared" si="0"/>
        <v>33.773106706105715</v>
      </c>
      <c r="R8" s="6"/>
      <c r="S8" s="6"/>
      <c r="T8" s="6"/>
      <c r="U8" s="6"/>
      <c r="V8" s="6"/>
      <c r="W8" s="6"/>
      <c r="X8" s="6"/>
      <c r="Y8" s="6"/>
      <c r="AX8" s="4"/>
      <c r="AY8" s="6"/>
      <c r="AZ8" s="4"/>
      <c r="BA8" s="4"/>
      <c r="BB8" s="4"/>
      <c r="BC8" s="4"/>
      <c r="BD8" s="4"/>
      <c r="BE8" s="4"/>
      <c r="BF8" s="4"/>
      <c r="BG8" s="4"/>
      <c r="BH8" s="4"/>
      <c r="BI8" s="6"/>
      <c r="BJ8" s="6"/>
    </row>
    <row r="9" spans="2:62" ht="19.5" customHeight="1">
      <c r="B9" s="13">
        <v>2546</v>
      </c>
      <c r="C9" s="35">
        <v>2250.76</v>
      </c>
      <c r="D9" s="36">
        <f t="shared" si="1"/>
        <v>218.41436196021348</v>
      </c>
      <c r="E9" s="39">
        <v>921.2</v>
      </c>
      <c r="F9" s="39">
        <v>1277.8</v>
      </c>
      <c r="G9" s="39">
        <v>1260.3</v>
      </c>
      <c r="H9" s="39">
        <v>1166</v>
      </c>
      <c r="I9" s="39">
        <v>1055</v>
      </c>
      <c r="J9" s="39">
        <v>816</v>
      </c>
      <c r="K9" s="39">
        <v>794</v>
      </c>
      <c r="L9" s="39">
        <v>1013</v>
      </c>
      <c r="M9" s="39">
        <v>1252.7</v>
      </c>
      <c r="N9" s="39">
        <v>1058.1</v>
      </c>
      <c r="O9" s="39">
        <v>1349.2</v>
      </c>
      <c r="P9" s="36">
        <f t="shared" si="2"/>
        <v>1087.5727272727274</v>
      </c>
      <c r="Q9" s="15">
        <f t="shared" si="0"/>
        <v>20.08273621460925</v>
      </c>
      <c r="R9" s="6"/>
      <c r="S9" s="6"/>
      <c r="T9" s="6"/>
      <c r="U9" s="6"/>
      <c r="V9" s="6"/>
      <c r="W9" s="6"/>
      <c r="X9" s="6"/>
      <c r="Y9" s="6"/>
      <c r="AX9" s="4"/>
      <c r="AY9" s="6"/>
      <c r="AZ9" s="4"/>
      <c r="BA9" s="4"/>
      <c r="BB9" s="4"/>
      <c r="BC9" s="4"/>
      <c r="BD9" s="4"/>
      <c r="BE9" s="4"/>
      <c r="BF9" s="4"/>
      <c r="BG9" s="4"/>
      <c r="BH9" s="4"/>
      <c r="BI9" s="6"/>
      <c r="BJ9" s="6"/>
    </row>
    <row r="10" spans="2:62" ht="19.5" customHeight="1">
      <c r="B10" s="13">
        <v>2547</v>
      </c>
      <c r="C10" s="35">
        <v>2537.72</v>
      </c>
      <c r="D10" s="36">
        <f t="shared" si="1"/>
        <v>246.26103833090733</v>
      </c>
      <c r="E10" s="39">
        <v>1078.1</v>
      </c>
      <c r="F10" s="39">
        <v>947.4</v>
      </c>
      <c r="G10" s="39">
        <v>1264.3</v>
      </c>
      <c r="H10" s="39">
        <v>1063.7</v>
      </c>
      <c r="I10" s="39">
        <v>1072.5</v>
      </c>
      <c r="J10" s="39">
        <v>1167.8</v>
      </c>
      <c r="K10" s="39">
        <v>1328.6</v>
      </c>
      <c r="L10" s="39">
        <v>1054.4</v>
      </c>
      <c r="M10" s="39">
        <v>646.3</v>
      </c>
      <c r="N10" s="39">
        <v>1578.9</v>
      </c>
      <c r="O10" s="39">
        <v>1763.8</v>
      </c>
      <c r="P10" s="36">
        <f t="shared" si="2"/>
        <v>1178.7090909090907</v>
      </c>
      <c r="Q10" s="15">
        <f t="shared" si="0"/>
        <v>20.89243565102023</v>
      </c>
      <c r="R10" s="6"/>
      <c r="S10" s="6"/>
      <c r="T10" s="6"/>
      <c r="U10" s="6"/>
      <c r="V10" s="6"/>
      <c r="W10" s="6"/>
      <c r="X10" s="6"/>
      <c r="Y10" s="6"/>
      <c r="AX10" s="4"/>
      <c r="AY10" s="6"/>
      <c r="AZ10" s="4"/>
      <c r="BA10" s="4"/>
      <c r="BB10" s="4"/>
      <c r="BC10" s="4"/>
      <c r="BD10" s="4"/>
      <c r="BE10" s="4"/>
      <c r="BF10" s="4"/>
      <c r="BG10" s="4"/>
      <c r="BH10" s="4"/>
      <c r="BI10" s="6"/>
      <c r="BJ10" s="6"/>
    </row>
    <row r="11" spans="2:62" ht="19.5" customHeight="1">
      <c r="B11" s="13">
        <v>2548</v>
      </c>
      <c r="C11" s="35">
        <v>2957.07888</v>
      </c>
      <c r="D11" s="36">
        <f t="shared" si="1"/>
        <v>286.95573799126635</v>
      </c>
      <c r="E11" s="39">
        <v>1146.1</v>
      </c>
      <c r="F11" s="39">
        <v>954.6</v>
      </c>
      <c r="G11" s="39">
        <v>1203.2</v>
      </c>
      <c r="H11" s="39">
        <v>1209.5</v>
      </c>
      <c r="I11" s="39">
        <v>1134.9</v>
      </c>
      <c r="J11" s="39">
        <v>1286.8</v>
      </c>
      <c r="K11" s="39">
        <v>1242.4</v>
      </c>
      <c r="L11" s="39">
        <v>1185.5</v>
      </c>
      <c r="M11" s="39">
        <v>613.1</v>
      </c>
      <c r="N11" s="39">
        <v>1410.7</v>
      </c>
      <c r="O11" s="39">
        <v>1715.9</v>
      </c>
      <c r="P11" s="36">
        <f t="shared" si="2"/>
        <v>1191.1545454545455</v>
      </c>
      <c r="Q11" s="15">
        <f t="shared" si="0"/>
        <v>24.0905547551568</v>
      </c>
      <c r="R11" s="6"/>
      <c r="S11" s="6"/>
      <c r="T11" s="6"/>
      <c r="U11" s="6"/>
      <c r="V11" s="6"/>
      <c r="W11" s="6"/>
      <c r="X11" s="6"/>
      <c r="Y11" s="6"/>
      <c r="AX11" s="4"/>
      <c r="AY11" s="6"/>
      <c r="AZ11" s="4"/>
      <c r="BA11" s="4"/>
      <c r="BB11" s="4"/>
      <c r="BC11" s="4"/>
      <c r="BD11" s="4"/>
      <c r="BE11" s="4"/>
      <c r="BF11" s="4"/>
      <c r="BG11" s="4"/>
      <c r="BH11" s="4"/>
      <c r="BI11" s="6"/>
      <c r="BJ11" s="6"/>
    </row>
    <row r="12" spans="2:62" ht="19.5" customHeight="1">
      <c r="B12" s="13">
        <v>2549</v>
      </c>
      <c r="C12" s="35">
        <v>4200.350688</v>
      </c>
      <c r="D12" s="36">
        <f t="shared" si="1"/>
        <v>407.60317205240176</v>
      </c>
      <c r="E12" s="39">
        <v>1037.2</v>
      </c>
      <c r="F12" s="39">
        <v>1073.6</v>
      </c>
      <c r="G12" s="39">
        <v>1017.8</v>
      </c>
      <c r="H12" s="39">
        <v>1349.2</v>
      </c>
      <c r="I12" s="39">
        <v>1045.9</v>
      </c>
      <c r="J12" s="39">
        <v>1203.2</v>
      </c>
      <c r="K12" s="39">
        <v>1410.8</v>
      </c>
      <c r="L12" s="39">
        <v>1291.2</v>
      </c>
      <c r="M12" s="39">
        <v>938</v>
      </c>
      <c r="N12" s="39">
        <v>2184.2</v>
      </c>
      <c r="O12" s="39">
        <v>2586.6</v>
      </c>
      <c r="P12" s="36">
        <f t="shared" si="2"/>
        <v>1376.1545454545458</v>
      </c>
      <c r="Q12" s="15">
        <f t="shared" si="0"/>
        <v>29.618996892370827</v>
      </c>
      <c r="R12" s="6"/>
      <c r="S12" s="6"/>
      <c r="T12" s="6"/>
      <c r="U12" s="6"/>
      <c r="V12" s="6"/>
      <c r="W12" s="6"/>
      <c r="X12" s="6"/>
      <c r="Y12" s="6"/>
      <c r="AX12" s="4"/>
      <c r="AY12" s="6"/>
      <c r="AZ12" s="4"/>
      <c r="BA12" s="4"/>
      <c r="BB12" s="4"/>
      <c r="BC12" s="4"/>
      <c r="BD12" s="4"/>
      <c r="BE12" s="4"/>
      <c r="BF12" s="4"/>
      <c r="BG12" s="4"/>
      <c r="BH12" s="4"/>
      <c r="BI12" s="6"/>
      <c r="BJ12" s="6"/>
    </row>
    <row r="13" spans="2:62" ht="19.5" customHeight="1">
      <c r="B13" s="13">
        <v>2550</v>
      </c>
      <c r="C13" s="35">
        <v>1667.51</v>
      </c>
      <c r="D13" s="36">
        <f t="shared" si="1"/>
        <v>161.81562348374575</v>
      </c>
      <c r="E13" s="39">
        <v>1142.6</v>
      </c>
      <c r="F13" s="39">
        <v>1075.3</v>
      </c>
      <c r="G13" s="39">
        <v>1073.6</v>
      </c>
      <c r="H13" s="39">
        <v>1179.2</v>
      </c>
      <c r="I13" s="39">
        <v>1251.2</v>
      </c>
      <c r="J13" s="39">
        <v>1024</v>
      </c>
      <c r="K13" s="39">
        <v>1023.2</v>
      </c>
      <c r="L13" s="39">
        <v>1294.1</v>
      </c>
      <c r="M13" s="39">
        <v>1210.1</v>
      </c>
      <c r="N13" s="39">
        <v>2059.5</v>
      </c>
      <c r="O13" s="39">
        <v>1980.5</v>
      </c>
      <c r="P13" s="36">
        <f t="shared" si="2"/>
        <v>1301.209090909091</v>
      </c>
      <c r="Q13" s="15">
        <f t="shared" si="0"/>
        <v>12.43578949872638</v>
      </c>
      <c r="R13" s="6"/>
      <c r="S13" s="6"/>
      <c r="T13" s="6"/>
      <c r="U13" s="6"/>
      <c r="V13" s="6"/>
      <c r="W13" s="6"/>
      <c r="X13" s="6"/>
      <c r="Y13" s="6"/>
      <c r="AX13" s="4"/>
      <c r="AY13" s="6"/>
      <c r="AZ13" s="4"/>
      <c r="BA13" s="4"/>
      <c r="BB13" s="4"/>
      <c r="BC13" s="4"/>
      <c r="BD13" s="4"/>
      <c r="BE13" s="4"/>
      <c r="BF13" s="4"/>
      <c r="BG13" s="4"/>
      <c r="BH13" s="4"/>
      <c r="BI13" s="6"/>
      <c r="BJ13" s="6"/>
    </row>
    <row r="14" spans="2:62" ht="19.5" customHeight="1">
      <c r="B14" s="13">
        <v>2551</v>
      </c>
      <c r="C14" s="35">
        <v>2375.3</v>
      </c>
      <c r="D14" s="36">
        <f t="shared" si="1"/>
        <v>230.4997573993207</v>
      </c>
      <c r="E14" s="39">
        <v>880.7</v>
      </c>
      <c r="F14" s="39">
        <v>1398.7</v>
      </c>
      <c r="G14" s="39">
        <v>1157.2</v>
      </c>
      <c r="H14" s="39">
        <v>1220.7</v>
      </c>
      <c r="I14" s="39">
        <v>1340.8</v>
      </c>
      <c r="J14" s="39">
        <v>1132.6</v>
      </c>
      <c r="K14" s="39">
        <v>1193.3</v>
      </c>
      <c r="L14" s="39">
        <v>1096.1</v>
      </c>
      <c r="M14" s="39">
        <v>1251.3</v>
      </c>
      <c r="N14" s="39">
        <v>738.7</v>
      </c>
      <c r="O14" s="39">
        <v>2013.9</v>
      </c>
      <c r="P14" s="36">
        <f t="shared" si="2"/>
        <v>1220.3636363636363</v>
      </c>
      <c r="Q14" s="15">
        <f t="shared" si="0"/>
        <v>18.88779299309094</v>
      </c>
      <c r="R14" s="6"/>
      <c r="S14" s="6"/>
      <c r="T14" s="6"/>
      <c r="U14" s="6"/>
      <c r="V14" s="6"/>
      <c r="W14" s="6"/>
      <c r="X14" s="6"/>
      <c r="Y14" s="6"/>
      <c r="AX14" s="4"/>
      <c r="AY14" s="6"/>
      <c r="AZ14" s="4"/>
      <c r="BA14" s="4"/>
      <c r="BB14" s="4"/>
      <c r="BC14" s="4"/>
      <c r="BD14" s="4"/>
      <c r="BE14" s="4"/>
      <c r="BF14" s="4"/>
      <c r="BG14" s="4"/>
      <c r="BH14" s="4"/>
      <c r="BI14" s="6"/>
      <c r="BJ14" s="6"/>
    </row>
    <row r="15" spans="2:62" ht="19.5" customHeight="1">
      <c r="B15" s="13">
        <v>2552</v>
      </c>
      <c r="C15" s="35">
        <v>1713.82</v>
      </c>
      <c r="D15" s="36">
        <f t="shared" si="1"/>
        <v>166.30955846676372</v>
      </c>
      <c r="E15" s="39">
        <v>959.3</v>
      </c>
      <c r="F15" s="39">
        <v>1010.5</v>
      </c>
      <c r="G15" s="39">
        <v>1296.4</v>
      </c>
      <c r="H15" s="39">
        <v>1061.5</v>
      </c>
      <c r="I15" s="39">
        <v>1253.2</v>
      </c>
      <c r="J15" s="39">
        <v>913.5</v>
      </c>
      <c r="K15" s="39">
        <v>1250.3</v>
      </c>
      <c r="L15" s="39">
        <v>1056.6</v>
      </c>
      <c r="M15" s="39">
        <v>1150.8</v>
      </c>
      <c r="N15" s="39">
        <v>1263</v>
      </c>
      <c r="O15" s="39">
        <v>1793.7</v>
      </c>
      <c r="P15" s="36">
        <f t="shared" si="2"/>
        <v>1182.6181818181817</v>
      </c>
      <c r="Q15" s="15">
        <f t="shared" si="0"/>
        <v>14.062827802213892</v>
      </c>
      <c r="R15" s="6"/>
      <c r="S15" s="6"/>
      <c r="T15" s="6"/>
      <c r="U15" s="6"/>
      <c r="V15" s="6"/>
      <c r="W15" s="6"/>
      <c r="X15" s="6"/>
      <c r="Y15" s="6"/>
      <c r="AX15" s="4"/>
      <c r="AY15" s="6"/>
      <c r="AZ15" s="4"/>
      <c r="BA15" s="4"/>
      <c r="BB15" s="4"/>
      <c r="BC15" s="4"/>
      <c r="BD15" s="4"/>
      <c r="BE15" s="4"/>
      <c r="BF15" s="4"/>
      <c r="BG15" s="4"/>
      <c r="BH15" s="4"/>
      <c r="BI15" s="6"/>
      <c r="BJ15" s="6"/>
    </row>
    <row r="16" spans="2:62" ht="19.5" customHeight="1">
      <c r="B16" s="13">
        <v>2553</v>
      </c>
      <c r="C16" s="35">
        <v>2263.66</v>
      </c>
      <c r="D16" s="36">
        <f t="shared" si="1"/>
        <v>219.6661814653081</v>
      </c>
      <c r="E16" s="39">
        <v>764</v>
      </c>
      <c r="F16" s="39">
        <v>1039.4</v>
      </c>
      <c r="G16" s="39">
        <v>1090.3</v>
      </c>
      <c r="H16" s="39">
        <v>1357.7</v>
      </c>
      <c r="I16" s="39">
        <v>970.3</v>
      </c>
      <c r="J16" s="39">
        <v>1075.2</v>
      </c>
      <c r="K16" s="39">
        <v>1136</v>
      </c>
      <c r="L16" s="39">
        <v>1125.8999999999999</v>
      </c>
      <c r="M16" s="39">
        <v>1008</v>
      </c>
      <c r="N16" s="39">
        <v>1130.8</v>
      </c>
      <c r="O16" s="39">
        <v>2182.7</v>
      </c>
      <c r="P16" s="36">
        <f t="shared" si="2"/>
        <v>1170.9363636363635</v>
      </c>
      <c r="Q16" s="15">
        <f t="shared" si="0"/>
        <v>18.75987357529242</v>
      </c>
      <c r="R16" s="6"/>
      <c r="S16" s="6"/>
      <c r="T16" s="6"/>
      <c r="U16" s="6"/>
      <c r="V16" s="6"/>
      <c r="W16" s="6"/>
      <c r="X16" s="6"/>
      <c r="Y16" s="6"/>
      <c r="AX16" s="4"/>
      <c r="AY16" s="6"/>
      <c r="AZ16" s="4"/>
      <c r="BA16" s="4"/>
      <c r="BB16" s="4"/>
      <c r="BC16" s="4"/>
      <c r="BD16" s="4"/>
      <c r="BE16" s="4"/>
      <c r="BF16" s="4"/>
      <c r="BG16" s="4"/>
      <c r="BH16" s="4"/>
      <c r="BI16" s="6"/>
      <c r="BJ16" s="6"/>
    </row>
    <row r="17" spans="2:62" ht="19.5" customHeight="1">
      <c r="B17" s="13">
        <v>2554</v>
      </c>
      <c r="C17" s="35">
        <v>7026.131808000001</v>
      </c>
      <c r="D17" s="36">
        <f t="shared" si="1"/>
        <v>681.8177397379914</v>
      </c>
      <c r="E17" s="39">
        <v>1658</v>
      </c>
      <c r="F17" s="39">
        <v>1391.8</v>
      </c>
      <c r="G17" s="39">
        <v>1553.3</v>
      </c>
      <c r="H17" s="39">
        <v>1833.3000000000002</v>
      </c>
      <c r="I17" s="39">
        <v>1157</v>
      </c>
      <c r="J17" s="39">
        <v>1512.6</v>
      </c>
      <c r="K17" s="39">
        <v>1598.1000000000001</v>
      </c>
      <c r="L17" s="39"/>
      <c r="M17" s="39">
        <v>1427.6</v>
      </c>
      <c r="N17" s="39">
        <v>1642.2</v>
      </c>
      <c r="O17" s="39">
        <v>2496.1</v>
      </c>
      <c r="P17" s="36">
        <f t="shared" si="2"/>
        <v>1627.0000000000002</v>
      </c>
      <c r="Q17" s="15">
        <f t="shared" si="0"/>
        <v>41.90643759913898</v>
      </c>
      <c r="R17" s="6"/>
      <c r="S17" s="6"/>
      <c r="T17" s="6"/>
      <c r="U17" s="6"/>
      <c r="V17" s="6"/>
      <c r="W17" s="6"/>
      <c r="X17" s="6"/>
      <c r="Y17" s="6"/>
      <c r="AX17" s="4"/>
      <c r="AY17" s="6"/>
      <c r="AZ17" s="4"/>
      <c r="BA17" s="4"/>
      <c r="BB17" s="4"/>
      <c r="BC17" s="4"/>
      <c r="BD17" s="4"/>
      <c r="BE17" s="4"/>
      <c r="BF17" s="4"/>
      <c r="BG17" s="4"/>
      <c r="BH17" s="4"/>
      <c r="BI17" s="6"/>
      <c r="BJ17" s="6"/>
    </row>
    <row r="18" spans="2:62" ht="19.5" customHeight="1">
      <c r="B18" s="13">
        <v>2555</v>
      </c>
      <c r="C18" s="35">
        <v>3839.66</v>
      </c>
      <c r="D18" s="36">
        <f t="shared" si="1"/>
        <v>372.60164968461913</v>
      </c>
      <c r="E18" s="39">
        <v>1052.4</v>
      </c>
      <c r="F18" s="39">
        <v>911.8999999999999</v>
      </c>
      <c r="G18" s="39">
        <v>1241.6999999999998</v>
      </c>
      <c r="H18" s="39">
        <v>1611.4999999999998</v>
      </c>
      <c r="I18" s="39">
        <v>1064.2</v>
      </c>
      <c r="J18" s="39">
        <v>1439.4</v>
      </c>
      <c r="K18" s="39">
        <v>1464.2</v>
      </c>
      <c r="L18" s="39"/>
      <c r="M18" s="39">
        <v>1278.4999999999998</v>
      </c>
      <c r="N18" s="39">
        <v>1664.2</v>
      </c>
      <c r="O18" s="39">
        <v>2153.9</v>
      </c>
      <c r="P18" s="36">
        <f t="shared" si="2"/>
        <v>1388.19</v>
      </c>
      <c r="Q18" s="15">
        <f t="shared" si="0"/>
        <v>26.84082508047307</v>
      </c>
      <c r="R18" s="6"/>
      <c r="S18" s="6"/>
      <c r="T18" s="6"/>
      <c r="U18" s="6"/>
      <c r="V18" s="6"/>
      <c r="W18" s="6"/>
      <c r="X18" s="6"/>
      <c r="Y18" s="6"/>
      <c r="AX18" s="4"/>
      <c r="AY18" s="6"/>
      <c r="AZ18" s="4"/>
      <c r="BA18" s="4"/>
      <c r="BB18" s="4"/>
      <c r="BC18" s="4"/>
      <c r="BD18" s="4"/>
      <c r="BE18" s="4"/>
      <c r="BF18" s="4"/>
      <c r="BG18" s="4"/>
      <c r="BH18" s="4"/>
      <c r="BI18" s="6"/>
      <c r="BJ18" s="6"/>
    </row>
    <row r="19" spans="2:62" ht="19.5" customHeight="1">
      <c r="B19" s="13">
        <v>2556</v>
      </c>
      <c r="C19" s="35">
        <v>1802.33</v>
      </c>
      <c r="D19" s="36">
        <f t="shared" si="1"/>
        <v>174.89859291606015</v>
      </c>
      <c r="E19" s="39"/>
      <c r="F19" s="39">
        <v>921.5</v>
      </c>
      <c r="G19" s="39">
        <v>765.5</v>
      </c>
      <c r="H19" s="39">
        <v>1188.3</v>
      </c>
      <c r="I19" s="39" t="s">
        <v>27</v>
      </c>
      <c r="J19" s="39">
        <v>1052.8</v>
      </c>
      <c r="K19" s="39">
        <v>1050.8</v>
      </c>
      <c r="L19" s="39">
        <v>993.1999999999999</v>
      </c>
      <c r="M19" s="39">
        <v>891.6999999999999</v>
      </c>
      <c r="N19" s="39"/>
      <c r="O19" s="39">
        <v>1310.9</v>
      </c>
      <c r="P19" s="36">
        <f t="shared" si="2"/>
        <v>1021.8375000000001</v>
      </c>
      <c r="Q19" s="15">
        <f t="shared" si="0"/>
        <v>17.116086747262663</v>
      </c>
      <c r="R19" s="6"/>
      <c r="S19" s="6"/>
      <c r="T19" s="6"/>
      <c r="U19" s="6"/>
      <c r="V19" s="6"/>
      <c r="W19" s="6"/>
      <c r="X19" s="6"/>
      <c r="Y19" s="6"/>
      <c r="AX19" s="4"/>
      <c r="AY19" s="6"/>
      <c r="AZ19" s="4"/>
      <c r="BA19" s="4"/>
      <c r="BB19" s="4"/>
      <c r="BC19" s="4"/>
      <c r="BD19" s="4"/>
      <c r="BE19" s="4"/>
      <c r="BF19" s="4"/>
      <c r="BG19" s="4"/>
      <c r="BH19" s="4"/>
      <c r="BI19" s="6"/>
      <c r="BJ19" s="6"/>
    </row>
    <row r="20" spans="2:62" ht="19.5" customHeight="1">
      <c r="B20" s="13">
        <v>2557</v>
      </c>
      <c r="C20" s="35">
        <v>2238.12</v>
      </c>
      <c r="D20" s="36">
        <f t="shared" si="1"/>
        <v>217.1877729257642</v>
      </c>
      <c r="E20" s="39">
        <v>1124</v>
      </c>
      <c r="F20" s="39">
        <v>1386</v>
      </c>
      <c r="G20" s="39">
        <v>807.4</v>
      </c>
      <c r="H20" s="39">
        <v>1418.9999999999998</v>
      </c>
      <c r="I20" s="39">
        <v>1259.9</v>
      </c>
      <c r="J20" s="39">
        <v>1118.6</v>
      </c>
      <c r="K20" s="39">
        <v>1171.8</v>
      </c>
      <c r="L20" s="39">
        <v>664.0000000000001</v>
      </c>
      <c r="M20" s="39">
        <v>1168.4</v>
      </c>
      <c r="N20" s="39"/>
      <c r="O20" s="39">
        <v>1950.1</v>
      </c>
      <c r="P20" s="36">
        <f t="shared" si="2"/>
        <v>1206.9199999999998</v>
      </c>
      <c r="Q20" s="15">
        <f t="shared" si="0"/>
        <v>17.995208706937014</v>
      </c>
      <c r="R20" s="6"/>
      <c r="S20" s="6"/>
      <c r="T20" s="6"/>
      <c r="U20" s="6"/>
      <c r="V20" s="6"/>
      <c r="W20" s="6"/>
      <c r="X20" s="6"/>
      <c r="Y20" s="6"/>
      <c r="AX20" s="4"/>
      <c r="AY20" s="6"/>
      <c r="AZ20" s="4"/>
      <c r="BA20" s="4"/>
      <c r="BB20" s="4"/>
      <c r="BC20" s="4"/>
      <c r="BD20" s="4"/>
      <c r="BE20" s="4"/>
      <c r="BF20" s="4"/>
      <c r="BG20" s="4"/>
      <c r="BH20" s="4"/>
      <c r="BI20" s="6"/>
      <c r="BJ20" s="6"/>
    </row>
    <row r="21" spans="2:62" ht="19.5" customHeight="1">
      <c r="B21" s="13">
        <v>2558</v>
      </c>
      <c r="C21" s="35">
        <v>839.8823040000002</v>
      </c>
      <c r="D21" s="36">
        <f t="shared" si="1"/>
        <v>81.50240698689959</v>
      </c>
      <c r="E21" s="39"/>
      <c r="F21" s="44">
        <v>940.5</v>
      </c>
      <c r="G21" s="39"/>
      <c r="H21" s="39">
        <v>1346.7</v>
      </c>
      <c r="I21" s="44">
        <v>930.3</v>
      </c>
      <c r="J21" s="39">
        <v>856</v>
      </c>
      <c r="K21" s="39">
        <v>857.5</v>
      </c>
      <c r="L21" s="39"/>
      <c r="M21" s="39"/>
      <c r="N21" s="39"/>
      <c r="O21" s="39">
        <v>1002.8</v>
      </c>
      <c r="P21" s="36">
        <f t="shared" si="2"/>
        <v>988.9666666666667</v>
      </c>
      <c r="Q21" s="15">
        <f t="shared" si="0"/>
        <v>8.241168255104613</v>
      </c>
      <c r="R21" s="6"/>
      <c r="S21" s="6"/>
      <c r="T21" s="6"/>
      <c r="U21" s="6"/>
      <c r="V21" s="6"/>
      <c r="W21" s="6"/>
      <c r="X21" s="6"/>
      <c r="Y21" s="6"/>
      <c r="AX21" s="4"/>
      <c r="AY21" s="6"/>
      <c r="AZ21" s="4"/>
      <c r="BA21" s="4"/>
      <c r="BB21" s="4"/>
      <c r="BC21" s="4"/>
      <c r="BD21" s="4"/>
      <c r="BE21" s="4"/>
      <c r="BF21" s="4"/>
      <c r="BG21" s="4"/>
      <c r="BH21" s="4"/>
      <c r="BI21" s="6"/>
      <c r="BJ21" s="6"/>
    </row>
    <row r="22" spans="2:62" ht="19.5" customHeight="1">
      <c r="B22" s="13">
        <v>2559</v>
      </c>
      <c r="C22" s="35">
        <v>2644.2</v>
      </c>
      <c r="D22" s="36">
        <f t="shared" si="1"/>
        <v>256.5938864628821</v>
      </c>
      <c r="E22" s="39">
        <v>613.1</v>
      </c>
      <c r="F22" s="44">
        <v>1170.4</v>
      </c>
      <c r="G22" s="39"/>
      <c r="H22" s="39">
        <v>1240.2</v>
      </c>
      <c r="I22" s="44">
        <v>1290.6</v>
      </c>
      <c r="J22" s="39">
        <v>1412.7</v>
      </c>
      <c r="K22" s="39">
        <v>1460.8</v>
      </c>
      <c r="L22" s="39"/>
      <c r="M22" s="39"/>
      <c r="N22" s="39"/>
      <c r="O22" s="39">
        <v>1678.5</v>
      </c>
      <c r="P22" s="36">
        <f t="shared" si="2"/>
        <v>1266.6142857142856</v>
      </c>
      <c r="Q22" s="15">
        <f t="shared" si="0"/>
        <v>20.25824983634859</v>
      </c>
      <c r="R22" s="6"/>
      <c r="S22" s="6"/>
      <c r="T22" s="6"/>
      <c r="U22" s="6"/>
      <c r="V22" s="6"/>
      <c r="W22" s="6"/>
      <c r="X22" s="6"/>
      <c r="Y22" s="6"/>
      <c r="AX22" s="4"/>
      <c r="AY22" s="6"/>
      <c r="AZ22" s="4"/>
      <c r="BA22" s="4"/>
      <c r="BB22" s="4"/>
      <c r="BC22" s="4"/>
      <c r="BD22" s="4"/>
      <c r="BE22" s="4"/>
      <c r="BF22" s="4"/>
      <c r="BG22" s="4"/>
      <c r="BH22" s="4"/>
      <c r="BI22" s="6"/>
      <c r="BJ22" s="6"/>
    </row>
    <row r="23" spans="2:62" ht="19.5" customHeight="1">
      <c r="B23" s="13">
        <v>2560</v>
      </c>
      <c r="C23" s="37">
        <v>3835.1</v>
      </c>
      <c r="D23" s="38">
        <f t="shared" si="1"/>
        <v>372.1591460456089</v>
      </c>
      <c r="E23" s="39">
        <v>770</v>
      </c>
      <c r="F23" s="44">
        <v>1431.5</v>
      </c>
      <c r="G23" s="39"/>
      <c r="H23" s="39">
        <v>1643.1</v>
      </c>
      <c r="I23" s="44">
        <v>1330.4</v>
      </c>
      <c r="J23" s="39">
        <v>1372.4</v>
      </c>
      <c r="K23" s="39">
        <v>1617.4</v>
      </c>
      <c r="L23" s="39"/>
      <c r="M23" s="39"/>
      <c r="N23" s="39"/>
      <c r="O23" s="39"/>
      <c r="P23" s="36">
        <f>AVERAGE(E23:O23)</f>
        <v>1360.8</v>
      </c>
      <c r="Q23" s="23">
        <f t="shared" si="0"/>
        <v>27.34855570587955</v>
      </c>
      <c r="R23" s="6"/>
      <c r="S23" s="6"/>
      <c r="T23" s="6"/>
      <c r="U23" s="6"/>
      <c r="V23" s="6"/>
      <c r="W23" s="6"/>
      <c r="X23" s="6"/>
      <c r="Y23" s="6"/>
      <c r="AX23" s="4"/>
      <c r="AY23" s="6"/>
      <c r="AZ23" s="4"/>
      <c r="BA23" s="4"/>
      <c r="BB23" s="4"/>
      <c r="BC23" s="4"/>
      <c r="BD23" s="4"/>
      <c r="BE23" s="4"/>
      <c r="BF23" s="4"/>
      <c r="BG23" s="4"/>
      <c r="BH23" s="4"/>
      <c r="BI23" s="6"/>
      <c r="BJ23" s="6"/>
    </row>
    <row r="24" spans="2:62" ht="19.5" customHeight="1">
      <c r="B24" s="26"/>
      <c r="C24" s="37"/>
      <c r="D24" s="38"/>
      <c r="E24" s="39"/>
      <c r="F24" s="44"/>
      <c r="G24" s="39"/>
      <c r="H24" s="39"/>
      <c r="I24" s="44"/>
      <c r="J24" s="39"/>
      <c r="K24" s="39"/>
      <c r="L24" s="39"/>
      <c r="M24" s="39"/>
      <c r="N24" s="39"/>
      <c r="O24" s="39"/>
      <c r="P24" s="36"/>
      <c r="Q24" s="23"/>
      <c r="R24" s="6"/>
      <c r="S24" s="6"/>
      <c r="T24" s="6"/>
      <c r="U24" s="6"/>
      <c r="V24" s="6"/>
      <c r="W24" s="6"/>
      <c r="X24" s="6"/>
      <c r="Y24" s="6"/>
      <c r="AX24" s="4"/>
      <c r="AY24" s="6"/>
      <c r="AZ24" s="4"/>
      <c r="BA24" s="4"/>
      <c r="BB24" s="4"/>
      <c r="BC24" s="4"/>
      <c r="BD24" s="4"/>
      <c r="BE24" s="4"/>
      <c r="BF24" s="4"/>
      <c r="BG24" s="4"/>
      <c r="BH24" s="4"/>
      <c r="BI24" s="6"/>
      <c r="BJ24" s="6"/>
    </row>
    <row r="25" spans="2:62" ht="19.5" customHeight="1">
      <c r="B25" s="26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6"/>
      <c r="Q25" s="23"/>
      <c r="R25" s="6"/>
      <c r="S25" s="6"/>
      <c r="T25" s="6"/>
      <c r="U25" s="6"/>
      <c r="V25" s="6"/>
      <c r="W25" s="6"/>
      <c r="X25" s="6"/>
      <c r="Y25" s="6"/>
      <c r="AX25" s="4"/>
      <c r="AY25" s="6"/>
      <c r="AZ25" s="4"/>
      <c r="BA25" s="4"/>
      <c r="BB25" s="4"/>
      <c r="BC25" s="4"/>
      <c r="BD25" s="4"/>
      <c r="BE25" s="4"/>
      <c r="BF25" s="4"/>
      <c r="BG25" s="4"/>
      <c r="BH25" s="4"/>
      <c r="BI25" s="6"/>
      <c r="BJ25" s="6"/>
    </row>
    <row r="26" spans="2:25" ht="19.5" customHeight="1">
      <c r="B26" s="16" t="s">
        <v>4</v>
      </c>
      <c r="C26" s="42">
        <f>SUM(C5:C25)/17</f>
        <v>3225.1648635294114</v>
      </c>
      <c r="D26" s="43">
        <f>AVERAGE(D5:D25)</f>
        <v>280.0265720779386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>
        <f>AVERAGE(P5:P25)</f>
        <v>1238.6129807473226</v>
      </c>
      <c r="Q26" s="17">
        <f>D26*100/P26</f>
        <v>22.608076649494127</v>
      </c>
      <c r="R26" s="6"/>
      <c r="S26" s="6"/>
      <c r="T26" s="6"/>
      <c r="U26" s="6"/>
      <c r="V26" s="6"/>
      <c r="W26" s="6"/>
      <c r="X26" s="6"/>
      <c r="Y26" s="6"/>
    </row>
    <row r="27" spans="2:25" ht="19.5" customHeight="1">
      <c r="B27" s="7"/>
      <c r="C27" s="8"/>
      <c r="D27" s="1"/>
      <c r="I27" s="10"/>
      <c r="J27" s="10"/>
      <c r="K27" s="1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2:25" ht="19.5" customHeight="1">
      <c r="B28" s="7"/>
      <c r="C28" s="8"/>
      <c r="D28" s="1"/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2:25" ht="19.5" customHeight="1">
      <c r="B29" s="7"/>
      <c r="C29" s="4"/>
      <c r="D29" s="1"/>
      <c r="I29" s="10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2:25" ht="19.5" customHeight="1">
      <c r="B30" s="7"/>
      <c r="C30" s="7"/>
      <c r="D30" s="1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2:25" ht="19.5" customHeight="1">
      <c r="B31" s="9" t="s">
        <v>6</v>
      </c>
      <c r="C31" s="10"/>
      <c r="D31" s="10"/>
      <c r="E31" s="10"/>
      <c r="F31" s="10"/>
      <c r="G31" s="11"/>
      <c r="J31" s="10"/>
      <c r="K31" s="10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2:25" ht="19.5" customHeight="1">
      <c r="B32" s="9" t="s">
        <v>26</v>
      </c>
      <c r="C32" s="10"/>
      <c r="D32" s="10"/>
      <c r="E32" s="10"/>
      <c r="F32" s="24">
        <v>10305</v>
      </c>
      <c r="G32" s="10" t="s">
        <v>16</v>
      </c>
      <c r="H32" s="11" t="s">
        <v>17</v>
      </c>
      <c r="I32" s="11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2:25" ht="19.5" customHeight="1">
      <c r="B33" s="9" t="s">
        <v>18</v>
      </c>
      <c r="C33" s="10"/>
      <c r="D33" s="10"/>
      <c r="E33" s="10"/>
      <c r="F33" s="25">
        <f>C26</f>
        <v>3225.1648635294114</v>
      </c>
      <c r="G33" s="11" t="s">
        <v>5</v>
      </c>
      <c r="H33" s="11" t="s">
        <v>19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2:25" ht="19.5" customHeight="1">
      <c r="B34" s="9" t="s">
        <v>20</v>
      </c>
      <c r="C34" s="10"/>
      <c r="D34" s="10"/>
      <c r="E34" s="10"/>
      <c r="F34" s="25">
        <f>D26</f>
        <v>280.0265720779386</v>
      </c>
      <c r="G34" s="11" t="s">
        <v>3</v>
      </c>
      <c r="H34" s="11" t="s">
        <v>21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2:25" ht="19.5" customHeight="1">
      <c r="B35" s="9" t="s">
        <v>22</v>
      </c>
      <c r="C35" s="10"/>
      <c r="D35" s="10"/>
      <c r="E35" s="10"/>
      <c r="F35" s="25">
        <f>M26</f>
        <v>0</v>
      </c>
      <c r="G35" s="11" t="s">
        <v>3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2:25" ht="19.5" customHeight="1">
      <c r="B36" s="9" t="s">
        <v>23</v>
      </c>
      <c r="C36" s="10"/>
      <c r="D36" s="10"/>
      <c r="E36" s="10"/>
      <c r="F36" s="11">
        <f>D26*100/P26</f>
        <v>22.608076649494127</v>
      </c>
      <c r="G36" s="11" t="s">
        <v>24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>
      <c r="L42" s="22"/>
    </row>
    <row r="43" ht="19.5" customHeight="1">
      <c r="L43" s="22"/>
    </row>
    <row r="44" ht="19.5" customHeight="1">
      <c r="L44" s="22"/>
    </row>
    <row r="45" ht="19.5" customHeight="1">
      <c r="L45" s="22"/>
    </row>
    <row r="46" ht="19.5" customHeight="1">
      <c r="L46" s="22"/>
    </row>
    <row r="47" ht="19.5" customHeight="1">
      <c r="L47" s="22"/>
    </row>
    <row r="48" ht="19.5" customHeight="1">
      <c r="L48" s="22"/>
    </row>
    <row r="49" ht="19.5" customHeight="1">
      <c r="L49" s="22"/>
    </row>
    <row r="50" ht="19.5" customHeight="1">
      <c r="L50" s="22"/>
    </row>
    <row r="51" ht="19.5" customHeight="1">
      <c r="L51" s="22"/>
    </row>
    <row r="52" ht="19.5" customHeight="1">
      <c r="L52" s="2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mergeCells count="3">
    <mergeCell ref="B1:Q1"/>
    <mergeCell ref="B2:B4"/>
    <mergeCell ref="E2:P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2018-06-27T06:53:28Z</dcterms:modified>
  <cp:category/>
  <cp:version/>
  <cp:contentType/>
  <cp:contentStatus/>
</cp:coreProperties>
</file>