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560" windowHeight="8205" activeTab="0"/>
  </bookViews>
  <sheets>
    <sheet name="y37" sheetId="1" r:id="rId1"/>
    <sheet name="เฉลี่ย5ปี" sheetId="2" r:id="rId2"/>
  </sheets>
  <definedNames>
    <definedName name="_xlnm.Print_Area" localSheetId="0">'y37'!$A$1:$N$38</definedName>
  </definedNames>
  <calcPr fullCalcOnLoad="1"/>
</workbook>
</file>

<file path=xl/sharedStrings.xml><?xml version="1.0" encoding="utf-8"?>
<sst xmlns="http://schemas.openxmlformats.org/spreadsheetml/2006/main" count="51" uniqueCount="31">
  <si>
    <t>ปริมาณตะกอนรายเดือน - ตัน</t>
  </si>
  <si>
    <t xml:space="preserve">ปริมาณตะกอน 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</si>
  <si>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</si>
  <si>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</si>
  <si>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</si>
  <si>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</si>
  <si>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</si>
  <si>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</si>
  <si>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</si>
  <si>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</si>
  <si>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</si>
  <si>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</si>
  <si>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</si>
  <si>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</si>
  <si>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</si>
  <si>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</si>
  <si>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 xml:space="preserve"> </t>
  </si>
  <si>
    <t xml:space="preserve">สูงสุด </t>
  </si>
  <si>
    <t>เฉลี่ย</t>
  </si>
  <si>
    <t>ต่ำสุด</t>
  </si>
  <si>
    <t>Sediment  Yield  :</t>
  </si>
  <si>
    <t>ปริมาณตะกอนรายปีเฉลี่ย</t>
  </si>
  <si>
    <t>=</t>
  </si>
  <si>
    <t>D.A.</t>
  </si>
  <si>
    <t>เฉลี่ยตะกอน5ปี</t>
  </si>
  <si>
    <t>ตัน</t>
  </si>
  <si>
    <t>ตัน/ตร.กม.</t>
  </si>
  <si>
    <t>แม่น้ำยม สถานี Y.37  บ้านวังชิ้น อ.วังชิ้น จ.แพร่</t>
  </si>
  <si>
    <t>พื้นที่รับน้ำ 10,305 ตร.กม.</t>
  </si>
  <si>
    <t>แม่น้ำยม สถานี Y.37   บ้านวังชิ้น อ.วังชิ้น จ.แพร่</t>
  </si>
  <si>
    <r>
      <t>หมายเหตุ</t>
    </r>
    <r>
      <rPr>
        <sz val="12"/>
        <rFont val="TH SarabunPSK"/>
        <family val="2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</si>
</sst>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0.00_)"/>
    <numFmt numFmtId="210" formatCode="0_)"/>
    <numFmt numFmtId="211" formatCode="0.0"/>
    <numFmt numFmtId="212" formatCode="#,##0.0"/>
    <numFmt numFmtId="213" formatCode="0.00000"/>
    <numFmt numFmtId="214" formatCode="0.0000"/>
    <numFmt numFmtId="215" formatCode="0.000"/>
    <numFmt numFmtId="216" formatCode="0.0000000000"/>
  </numFmts>
  <fonts count="47">
    <font>
      <sz val="14"/>
      <name val="EucrosiaUPC"/>
      <family val="0"/>
    </font>
    <font>
      <b/>
      <sz val="14"/>
      <name val="EucrosiaUPC"/>
      <family val="0"/>
    </font>
    <font>
      <i/>
      <sz val="14"/>
      <name val="EucrosiaUPC"/>
      <family val="0"/>
    </font>
    <font>
      <b/>
      <i/>
      <sz val="14"/>
      <name val="EucrosiaUPC"/>
      <family val="0"/>
    </font>
    <font>
      <sz val="10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u val="single"/>
      <sz val="12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4" fillId="0" borderId="0">
      <alignment/>
      <protection/>
    </xf>
    <xf numFmtId="0" fontId="30" fillId="0" borderId="0">
      <alignment/>
      <protection/>
    </xf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2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8" fillId="0" borderId="0" xfId="44" applyFont="1">
      <alignment/>
      <protection/>
    </xf>
    <xf numFmtId="2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2" fontId="5" fillId="0" borderId="17" xfId="0" applyNumberFormat="1" applyFont="1" applyBorder="1" applyAlignment="1">
      <alignment/>
    </xf>
    <xf numFmtId="2" fontId="5" fillId="0" borderId="18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0" fontId="5" fillId="0" borderId="19" xfId="0" applyFont="1" applyBorder="1" applyAlignment="1">
      <alignment horizontal="right"/>
    </xf>
    <xf numFmtId="4" fontId="5" fillId="0" borderId="20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0" fontId="10" fillId="0" borderId="22" xfId="0" applyFont="1" applyBorder="1" applyAlignment="1">
      <alignment/>
    </xf>
    <xf numFmtId="2" fontId="10" fillId="0" borderId="23" xfId="0" applyNumberFormat="1" applyFont="1" applyBorder="1" applyAlignment="1">
      <alignment/>
    </xf>
    <xf numFmtId="2" fontId="10" fillId="0" borderId="24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2" fontId="10" fillId="0" borderId="26" xfId="0" applyNumberFormat="1" applyFont="1" applyBorder="1" applyAlignment="1">
      <alignment horizontal="center"/>
    </xf>
    <xf numFmtId="2" fontId="10" fillId="0" borderId="27" xfId="0" applyNumberFormat="1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2" fontId="10" fillId="0" borderId="29" xfId="0" applyNumberFormat="1" applyFont="1" applyBorder="1" applyAlignment="1">
      <alignment/>
    </xf>
    <xf numFmtId="2" fontId="10" fillId="0" borderId="30" xfId="0" applyNumberFormat="1" applyFont="1" applyBorder="1" applyAlignment="1">
      <alignment horizontal="center"/>
    </xf>
    <xf numFmtId="1" fontId="10" fillId="0" borderId="25" xfId="0" applyNumberFormat="1" applyFont="1" applyBorder="1" applyAlignment="1">
      <alignment horizontal="center"/>
    </xf>
    <xf numFmtId="4" fontId="10" fillId="0" borderId="26" xfId="0" applyNumberFormat="1" applyFont="1" applyBorder="1" applyAlignment="1">
      <alignment horizontal="right"/>
    </xf>
    <xf numFmtId="4" fontId="10" fillId="0" borderId="24" xfId="0" applyNumberFormat="1" applyFont="1" applyBorder="1" applyAlignment="1">
      <alignment horizontal="right"/>
    </xf>
    <xf numFmtId="4" fontId="10" fillId="0" borderId="26" xfId="0" applyNumberFormat="1" applyFont="1" applyBorder="1" applyAlignment="1" applyProtection="1">
      <alignment horizontal="right" vertical="center"/>
      <protection/>
    </xf>
    <xf numFmtId="4" fontId="10" fillId="0" borderId="27" xfId="0" applyNumberFormat="1" applyFont="1" applyBorder="1" applyAlignment="1" applyProtection="1">
      <alignment horizontal="right" vertical="center"/>
      <protection/>
    </xf>
    <xf numFmtId="4" fontId="10" fillId="0" borderId="27" xfId="0" applyNumberFormat="1" applyFont="1" applyBorder="1" applyAlignment="1">
      <alignment horizontal="right"/>
    </xf>
    <xf numFmtId="1" fontId="10" fillId="0" borderId="31" xfId="0" applyNumberFormat="1" applyFont="1" applyBorder="1" applyAlignment="1">
      <alignment horizontal="center"/>
    </xf>
    <xf numFmtId="4" fontId="10" fillId="0" borderId="32" xfId="0" applyNumberFormat="1" applyFont="1" applyBorder="1" applyAlignment="1">
      <alignment/>
    </xf>
    <xf numFmtId="4" fontId="10" fillId="0" borderId="33" xfId="0" applyNumberFormat="1" applyFont="1" applyBorder="1" applyAlignment="1">
      <alignment/>
    </xf>
    <xf numFmtId="0" fontId="10" fillId="0" borderId="34" xfId="0" applyFont="1" applyBorder="1" applyAlignment="1">
      <alignment horizontal="left"/>
    </xf>
    <xf numFmtId="211" fontId="10" fillId="0" borderId="35" xfId="0" applyNumberFormat="1" applyFont="1" applyBorder="1" applyAlignment="1">
      <alignment/>
    </xf>
    <xf numFmtId="211" fontId="10" fillId="0" borderId="36" xfId="0" applyNumberFormat="1" applyFont="1" applyBorder="1" applyAlignment="1">
      <alignment/>
    </xf>
    <xf numFmtId="0" fontId="10" fillId="0" borderId="34" xfId="0" applyFont="1" applyBorder="1" applyAlignment="1">
      <alignment/>
    </xf>
    <xf numFmtId="211" fontId="9" fillId="0" borderId="0" xfId="0" applyNumberFormat="1" applyFont="1" applyBorder="1" applyAlignment="1">
      <alignment horizontal="left"/>
    </xf>
    <xf numFmtId="211" fontId="10" fillId="0" borderId="0" xfId="0" applyNumberFormat="1" applyFont="1" applyBorder="1" applyAlignment="1">
      <alignment horizontal="centerContinuous"/>
    </xf>
    <xf numFmtId="2" fontId="10" fillId="0" borderId="0" xfId="0" applyNumberFormat="1" applyFont="1" applyBorder="1" applyAlignment="1">
      <alignment horizontal="center"/>
    </xf>
    <xf numFmtId="211" fontId="10" fillId="0" borderId="36" xfId="0" applyNumberFormat="1" applyFont="1" applyBorder="1" applyAlignment="1">
      <alignment horizontal="centerContinuous"/>
    </xf>
    <xf numFmtId="3" fontId="10" fillId="0" borderId="0" xfId="0" applyNumberFormat="1" applyFont="1" applyBorder="1" applyAlignment="1">
      <alignment horizontal="right"/>
    </xf>
    <xf numFmtId="3" fontId="10" fillId="0" borderId="36" xfId="0" applyNumberFormat="1" applyFont="1" applyBorder="1" applyAlignment="1">
      <alignment horizontal="right"/>
    </xf>
    <xf numFmtId="0" fontId="10" fillId="0" borderId="37" xfId="0" applyFont="1" applyBorder="1" applyAlignment="1">
      <alignment/>
    </xf>
    <xf numFmtId="2" fontId="10" fillId="0" borderId="38" xfId="0" applyNumberFormat="1" applyFont="1" applyBorder="1" applyAlignment="1">
      <alignment/>
    </xf>
    <xf numFmtId="211" fontId="11" fillId="0" borderId="38" xfId="0" applyNumberFormat="1" applyFont="1" applyBorder="1" applyAlignment="1">
      <alignment horizontal="left" vertical="center"/>
    </xf>
    <xf numFmtId="2" fontId="11" fillId="0" borderId="38" xfId="0" applyNumberFormat="1" applyFont="1" applyBorder="1" applyAlignment="1">
      <alignment/>
    </xf>
    <xf numFmtId="2" fontId="10" fillId="0" borderId="39" xfId="0" applyNumberFormat="1" applyFont="1" applyBorder="1" applyAlignment="1">
      <alignment/>
    </xf>
    <xf numFmtId="3" fontId="10" fillId="0" borderId="0" xfId="0" applyNumberFormat="1" applyFont="1" applyBorder="1" applyAlignment="1" applyProtection="1">
      <alignment horizontal="right" vertical="center"/>
      <protection/>
    </xf>
    <xf numFmtId="2" fontId="6" fillId="0" borderId="0" xfId="0" applyNumberFormat="1" applyFont="1" applyAlignment="1">
      <alignment horizontal="centerContinuous"/>
    </xf>
    <xf numFmtId="211" fontId="12" fillId="0" borderId="0" xfId="0" applyNumberFormat="1" applyFont="1" applyBorder="1" applyAlignment="1">
      <alignment horizontal="center"/>
    </xf>
    <xf numFmtId="0" fontId="10" fillId="0" borderId="38" xfId="0" applyFont="1" applyBorder="1" applyAlignment="1">
      <alignment/>
    </xf>
    <xf numFmtId="0" fontId="10" fillId="0" borderId="0" xfId="44" applyFont="1" applyAlignment="1">
      <alignment/>
      <protection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211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3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EDY.36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35</xdr:row>
      <xdr:rowOff>0</xdr:rowOff>
    </xdr:from>
    <xdr:to>
      <xdr:col>7</xdr:col>
      <xdr:colOff>276225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2114550" y="928687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10</xdr:col>
      <xdr:colOff>438150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4972050" y="92868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PageLayoutView="0" workbookViewId="0" topLeftCell="A1">
      <selection activeCell="P6" sqref="P6"/>
    </sheetView>
  </sheetViews>
  <sheetFormatPr defaultColWidth="9.00390625" defaultRowHeight="20.25"/>
  <cols>
    <col min="1" max="1" width="4.125" style="26" customWidth="1"/>
    <col min="2" max="2" width="6.75390625" style="27" customWidth="1"/>
    <col min="3" max="3" width="7.375" style="27" customWidth="1"/>
    <col min="4" max="4" width="7.50390625" style="27" customWidth="1"/>
    <col min="5" max="5" width="7.625" style="27" customWidth="1"/>
    <col min="6" max="6" width="8.75390625" style="27" customWidth="1"/>
    <col min="7" max="7" width="7.50390625" style="27" customWidth="1"/>
    <col min="8" max="8" width="7.375" style="27" customWidth="1"/>
    <col min="9" max="9" width="7.125" style="27" customWidth="1"/>
    <col min="10" max="10" width="6.75390625" style="27" customWidth="1"/>
    <col min="11" max="12" width="6.375" style="27" customWidth="1"/>
    <col min="13" max="13" width="6.50390625" style="27" customWidth="1"/>
    <col min="14" max="14" width="9.375" style="27" customWidth="1"/>
    <col min="15" max="16384" width="9.00390625" style="26" customWidth="1"/>
  </cols>
  <sheetData>
    <row r="1" spans="1:14" s="3" customFormat="1" ht="21.75">
      <c r="A1" s="64" t="s">
        <v>0</v>
      </c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</row>
    <row r="3" spans="1:17" ht="26.25" customHeight="1">
      <c r="A3" s="67" t="s">
        <v>27</v>
      </c>
      <c r="B3" s="68"/>
      <c r="C3" s="69"/>
      <c r="D3" s="69"/>
      <c r="E3" s="69"/>
      <c r="F3" s="69"/>
      <c r="G3" s="69"/>
      <c r="H3" s="69"/>
      <c r="I3" s="69"/>
      <c r="J3" s="69"/>
      <c r="K3" s="72" t="s">
        <v>28</v>
      </c>
      <c r="L3" s="72"/>
      <c r="M3" s="72"/>
      <c r="N3" s="72"/>
      <c r="Q3" s="28">
        <v>10305</v>
      </c>
    </row>
    <row r="4" spans="2:14" ht="26.25" customHeight="1">
      <c r="B4" s="26"/>
      <c r="C4" s="26"/>
      <c r="D4" s="26"/>
      <c r="E4" s="26"/>
      <c r="F4" s="26"/>
      <c r="G4" s="26"/>
      <c r="H4" s="26"/>
      <c r="I4" s="26"/>
      <c r="J4" s="26"/>
      <c r="K4" s="66"/>
      <c r="L4" s="66"/>
      <c r="M4" s="66"/>
      <c r="N4" s="66"/>
    </row>
    <row r="5" spans="1:14" ht="23.25" customHeight="1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 t="s">
        <v>1</v>
      </c>
    </row>
    <row r="6" spans="1:14" ht="23.25" customHeight="1">
      <c r="A6" s="33" t="s">
        <v>2</v>
      </c>
      <c r="B6" s="34" t="s">
        <v>3</v>
      </c>
      <c r="C6" s="34" t="s">
        <v>4</v>
      </c>
      <c r="D6" s="34" t="s">
        <v>5</v>
      </c>
      <c r="E6" s="34" t="s">
        <v>6</v>
      </c>
      <c r="F6" s="34" t="s">
        <v>7</v>
      </c>
      <c r="G6" s="34" t="s">
        <v>8</v>
      </c>
      <c r="H6" s="34" t="s">
        <v>9</v>
      </c>
      <c r="I6" s="34" t="s">
        <v>10</v>
      </c>
      <c r="J6" s="34" t="s">
        <v>11</v>
      </c>
      <c r="K6" s="34" t="s">
        <v>12</v>
      </c>
      <c r="L6" s="34" t="s">
        <v>13</v>
      </c>
      <c r="M6" s="34" t="s">
        <v>14</v>
      </c>
      <c r="N6" s="35" t="s">
        <v>15</v>
      </c>
    </row>
    <row r="7" spans="1:14" ht="23.25" customHeight="1">
      <c r="A7" s="36" t="s">
        <v>16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8" t="s">
        <v>25</v>
      </c>
    </row>
    <row r="8" spans="1:16" s="27" customFormat="1" ht="20.25" customHeight="1">
      <c r="A8" s="39">
        <v>2550</v>
      </c>
      <c r="B8" s="40">
        <v>415.4059871325832</v>
      </c>
      <c r="C8" s="40">
        <v>40444.33370861245</v>
      </c>
      <c r="D8" s="40">
        <v>12418.058969035437</v>
      </c>
      <c r="E8" s="40">
        <v>9985.232585460379</v>
      </c>
      <c r="F8" s="40">
        <v>72636.01311717334</v>
      </c>
      <c r="G8" s="40">
        <v>142235.59366235894</v>
      </c>
      <c r="H8" s="40">
        <v>87484.68374058262</v>
      </c>
      <c r="I8" s="40">
        <v>8130.7005911535725</v>
      </c>
      <c r="J8" s="40">
        <v>1549.9695114258157</v>
      </c>
      <c r="K8" s="40">
        <v>643.3315821472489</v>
      </c>
      <c r="L8" s="40">
        <v>170.08316442789254</v>
      </c>
      <c r="M8" s="40">
        <v>220.39178324823507</v>
      </c>
      <c r="N8" s="41">
        <f>SUM(A8:M8)</f>
        <v>378883.7984027585</v>
      </c>
      <c r="P8" s="29"/>
    </row>
    <row r="9" spans="1:16" s="27" customFormat="1" ht="20.25" customHeight="1">
      <c r="A9" s="39">
        <v>2551</v>
      </c>
      <c r="B9" s="42">
        <v>666.46</v>
      </c>
      <c r="C9" s="42">
        <v>1422.49</v>
      </c>
      <c r="D9" s="42">
        <v>2083.86</v>
      </c>
      <c r="E9" s="42">
        <v>41463.05</v>
      </c>
      <c r="F9" s="42">
        <v>128354.42</v>
      </c>
      <c r="G9" s="42">
        <v>168674.43</v>
      </c>
      <c r="H9" s="42">
        <v>45884.58</v>
      </c>
      <c r="I9" s="42">
        <v>36161.92</v>
      </c>
      <c r="J9" s="42">
        <v>1721.65</v>
      </c>
      <c r="K9" s="42">
        <v>733.15</v>
      </c>
      <c r="L9" s="42">
        <v>437.4</v>
      </c>
      <c r="M9" s="42">
        <v>202.91</v>
      </c>
      <c r="N9" s="43">
        <f>SUM(A9:M9)</f>
        <v>430357.32</v>
      </c>
      <c r="P9" s="29"/>
    </row>
    <row r="10" spans="1:16" s="27" customFormat="1" ht="20.25" customHeight="1">
      <c r="A10" s="39">
        <v>2552</v>
      </c>
      <c r="B10" s="40">
        <v>201.5718152407664</v>
      </c>
      <c r="C10" s="40">
        <v>781.1567300117679</v>
      </c>
      <c r="D10" s="40">
        <v>2488.11729604697</v>
      </c>
      <c r="E10" s="40">
        <v>2407.233476824483</v>
      </c>
      <c r="F10" s="40">
        <v>2612.40725892613</v>
      </c>
      <c r="G10" s="40">
        <v>4887.951926261852</v>
      </c>
      <c r="H10" s="40">
        <v>2907.341781904174</v>
      </c>
      <c r="I10" s="40">
        <v>1081.130105631684</v>
      </c>
      <c r="J10" s="40">
        <v>221.10006024354277</v>
      </c>
      <c r="K10" s="40">
        <v>107.67966548532755</v>
      </c>
      <c r="L10" s="40">
        <v>90.0533788318557</v>
      </c>
      <c r="M10" s="40">
        <v>68.58081670252156</v>
      </c>
      <c r="N10" s="43">
        <f aca="true" t="shared" si="0" ref="N10:N23">SUM(A10:M10)</f>
        <v>20406.324312111075</v>
      </c>
      <c r="P10" s="29"/>
    </row>
    <row r="11" spans="1:16" s="27" customFormat="1" ht="20.25" customHeight="1">
      <c r="A11" s="39">
        <v>2553</v>
      </c>
      <c r="B11" s="40">
        <v>17.92</v>
      </c>
      <c r="C11" s="40">
        <v>657.46</v>
      </c>
      <c r="D11" s="40">
        <v>57.57</v>
      </c>
      <c r="E11" s="40">
        <v>3476.89</v>
      </c>
      <c r="F11" s="40">
        <v>278662.42</v>
      </c>
      <c r="G11" s="40">
        <v>266955.55</v>
      </c>
      <c r="H11" s="40">
        <v>29309.15</v>
      </c>
      <c r="I11" s="40">
        <v>5654.52</v>
      </c>
      <c r="J11" s="40">
        <v>1357.12</v>
      </c>
      <c r="K11" s="40">
        <v>252.87</v>
      </c>
      <c r="L11" s="40">
        <v>169</v>
      </c>
      <c r="M11" s="40">
        <v>381.23</v>
      </c>
      <c r="N11" s="43">
        <f t="shared" si="0"/>
        <v>589504.7000000001</v>
      </c>
      <c r="P11" s="29"/>
    </row>
    <row r="12" spans="1:16" s="27" customFormat="1" ht="20.25" customHeight="1">
      <c r="A12" s="39">
        <v>2554</v>
      </c>
      <c r="B12" s="40">
        <v>5967.48</v>
      </c>
      <c r="C12" s="40">
        <v>160556.35</v>
      </c>
      <c r="D12" s="40">
        <v>258146.81</v>
      </c>
      <c r="E12" s="40">
        <v>227736.28</v>
      </c>
      <c r="F12" s="40">
        <v>1350746.45</v>
      </c>
      <c r="G12" s="40">
        <v>458720.32</v>
      </c>
      <c r="H12" s="40">
        <v>266740.52</v>
      </c>
      <c r="I12" s="40">
        <v>19084.29</v>
      </c>
      <c r="J12" s="40">
        <v>3790.02</v>
      </c>
      <c r="K12" s="40">
        <v>781.31</v>
      </c>
      <c r="L12" s="40">
        <v>420.93</v>
      </c>
      <c r="M12" s="40">
        <v>498.55</v>
      </c>
      <c r="N12" s="43">
        <f t="shared" si="0"/>
        <v>2755743.31</v>
      </c>
      <c r="P12" s="29"/>
    </row>
    <row r="13" spans="1:16" s="27" customFormat="1" ht="20.25" customHeight="1">
      <c r="A13" s="39">
        <v>2555</v>
      </c>
      <c r="B13" s="40">
        <v>2072.48</v>
      </c>
      <c r="C13" s="40">
        <v>56634.56</v>
      </c>
      <c r="D13" s="40">
        <v>81425.58</v>
      </c>
      <c r="E13" s="40">
        <v>73783.29</v>
      </c>
      <c r="F13" s="40">
        <v>112742.32</v>
      </c>
      <c r="G13" s="40">
        <v>294595.33</v>
      </c>
      <c r="H13" s="40">
        <v>74448.86</v>
      </c>
      <c r="I13" s="40">
        <v>22421.54</v>
      </c>
      <c r="J13" s="40">
        <v>15169.26</v>
      </c>
      <c r="K13" s="40">
        <v>3078.63</v>
      </c>
      <c r="L13" s="40">
        <v>1129.32</v>
      </c>
      <c r="M13" s="40">
        <v>213.32</v>
      </c>
      <c r="N13" s="43">
        <f t="shared" si="0"/>
        <v>740269.49</v>
      </c>
      <c r="P13" s="29"/>
    </row>
    <row r="14" spans="1:16" s="27" customFormat="1" ht="20.25" customHeight="1">
      <c r="A14" s="39">
        <v>2556</v>
      </c>
      <c r="B14" s="40">
        <v>714.46</v>
      </c>
      <c r="C14" s="40">
        <v>1263.95</v>
      </c>
      <c r="D14" s="40">
        <v>1161.82</v>
      </c>
      <c r="E14" s="40">
        <v>2575.57</v>
      </c>
      <c r="F14" s="40">
        <v>79779.45</v>
      </c>
      <c r="G14" s="40">
        <v>120958.68</v>
      </c>
      <c r="H14" s="40">
        <v>52148.27</v>
      </c>
      <c r="I14" s="40">
        <v>8129.7</v>
      </c>
      <c r="J14" s="40">
        <v>1727.41</v>
      </c>
      <c r="K14" s="40">
        <v>278.29</v>
      </c>
      <c r="L14" s="40">
        <v>17.48</v>
      </c>
      <c r="M14" s="40">
        <v>0.29</v>
      </c>
      <c r="N14" s="43">
        <f t="shared" si="0"/>
        <v>271311.3699999999</v>
      </c>
      <c r="P14" s="29"/>
    </row>
    <row r="15" spans="1:16" s="27" customFormat="1" ht="20.25" customHeight="1">
      <c r="A15" s="39">
        <v>2557</v>
      </c>
      <c r="B15" s="40">
        <v>0</v>
      </c>
      <c r="C15" s="40">
        <v>10345.97620474307</v>
      </c>
      <c r="D15" s="40">
        <v>9163.171232158986</v>
      </c>
      <c r="E15" s="40">
        <v>58643.82426398298</v>
      </c>
      <c r="F15" s="40">
        <v>122245.56907755973</v>
      </c>
      <c r="G15" s="40">
        <v>428672.35125678225</v>
      </c>
      <c r="H15" s="40">
        <v>39112.36052995452</v>
      </c>
      <c r="I15" s="40">
        <v>13684.37042682447</v>
      </c>
      <c r="J15" s="40">
        <v>1315.3530835162378</v>
      </c>
      <c r="K15" s="40">
        <v>8.154976543824853</v>
      </c>
      <c r="L15" s="40">
        <v>0</v>
      </c>
      <c r="M15" s="40">
        <v>0</v>
      </c>
      <c r="N15" s="43">
        <f t="shared" si="0"/>
        <v>685748.1310520661</v>
      </c>
      <c r="P15" s="29"/>
    </row>
    <row r="16" spans="1:16" s="27" customFormat="1" ht="20.25" customHeight="1">
      <c r="A16" s="39">
        <v>2558</v>
      </c>
      <c r="B16" s="40">
        <v>431.10943945353506</v>
      </c>
      <c r="C16" s="40">
        <v>346.05769428429807</v>
      </c>
      <c r="D16" s="40">
        <v>84.47710207444017</v>
      </c>
      <c r="E16" s="40">
        <v>0</v>
      </c>
      <c r="F16" s="40">
        <v>16703.197088463057</v>
      </c>
      <c r="G16" s="40">
        <v>36701.43114580043</v>
      </c>
      <c r="H16" s="40">
        <v>16698.973401931056</v>
      </c>
      <c r="I16" s="40">
        <v>3150.363954070984</v>
      </c>
      <c r="J16" s="40">
        <v>1700.9705393926588</v>
      </c>
      <c r="K16" s="40">
        <v>74.62982239600544</v>
      </c>
      <c r="L16" s="40">
        <v>0</v>
      </c>
      <c r="M16" s="40">
        <v>0</v>
      </c>
      <c r="N16" s="43">
        <f t="shared" si="0"/>
        <v>78449.21018786645</v>
      </c>
      <c r="P16" s="29"/>
    </row>
    <row r="17" spans="1:14" s="27" customFormat="1" ht="20.25" customHeight="1">
      <c r="A17" s="39">
        <v>2559</v>
      </c>
      <c r="B17" s="40">
        <v>0</v>
      </c>
      <c r="C17" s="40">
        <v>88.68117453873208</v>
      </c>
      <c r="D17" s="40">
        <v>1358.2783870728304</v>
      </c>
      <c r="E17" s="40">
        <v>27696.86974563175</v>
      </c>
      <c r="F17" s="40">
        <v>208944.25261949992</v>
      </c>
      <c r="G17" s="40">
        <v>317764.1035755604</v>
      </c>
      <c r="H17" s="40">
        <v>103370.19145770268</v>
      </c>
      <c r="I17" s="40">
        <v>18095.23035671065</v>
      </c>
      <c r="J17" s="40">
        <v>806.7893779320593</v>
      </c>
      <c r="K17" s="40">
        <v>570.6994601082538</v>
      </c>
      <c r="L17" s="40">
        <v>17.245414225945673</v>
      </c>
      <c r="M17" s="40">
        <v>0</v>
      </c>
      <c r="N17" s="43">
        <f t="shared" si="0"/>
        <v>681271.3415689833</v>
      </c>
    </row>
    <row r="18" spans="1:14" s="27" customFormat="1" ht="20.25" customHeight="1">
      <c r="A18" s="39">
        <v>2560</v>
      </c>
      <c r="B18" s="40">
        <v>752.8582185769892</v>
      </c>
      <c r="C18" s="40">
        <v>10850.670113372687</v>
      </c>
      <c r="D18" s="40">
        <v>17974.887573334345</v>
      </c>
      <c r="E18" s="40">
        <v>307042.50818390795</v>
      </c>
      <c r="F18" s="40">
        <v>150816.8287709559</v>
      </c>
      <c r="G18" s="40">
        <v>383836.7154541282</v>
      </c>
      <c r="H18" s="40">
        <v>394183.94453201967</v>
      </c>
      <c r="I18" s="40">
        <v>16321.696674827996</v>
      </c>
      <c r="J18" s="40">
        <v>3318.9930101411487</v>
      </c>
      <c r="K18" s="40">
        <v>1957.4045078506379</v>
      </c>
      <c r="L18" s="40">
        <v>222.61950151328813</v>
      </c>
      <c r="M18" s="40">
        <v>740.3561849617878</v>
      </c>
      <c r="N18" s="43">
        <f t="shared" si="0"/>
        <v>1290579.4827255902</v>
      </c>
    </row>
    <row r="19" spans="1:14" s="27" customFormat="1" ht="20.25" customHeight="1">
      <c r="A19" s="39">
        <v>2561</v>
      </c>
      <c r="B19" s="40">
        <v>5482.729555983576</v>
      </c>
      <c r="C19" s="40">
        <v>11329.69873469296</v>
      </c>
      <c r="D19" s="40">
        <v>8926.574229482023</v>
      </c>
      <c r="E19" s="40">
        <v>100938.56749617288</v>
      </c>
      <c r="F19" s="40">
        <v>157730.61453329737</v>
      </c>
      <c r="G19" s="40">
        <v>142905.16663035282</v>
      </c>
      <c r="H19" s="40">
        <v>50361.87066376373</v>
      </c>
      <c r="I19" s="40">
        <v>8785.914851080177</v>
      </c>
      <c r="J19" s="40">
        <v>1267.4182925895134</v>
      </c>
      <c r="K19" s="40">
        <v>964.7728030487164</v>
      </c>
      <c r="L19" s="40">
        <v>102.50587649573701</v>
      </c>
      <c r="M19" s="40">
        <v>44.813549139437086</v>
      </c>
      <c r="N19" s="43">
        <f t="shared" si="0"/>
        <v>491401.64721609885</v>
      </c>
    </row>
    <row r="20" spans="1:14" s="27" customFormat="1" ht="20.25" customHeight="1">
      <c r="A20" s="39">
        <v>2562</v>
      </c>
      <c r="B20" s="40">
        <v>52.27673618463927</v>
      </c>
      <c r="C20" s="40">
        <v>7.6350673151501285</v>
      </c>
      <c r="D20" s="40">
        <v>43.83387137198653</v>
      </c>
      <c r="E20" s="40">
        <v>5.81327683787504</v>
      </c>
      <c r="F20" s="40">
        <v>169705.2404485188</v>
      </c>
      <c r="G20" s="40">
        <v>174604.78659169984</v>
      </c>
      <c r="H20" s="40">
        <v>1575.7268529603082</v>
      </c>
      <c r="I20" s="40">
        <v>53.07392530727745</v>
      </c>
      <c r="J20" s="40">
        <v>48.70768730585422</v>
      </c>
      <c r="K20" s="40">
        <v>103.64606685534228</v>
      </c>
      <c r="L20" s="40">
        <v>63.63221700161185</v>
      </c>
      <c r="M20" s="40">
        <v>27.75823402980867</v>
      </c>
      <c r="N20" s="43">
        <f t="shared" si="0"/>
        <v>348854.1309753885</v>
      </c>
    </row>
    <row r="21" spans="1:14" s="27" customFormat="1" ht="20.25" customHeight="1">
      <c r="A21" s="39">
        <v>2563</v>
      </c>
      <c r="B21" s="40">
        <v>1.6030893387977612</v>
      </c>
      <c r="C21" s="40">
        <v>20.94532386077857</v>
      </c>
      <c r="D21" s="40">
        <v>108.78367067705749</v>
      </c>
      <c r="E21" s="40">
        <v>1568.1745194478917</v>
      </c>
      <c r="F21" s="40">
        <v>310179.7719997964</v>
      </c>
      <c r="G21" s="40">
        <v>59104.398191032036</v>
      </c>
      <c r="H21" s="40">
        <v>20971.136205135474</v>
      </c>
      <c r="I21" s="40">
        <v>2977.482419521452</v>
      </c>
      <c r="J21" s="40">
        <v>262.0123696373434</v>
      </c>
      <c r="K21" s="40">
        <v>19.959092857335776</v>
      </c>
      <c r="L21" s="40">
        <v>9.13069450662843</v>
      </c>
      <c r="M21" s="40">
        <v>2.6493432394152485</v>
      </c>
      <c r="N21" s="43">
        <f t="shared" si="0"/>
        <v>397789.0469190506</v>
      </c>
    </row>
    <row r="22" spans="1:14" s="27" customFormat="1" ht="20.25" customHeight="1">
      <c r="A22" s="39">
        <v>2564</v>
      </c>
      <c r="B22" s="40">
        <v>375.9456206055396</v>
      </c>
      <c r="C22" s="40">
        <v>1509.0490696231036</v>
      </c>
      <c r="D22" s="40">
        <v>3559.625635049241</v>
      </c>
      <c r="E22" s="40">
        <v>4234.208571011171</v>
      </c>
      <c r="F22" s="40">
        <v>21782.37714485037</v>
      </c>
      <c r="G22" s="40">
        <v>51376.92682529128</v>
      </c>
      <c r="H22" s="40">
        <v>57053.43001894387</v>
      </c>
      <c r="I22" s="40">
        <v>8813.62789689845</v>
      </c>
      <c r="J22" s="40">
        <v>364.1619614802908</v>
      </c>
      <c r="K22" s="40">
        <v>1041.8329493387928</v>
      </c>
      <c r="L22" s="40">
        <v>59.884690387593</v>
      </c>
      <c r="M22" s="40">
        <v>71.36575586367353</v>
      </c>
      <c r="N22" s="43">
        <f t="shared" si="0"/>
        <v>152806.43613934336</v>
      </c>
    </row>
    <row r="23" spans="1:14" s="27" customFormat="1" ht="20.25" customHeight="1">
      <c r="A23" s="39">
        <v>2565</v>
      </c>
      <c r="B23" s="40">
        <v>1150.9921147660405</v>
      </c>
      <c r="C23" s="40">
        <v>24708.212617658628</v>
      </c>
      <c r="D23" s="40">
        <v>1670.464621898394</v>
      </c>
      <c r="E23" s="40">
        <v>51387.10935404575</v>
      </c>
      <c r="F23" s="40">
        <v>211757.41784236414</v>
      </c>
      <c r="G23" s="40">
        <v>209862.84066404888</v>
      </c>
      <c r="H23" s="40">
        <v>184583.3491177253</v>
      </c>
      <c r="I23" s="40">
        <v>5147.052306671758</v>
      </c>
      <c r="J23" s="40">
        <v>1346.155732219501</v>
      </c>
      <c r="K23" s="40">
        <v>227.06393856539205</v>
      </c>
      <c r="L23" s="40">
        <v>23.58478231214584</v>
      </c>
      <c r="M23" s="40">
        <v>48.75201228571936</v>
      </c>
      <c r="N23" s="43">
        <f t="shared" si="0"/>
        <v>694477.9951045617</v>
      </c>
    </row>
    <row r="24" spans="1:14" s="27" customFormat="1" ht="20.25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4"/>
    </row>
    <row r="25" spans="1:14" s="27" customFormat="1" ht="20.25" customHeight="1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4"/>
    </row>
    <row r="26" spans="1:14" s="27" customFormat="1" ht="20.25" customHeight="1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4"/>
    </row>
    <row r="27" spans="1:14" s="27" customFormat="1" ht="20.25" customHeight="1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4"/>
    </row>
    <row r="28" spans="1:14" s="27" customFormat="1" ht="20.25" customHeight="1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4"/>
    </row>
    <row r="29" spans="1:14" s="27" customFormat="1" ht="20.25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4"/>
    </row>
    <row r="30" spans="1:14" s="27" customFormat="1" ht="20.25" customHeight="1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4"/>
    </row>
    <row r="31" spans="1:14" s="27" customFormat="1" ht="20.25" customHeight="1">
      <c r="A31" s="45" t="s">
        <v>17</v>
      </c>
      <c r="B31" s="46">
        <f aca="true" t="shared" si="1" ref="B31:N31">+MAX(B8:B30)</f>
        <v>5967.48</v>
      </c>
      <c r="C31" s="46">
        <f t="shared" si="1"/>
        <v>160556.35</v>
      </c>
      <c r="D31" s="46">
        <f t="shared" si="1"/>
        <v>258146.81</v>
      </c>
      <c r="E31" s="46">
        <f t="shared" si="1"/>
        <v>307042.50818390795</v>
      </c>
      <c r="F31" s="46">
        <f t="shared" si="1"/>
        <v>1350746.45</v>
      </c>
      <c r="G31" s="46">
        <f t="shared" si="1"/>
        <v>458720.32</v>
      </c>
      <c r="H31" s="46">
        <f t="shared" si="1"/>
        <v>394183.94453201967</v>
      </c>
      <c r="I31" s="46">
        <f t="shared" si="1"/>
        <v>36161.92</v>
      </c>
      <c r="J31" s="46">
        <f t="shared" si="1"/>
        <v>15169.26</v>
      </c>
      <c r="K31" s="46">
        <f t="shared" si="1"/>
        <v>3078.63</v>
      </c>
      <c r="L31" s="46">
        <f t="shared" si="1"/>
        <v>1129.32</v>
      </c>
      <c r="M31" s="46">
        <f t="shared" si="1"/>
        <v>740.3561849617878</v>
      </c>
      <c r="N31" s="47">
        <f t="shared" si="1"/>
        <v>2755743.31</v>
      </c>
    </row>
    <row r="32" spans="1:14" s="27" customFormat="1" ht="20.25" customHeight="1">
      <c r="A32" s="45" t="s">
        <v>18</v>
      </c>
      <c r="B32" s="46">
        <f aca="true" t="shared" si="2" ref="B32:N32">+AVERAGE(B8:B30)</f>
        <v>1143.955786080154</v>
      </c>
      <c r="C32" s="46">
        <f t="shared" si="2"/>
        <v>20060.4516524196</v>
      </c>
      <c r="D32" s="46">
        <f t="shared" si="2"/>
        <v>25041.994536762606</v>
      </c>
      <c r="E32" s="46">
        <f t="shared" si="2"/>
        <v>57059.03884208269</v>
      </c>
      <c r="F32" s="46">
        <f t="shared" si="2"/>
        <v>212212.4218688378</v>
      </c>
      <c r="G32" s="46">
        <f t="shared" si="2"/>
        <v>203866.0359952073</v>
      </c>
      <c r="H32" s="46">
        <f t="shared" si="2"/>
        <v>89177.14926891397</v>
      </c>
      <c r="I32" s="46">
        <f t="shared" si="2"/>
        <v>11105.788344293655</v>
      </c>
      <c r="J32" s="46">
        <f t="shared" si="2"/>
        <v>2247.9432266177478</v>
      </c>
      <c r="K32" s="46">
        <f t="shared" si="2"/>
        <v>677.7140540748051</v>
      </c>
      <c r="L32" s="46">
        <f t="shared" si="2"/>
        <v>183.30435748141863</v>
      </c>
      <c r="M32" s="46">
        <f t="shared" si="2"/>
        <v>157.5604799669124</v>
      </c>
      <c r="N32" s="47">
        <f t="shared" si="2"/>
        <v>625490.8584127388</v>
      </c>
    </row>
    <row r="33" spans="1:14" s="27" customFormat="1" ht="20.25" customHeight="1">
      <c r="A33" s="45" t="s">
        <v>19</v>
      </c>
      <c r="B33" s="46">
        <f aca="true" t="shared" si="3" ref="B33:N33">+MIN(B8:B30)</f>
        <v>0</v>
      </c>
      <c r="C33" s="46">
        <f t="shared" si="3"/>
        <v>7.6350673151501285</v>
      </c>
      <c r="D33" s="46">
        <f t="shared" si="3"/>
        <v>43.83387137198653</v>
      </c>
      <c r="E33" s="46">
        <f t="shared" si="3"/>
        <v>0</v>
      </c>
      <c r="F33" s="46">
        <f t="shared" si="3"/>
        <v>2612.40725892613</v>
      </c>
      <c r="G33" s="46">
        <f t="shared" si="3"/>
        <v>4887.951926261852</v>
      </c>
      <c r="H33" s="46">
        <f t="shared" si="3"/>
        <v>1575.7268529603082</v>
      </c>
      <c r="I33" s="46">
        <f t="shared" si="3"/>
        <v>53.07392530727745</v>
      </c>
      <c r="J33" s="46">
        <f t="shared" si="3"/>
        <v>48.70768730585422</v>
      </c>
      <c r="K33" s="46">
        <f t="shared" si="3"/>
        <v>8.154976543824853</v>
      </c>
      <c r="L33" s="46">
        <f t="shared" si="3"/>
        <v>0</v>
      </c>
      <c r="M33" s="46">
        <f t="shared" si="3"/>
        <v>0</v>
      </c>
      <c r="N33" s="47">
        <f t="shared" si="3"/>
        <v>20406.324312111075</v>
      </c>
    </row>
    <row r="34" spans="1:14" s="27" customFormat="1" ht="20.25" customHeight="1">
      <c r="A34" s="48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0"/>
    </row>
    <row r="35" spans="1:14" s="27" customFormat="1" ht="20.25" customHeight="1">
      <c r="A35" s="51"/>
      <c r="B35" s="52" t="s">
        <v>20</v>
      </c>
      <c r="C35" s="53"/>
      <c r="D35" s="53"/>
      <c r="E35" s="70" t="s">
        <v>21</v>
      </c>
      <c r="F35" s="70"/>
      <c r="G35" s="70"/>
      <c r="H35" s="70"/>
      <c r="I35" s="65" t="s">
        <v>22</v>
      </c>
      <c r="J35" s="71">
        <f>N32</f>
        <v>625490.8584127388</v>
      </c>
      <c r="K35" s="71"/>
      <c r="L35" s="65" t="s">
        <v>22</v>
      </c>
      <c r="M35" s="54">
        <f>J35/J36</f>
        <v>60.697802854220164</v>
      </c>
      <c r="N35" s="55" t="s">
        <v>26</v>
      </c>
    </row>
    <row r="36" spans="1:14" s="27" customFormat="1" ht="20.25" customHeight="1">
      <c r="A36" s="51"/>
      <c r="B36" s="53"/>
      <c r="C36" s="53"/>
      <c r="D36" s="53"/>
      <c r="E36" s="53"/>
      <c r="F36" s="70" t="s">
        <v>23</v>
      </c>
      <c r="G36" s="70"/>
      <c r="H36" s="53"/>
      <c r="I36" s="53"/>
      <c r="J36" s="71">
        <f>Q3</f>
        <v>10305</v>
      </c>
      <c r="K36" s="71"/>
      <c r="L36" s="53"/>
      <c r="M36" s="53"/>
      <c r="N36" s="55"/>
    </row>
    <row r="37" spans="1:14" ht="20.25" customHeight="1">
      <c r="A37" s="51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7"/>
    </row>
    <row r="38" spans="1:14" ht="23.25" customHeight="1">
      <c r="A38" s="58"/>
      <c r="B38" s="59"/>
      <c r="C38" s="60" t="s">
        <v>30</v>
      </c>
      <c r="D38" s="61"/>
      <c r="E38" s="59"/>
      <c r="F38" s="59"/>
      <c r="G38" s="59"/>
      <c r="H38" s="59"/>
      <c r="I38" s="59"/>
      <c r="J38" s="59"/>
      <c r="K38" s="59"/>
      <c r="L38" s="59"/>
      <c r="M38" s="59"/>
      <c r="N38" s="62"/>
    </row>
    <row r="39" ht="18.75" customHeight="1"/>
    <row r="40" spans="2:13" ht="18.75" customHeight="1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</row>
    <row r="41" spans="2:13" ht="18.75" customHeight="1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</row>
    <row r="42" ht="18.75" customHeight="1"/>
    <row r="43" spans="2:15" ht="18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O43" s="29"/>
    </row>
  </sheetData>
  <sheetProtection/>
  <mergeCells count="5">
    <mergeCell ref="E35:H35"/>
    <mergeCell ref="J35:K35"/>
    <mergeCell ref="F36:G36"/>
    <mergeCell ref="J36:K36"/>
    <mergeCell ref="K3:N3"/>
  </mergeCells>
  <printOptions/>
  <pageMargins left="0.9055118110236221" right="0" top="0.8661417322834646" bottom="0.1968503937007874" header="0.31496062992125984" footer="0.03937007874015748"/>
  <pageSetup horizontalDpi="300" verticalDpi="300" orientation="portrait" paperSize="9" scale="90" r:id="rId2"/>
  <headerFooter alignWithMargins="0">
    <oddHeader>&amp;R&amp;"Angsana New,ตัวหนา"&amp;16 78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E16" sqref="E16"/>
    </sheetView>
  </sheetViews>
  <sheetFormatPr defaultColWidth="9.00390625" defaultRowHeight="20.25"/>
  <cols>
    <col min="1" max="1" width="9.00390625" style="3" customWidth="1"/>
    <col min="2" max="2" width="9.125" style="3" bestFit="1" customWidth="1"/>
    <col min="3" max="5" width="10.375" style="3" bestFit="1" customWidth="1"/>
    <col min="6" max="6" width="11.375" style="3" bestFit="1" customWidth="1"/>
    <col min="7" max="8" width="10.375" style="3" bestFit="1" customWidth="1"/>
    <col min="9" max="10" width="9.375" style="3" bestFit="1" customWidth="1"/>
    <col min="11" max="13" width="9.125" style="3" bestFit="1" customWidth="1"/>
    <col min="14" max="14" width="11.375" style="3" bestFit="1" customWidth="1"/>
    <col min="15" max="16384" width="9.00390625" style="3" customWidth="1"/>
  </cols>
  <sheetData>
    <row r="1" spans="1:14" ht="27">
      <c r="A1" s="73" t="s">
        <v>24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26.25" customHeight="1">
      <c r="A2" s="6" t="s">
        <v>29</v>
      </c>
      <c r="C2" s="7"/>
      <c r="D2" s="7"/>
      <c r="E2" s="7"/>
      <c r="F2" s="7"/>
      <c r="G2" s="7"/>
      <c r="H2" s="7"/>
      <c r="I2" s="7"/>
      <c r="J2" s="4"/>
      <c r="L2" s="25" t="s">
        <v>28</v>
      </c>
      <c r="M2" s="25"/>
      <c r="N2" s="8"/>
    </row>
    <row r="3" spans="1:14" ht="26.25" customHeight="1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9"/>
    </row>
    <row r="4" spans="1:14" ht="23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 t="s">
        <v>1</v>
      </c>
    </row>
    <row r="5" spans="1:14" ht="23.25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5" t="s">
        <v>15</v>
      </c>
    </row>
    <row r="6" spans="1:14" ht="23.25" customHeight="1">
      <c r="A6" s="16" t="s">
        <v>16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 t="s">
        <v>25</v>
      </c>
    </row>
    <row r="7" spans="1:14" ht="21.75">
      <c r="A7" s="19">
        <v>2555</v>
      </c>
      <c r="B7" s="20">
        <v>2072.48</v>
      </c>
      <c r="C7" s="20">
        <v>56634.56</v>
      </c>
      <c r="D7" s="20">
        <v>81425.58</v>
      </c>
      <c r="E7" s="20">
        <v>73783.29</v>
      </c>
      <c r="F7" s="20">
        <v>112742.32</v>
      </c>
      <c r="G7" s="20">
        <v>294595.33</v>
      </c>
      <c r="H7" s="20">
        <v>74448.86</v>
      </c>
      <c r="I7" s="20">
        <v>22421.54</v>
      </c>
      <c r="J7" s="20">
        <v>15169.26</v>
      </c>
      <c r="K7" s="20">
        <v>3078.63</v>
      </c>
      <c r="L7" s="20">
        <v>1129.32</v>
      </c>
      <c r="M7" s="20">
        <v>213.32</v>
      </c>
      <c r="N7" s="21">
        <v>737714.49</v>
      </c>
    </row>
    <row r="8" spans="1:14" ht="21.75">
      <c r="A8" s="19">
        <v>2556</v>
      </c>
      <c r="B8" s="20">
        <v>714.46</v>
      </c>
      <c r="C8" s="20">
        <v>1263.95</v>
      </c>
      <c r="D8" s="20">
        <v>1161.82</v>
      </c>
      <c r="E8" s="20">
        <v>2575.57</v>
      </c>
      <c r="F8" s="20">
        <v>79779.45</v>
      </c>
      <c r="G8" s="20">
        <v>120958.68</v>
      </c>
      <c r="H8" s="20">
        <v>52148.27</v>
      </c>
      <c r="I8" s="20">
        <v>8129.7</v>
      </c>
      <c r="J8" s="20">
        <v>1727.41</v>
      </c>
      <c r="K8" s="20">
        <v>278.29</v>
      </c>
      <c r="L8" s="20">
        <v>17.48</v>
      </c>
      <c r="M8" s="20">
        <v>0.29</v>
      </c>
      <c r="N8" s="21">
        <v>268755.37</v>
      </c>
    </row>
    <row r="9" spans="1:14" ht="21.75">
      <c r="A9" s="19">
        <v>2557</v>
      </c>
      <c r="B9" s="20">
        <v>0</v>
      </c>
      <c r="C9" s="20">
        <v>10345.97620474307</v>
      </c>
      <c r="D9" s="20">
        <v>9163.171232158986</v>
      </c>
      <c r="E9" s="20">
        <v>58643.82426398298</v>
      </c>
      <c r="F9" s="20">
        <v>122245.56907755973</v>
      </c>
      <c r="G9" s="20">
        <v>428672.35125678225</v>
      </c>
      <c r="H9" s="20">
        <v>39112.36052995452</v>
      </c>
      <c r="I9" s="20">
        <v>13684.37042682447</v>
      </c>
      <c r="J9" s="20">
        <v>1315.3530835162378</v>
      </c>
      <c r="K9" s="20">
        <v>8.154976543824853</v>
      </c>
      <c r="L9" s="20">
        <v>0</v>
      </c>
      <c r="M9" s="20">
        <v>0</v>
      </c>
      <c r="N9" s="21">
        <v>683191.1310520661</v>
      </c>
    </row>
    <row r="10" spans="1:14" ht="21.75">
      <c r="A10" s="19">
        <v>2558</v>
      </c>
      <c r="B10" s="20">
        <v>431.10943945353506</v>
      </c>
      <c r="C10" s="20">
        <v>346.05769428429807</v>
      </c>
      <c r="D10" s="20">
        <v>84.47710207444017</v>
      </c>
      <c r="E10" s="20">
        <v>0</v>
      </c>
      <c r="F10" s="20">
        <v>16703.197088463057</v>
      </c>
      <c r="G10" s="20">
        <v>36701.43114580043</v>
      </c>
      <c r="H10" s="20">
        <v>16698.973401931056</v>
      </c>
      <c r="I10" s="20">
        <v>3150.363954070984</v>
      </c>
      <c r="J10" s="20">
        <v>1700.9705393926588</v>
      </c>
      <c r="K10" s="20">
        <v>74.62982239600544</v>
      </c>
      <c r="L10" s="20">
        <v>0</v>
      </c>
      <c r="M10" s="20">
        <v>0</v>
      </c>
      <c r="N10" s="21">
        <v>75891.21018786645</v>
      </c>
    </row>
    <row r="11" spans="1:14" ht="21.75">
      <c r="A11" s="19">
        <v>2559</v>
      </c>
      <c r="B11" s="20">
        <v>0</v>
      </c>
      <c r="C11" s="20">
        <v>88.68117453873208</v>
      </c>
      <c r="D11" s="20">
        <v>1358.2783870728304</v>
      </c>
      <c r="E11" s="20">
        <v>27696.86974563175</v>
      </c>
      <c r="F11" s="20">
        <v>208944.25261949992</v>
      </c>
      <c r="G11" s="20">
        <v>317764.1035755604</v>
      </c>
      <c r="H11" s="20">
        <v>103370.19145770268</v>
      </c>
      <c r="I11" s="20">
        <v>18095.23035671065</v>
      </c>
      <c r="J11" s="20">
        <v>806.7893779320593</v>
      </c>
      <c r="K11" s="20">
        <v>570.6994601082538</v>
      </c>
      <c r="L11" s="20">
        <v>17.245414225945673</v>
      </c>
      <c r="M11" s="20">
        <v>0</v>
      </c>
      <c r="N11" s="21">
        <v>678712.3415689833</v>
      </c>
    </row>
    <row r="12" spans="1:14" ht="21.7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/>
    </row>
    <row r="13" spans="1:14" ht="21.75">
      <c r="A13" s="22" t="s">
        <v>18</v>
      </c>
      <c r="B13" s="23">
        <f>AVERAGE(B7:B11)</f>
        <v>643.6098878907071</v>
      </c>
      <c r="C13" s="23">
        <f aca="true" t="shared" si="0" ref="C13:M13">AVERAGE(C7:C11)</f>
        <v>13735.84501471322</v>
      </c>
      <c r="D13" s="23">
        <f t="shared" si="0"/>
        <v>18638.66534426125</v>
      </c>
      <c r="E13" s="23">
        <f t="shared" si="0"/>
        <v>32539.91080192295</v>
      </c>
      <c r="F13" s="23">
        <f t="shared" si="0"/>
        <v>108082.95775710457</v>
      </c>
      <c r="G13" s="23">
        <f t="shared" si="0"/>
        <v>239738.3791956286</v>
      </c>
      <c r="H13" s="23">
        <f t="shared" si="0"/>
        <v>57155.731077917655</v>
      </c>
      <c r="I13" s="23">
        <f t="shared" si="0"/>
        <v>13096.24094752122</v>
      </c>
      <c r="J13" s="23">
        <f t="shared" si="0"/>
        <v>4143.9566001681915</v>
      </c>
      <c r="K13" s="23">
        <f t="shared" si="0"/>
        <v>802.0808518096168</v>
      </c>
      <c r="L13" s="23">
        <f t="shared" si="0"/>
        <v>232.80908284518915</v>
      </c>
      <c r="M13" s="23">
        <f t="shared" si="0"/>
        <v>42.721999999999994</v>
      </c>
      <c r="N13" s="24">
        <f>SUM(B13:M13)</f>
        <v>488852.90856178326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Admin_TK</cp:lastModifiedBy>
  <cp:lastPrinted>2022-06-08T02:46:46Z</cp:lastPrinted>
  <dcterms:created xsi:type="dcterms:W3CDTF">2008-07-24T01:53:35Z</dcterms:created>
  <dcterms:modified xsi:type="dcterms:W3CDTF">2023-06-22T03:56:21Z</dcterms:modified>
  <cp:category/>
  <cp:version/>
  <cp:contentType/>
  <cp:contentStatus/>
</cp:coreProperties>
</file>