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<sst xmlns="http://schemas.openxmlformats.org/spreadsheetml/2006/main" count="29" uniqueCount="24">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</sst>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'Y.38-H.05'!$A$7:$A$31</c:f>
              <c:numCach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'Y.38-H.05'!$N$7:$N$31</c:f>
              <c:numCache>
                <c:ptCount val="25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87.96</c:v>
                </c:pt>
                <c:pt idx="21">
                  <c:v>110.50999999999999</c:v>
                </c:pt>
                <c:pt idx="22">
                  <c:v>69.03230400000002</c:v>
                </c:pt>
                <c:pt idx="23">
                  <c:v>92.46009600000002</c:v>
                </c:pt>
                <c:pt idx="24">
                  <c:v>18.11808</c:v>
                </c:pt>
              </c:numCache>
            </c:numRef>
          </c:val>
        </c:ser>
        <c:gapWidth val="100"/>
        <c:axId val="39371716"/>
        <c:axId val="18801125"/>
      </c:barChart>
      <c:lineChart>
        <c:grouping val="standard"/>
        <c:varyColors val="0"/>
        <c:ser>
          <c:idx val="1"/>
          <c:order val="1"/>
          <c:tx>
            <c:v>ค่าเฉลี่ย 133.9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'Y.38-H.05'!$P$7:$P$30</c:f>
              <c:numCache>
                <c:ptCount val="24"/>
                <c:pt idx="0">
                  <c:v>132.20612200000002</c:v>
                </c:pt>
                <c:pt idx="1">
                  <c:v>132.20612200000002</c:v>
                </c:pt>
                <c:pt idx="2">
                  <c:v>132.20612200000002</c:v>
                </c:pt>
                <c:pt idx="3">
                  <c:v>132.20612200000002</c:v>
                </c:pt>
                <c:pt idx="4">
                  <c:v>132.20612200000002</c:v>
                </c:pt>
                <c:pt idx="5">
                  <c:v>132.20612200000002</c:v>
                </c:pt>
                <c:pt idx="6">
                  <c:v>132.20612200000002</c:v>
                </c:pt>
                <c:pt idx="7">
                  <c:v>132.20612200000002</c:v>
                </c:pt>
                <c:pt idx="8">
                  <c:v>132.20612200000002</c:v>
                </c:pt>
                <c:pt idx="9">
                  <c:v>132.20612200000002</c:v>
                </c:pt>
                <c:pt idx="10">
                  <c:v>132.20612200000002</c:v>
                </c:pt>
                <c:pt idx="11">
                  <c:v>132.20612200000002</c:v>
                </c:pt>
                <c:pt idx="12">
                  <c:v>132.20612200000002</c:v>
                </c:pt>
                <c:pt idx="13">
                  <c:v>132.20612200000002</c:v>
                </c:pt>
                <c:pt idx="14">
                  <c:v>132.20612200000002</c:v>
                </c:pt>
                <c:pt idx="15">
                  <c:v>132.20612200000002</c:v>
                </c:pt>
                <c:pt idx="16">
                  <c:v>132.20612200000002</c:v>
                </c:pt>
                <c:pt idx="17">
                  <c:v>132.20612200000002</c:v>
                </c:pt>
                <c:pt idx="18">
                  <c:v>132.20612200000002</c:v>
                </c:pt>
                <c:pt idx="19">
                  <c:v>132.20612200000002</c:v>
                </c:pt>
                <c:pt idx="20">
                  <c:v>132.20612200000002</c:v>
                </c:pt>
                <c:pt idx="21">
                  <c:v>132.20612200000002</c:v>
                </c:pt>
                <c:pt idx="22">
                  <c:v>132.20612200000002</c:v>
                </c:pt>
              </c:numCache>
            </c:numRef>
          </c:val>
          <c:smooth val="0"/>
        </c:ser>
        <c:axId val="39371716"/>
        <c:axId val="18801125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801125"/>
        <c:crossesAt val="0"/>
        <c:auto val="1"/>
        <c:lblOffset val="100"/>
        <c:tickLblSkip val="1"/>
        <c:noMultiLvlLbl val="0"/>
      </c:catAx>
      <c:valAx>
        <c:axId val="1880112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171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9">
      <selection activeCell="T33" sqref="T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>+N7*1000000/(365*86400)</f>
        <v>1.856608320649417</v>
      </c>
      <c r="P7" s="37">
        <f aca="true" t="shared" si="0" ref="P7:P29">$N$37</f>
        <v>132.20612200000002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1" ref="N8:N22">SUM(B8:M8)</f>
        <v>79.78500000000001</v>
      </c>
      <c r="O8" s="36">
        <f aca="true" t="shared" si="2" ref="O8:O29">+N8*1000000/(365*86400)</f>
        <v>2.529965753424658</v>
      </c>
      <c r="P8" s="37">
        <f t="shared" si="0"/>
        <v>132.20612200000002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1"/>
        <v>173.181</v>
      </c>
      <c r="O9" s="36">
        <f t="shared" si="2"/>
        <v>5.491533485540335</v>
      </c>
      <c r="P9" s="37">
        <f t="shared" si="0"/>
        <v>132.20612200000002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1"/>
        <v>143.43699999999998</v>
      </c>
      <c r="O10" s="36">
        <f t="shared" si="2"/>
        <v>4.54835743277524</v>
      </c>
      <c r="P10" s="37">
        <f t="shared" si="0"/>
        <v>132.20612200000002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1"/>
        <v>73.88</v>
      </c>
      <c r="O11" s="36">
        <f t="shared" si="2"/>
        <v>2.3427194317605275</v>
      </c>
      <c r="P11" s="37">
        <f t="shared" si="0"/>
        <v>132.20612200000002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1"/>
        <v>155.971</v>
      </c>
      <c r="O12" s="36">
        <f t="shared" si="2"/>
        <v>4.945807965499746</v>
      </c>
      <c r="P12" s="37">
        <f t="shared" si="0"/>
        <v>132.20612200000002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1"/>
        <v>172.72655999999998</v>
      </c>
      <c r="O13" s="36">
        <f t="shared" si="2"/>
        <v>5.477123287671232</v>
      </c>
      <c r="P13" s="37">
        <f t="shared" si="0"/>
        <v>132.20612200000002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1"/>
        <v>239.45414400000007</v>
      </c>
      <c r="O14" s="36">
        <f t="shared" si="2"/>
        <v>7.593041095890412</v>
      </c>
      <c r="P14" s="37">
        <f t="shared" si="0"/>
        <v>132.20612200000002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1"/>
        <v>79.37395199999999</v>
      </c>
      <c r="O15" s="36">
        <f t="shared" si="2"/>
        <v>2.5169315068493145</v>
      </c>
      <c r="P15" s="37">
        <f t="shared" si="0"/>
        <v>132.20612200000002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1"/>
        <v>100.48492800000002</v>
      </c>
      <c r="O16" s="36">
        <f t="shared" si="2"/>
        <v>3.1863561643835627</v>
      </c>
      <c r="P16" s="37">
        <f t="shared" si="0"/>
        <v>132.20612200000002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1"/>
        <v>159.445152</v>
      </c>
      <c r="O17" s="36">
        <f t="shared" si="2"/>
        <v>5.055972602739726</v>
      </c>
      <c r="P17" s="37">
        <f t="shared" si="0"/>
        <v>132.20612200000002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1"/>
        <v>114.59232</v>
      </c>
      <c r="O18" s="36">
        <f t="shared" si="2"/>
        <v>3.6336986301369865</v>
      </c>
      <c r="P18" s="37">
        <f t="shared" si="0"/>
        <v>132.20612200000002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1"/>
        <v>346.6488959999999</v>
      </c>
      <c r="O19" s="36">
        <f t="shared" si="2"/>
        <v>10.992164383561642</v>
      </c>
      <c r="P19" s="37">
        <f t="shared" si="0"/>
        <v>132.20612200000002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1"/>
        <v>220.55414399999998</v>
      </c>
      <c r="O20" s="36">
        <f t="shared" si="2"/>
        <v>6.993726027397259</v>
      </c>
      <c r="P20" s="37">
        <f t="shared" si="0"/>
        <v>132.20612200000002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1"/>
        <v>69.308352</v>
      </c>
      <c r="O21" s="36">
        <f t="shared" si="2"/>
        <v>2.197753424657534</v>
      </c>
      <c r="P21" s="37">
        <f t="shared" si="0"/>
        <v>132.20612200000002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1"/>
        <v>166.94207999999998</v>
      </c>
      <c r="O22" s="36">
        <f t="shared" si="2"/>
        <v>5.293698630136985</v>
      </c>
      <c r="P22" s="37">
        <f t="shared" si="0"/>
        <v>132.20612200000002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 aca="true" t="shared" si="3" ref="N23:N28">SUM(B23:M23)</f>
        <v>69.89999999999998</v>
      </c>
      <c r="O23" s="36">
        <f t="shared" si="2"/>
        <v>2.216514459665144</v>
      </c>
      <c r="P23" s="37">
        <f t="shared" si="0"/>
        <v>132.20612200000002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 t="shared" si="3"/>
        <v>140.24</v>
      </c>
      <c r="O24" s="36">
        <f t="shared" si="2"/>
        <v>4.446981227803145</v>
      </c>
      <c r="P24" s="37">
        <f t="shared" si="0"/>
        <v>132.20612200000002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 t="shared" si="3"/>
        <v>132.89000000000001</v>
      </c>
      <c r="O25" s="36">
        <f t="shared" si="2"/>
        <v>4.213914256722476</v>
      </c>
      <c r="P25" s="37">
        <f t="shared" si="0"/>
        <v>132.20612200000002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 t="shared" si="3"/>
        <v>115.62</v>
      </c>
      <c r="O26" s="36">
        <f t="shared" si="2"/>
        <v>3.6662861491628616</v>
      </c>
      <c r="P26" s="37">
        <f t="shared" si="0"/>
        <v>132.20612200000002</v>
      </c>
      <c r="Q26" s="38"/>
    </row>
    <row r="27" spans="1:17" ht="15" customHeight="1">
      <c r="A27" s="32">
        <v>2562</v>
      </c>
      <c r="B27" s="34">
        <v>0.44</v>
      </c>
      <c r="C27" s="34">
        <v>0</v>
      </c>
      <c r="D27" s="34">
        <v>0</v>
      </c>
      <c r="E27" s="34">
        <v>0</v>
      </c>
      <c r="F27" s="34">
        <v>49.08</v>
      </c>
      <c r="G27" s="34">
        <v>32.95</v>
      </c>
      <c r="H27" s="34">
        <v>3.42</v>
      </c>
      <c r="I27" s="34">
        <v>1.71</v>
      </c>
      <c r="J27" s="34">
        <v>0.36</v>
      </c>
      <c r="K27" s="34">
        <v>0</v>
      </c>
      <c r="L27" s="34">
        <v>0</v>
      </c>
      <c r="M27" s="34">
        <v>0</v>
      </c>
      <c r="N27" s="35">
        <f t="shared" si="3"/>
        <v>87.96</v>
      </c>
      <c r="O27" s="36">
        <f t="shared" si="2"/>
        <v>2.789193302891933</v>
      </c>
      <c r="P27" s="37">
        <f t="shared" si="0"/>
        <v>132.20612200000002</v>
      </c>
      <c r="Q27" s="38"/>
    </row>
    <row r="28" spans="1:17" ht="15" customHeight="1">
      <c r="A28" s="32">
        <v>2563</v>
      </c>
      <c r="B28" s="34">
        <v>0</v>
      </c>
      <c r="C28" s="34">
        <v>0</v>
      </c>
      <c r="D28" s="34">
        <v>0</v>
      </c>
      <c r="E28" s="34">
        <v>0.03</v>
      </c>
      <c r="F28" s="34">
        <v>82.1</v>
      </c>
      <c r="G28" s="34">
        <v>14.04</v>
      </c>
      <c r="H28" s="34">
        <v>10.4</v>
      </c>
      <c r="I28" s="34">
        <v>3.53</v>
      </c>
      <c r="J28" s="34">
        <v>0.41</v>
      </c>
      <c r="K28" s="34">
        <v>0</v>
      </c>
      <c r="L28" s="34">
        <v>0</v>
      </c>
      <c r="M28" s="34">
        <v>0</v>
      </c>
      <c r="N28" s="35">
        <f t="shared" si="3"/>
        <v>110.50999999999999</v>
      </c>
      <c r="O28" s="36">
        <f t="shared" si="2"/>
        <v>3.504249112125824</v>
      </c>
      <c r="P28" s="37">
        <f t="shared" si="0"/>
        <v>132.20612200000002</v>
      </c>
      <c r="Q28" s="38"/>
    </row>
    <row r="29" spans="1:17" ht="15" customHeight="1">
      <c r="A29" s="32">
        <v>2564</v>
      </c>
      <c r="B29" s="34">
        <v>3.4776000000000025</v>
      </c>
      <c r="C29" s="34">
        <v>4.564512000000002</v>
      </c>
      <c r="D29" s="34">
        <v>3.6080640000000024</v>
      </c>
      <c r="E29" s="34">
        <v>4.0504320000000025</v>
      </c>
      <c r="F29" s="34">
        <v>19.528992000000006</v>
      </c>
      <c r="G29" s="34">
        <v>20.471616000000015</v>
      </c>
      <c r="H29" s="34">
        <v>9.257760000000006</v>
      </c>
      <c r="I29" s="34">
        <v>2.2956480000000026</v>
      </c>
      <c r="J29" s="34">
        <v>0.686016</v>
      </c>
      <c r="K29" s="34">
        <v>0.4540320000000001</v>
      </c>
      <c r="L29" s="34">
        <v>0.2445120000000001</v>
      </c>
      <c r="M29" s="34">
        <v>0.39312000000000025</v>
      </c>
      <c r="N29" s="35">
        <f>SUM(B29:M29)</f>
        <v>69.03230400000002</v>
      </c>
      <c r="O29" s="36">
        <f t="shared" si="2"/>
        <v>2.189000000000001</v>
      </c>
      <c r="P29" s="37">
        <f t="shared" si="0"/>
        <v>132.20612200000002</v>
      </c>
      <c r="Q29" s="38"/>
    </row>
    <row r="30" spans="1:17" ht="15" customHeight="1">
      <c r="A30" s="32">
        <v>2565</v>
      </c>
      <c r="B30" s="34">
        <v>0.2617920000000002</v>
      </c>
      <c r="C30" s="34">
        <v>14.594688000000007</v>
      </c>
      <c r="D30" s="34">
        <v>1.7539200000000015</v>
      </c>
      <c r="E30" s="34">
        <v>11.441087999999997</v>
      </c>
      <c r="F30" s="34">
        <v>31.92566400000002</v>
      </c>
      <c r="G30" s="34">
        <v>15.507072000000003</v>
      </c>
      <c r="H30" s="34">
        <v>14.483232000000003</v>
      </c>
      <c r="I30" s="34">
        <v>1.6839360000000003</v>
      </c>
      <c r="J30" s="34">
        <v>0.33955199999999996</v>
      </c>
      <c r="K30" s="34">
        <v>0.1632960000000001</v>
      </c>
      <c r="L30" s="34">
        <v>0.1451520000000001</v>
      </c>
      <c r="M30" s="34">
        <v>0.16070400000000012</v>
      </c>
      <c r="N30" s="35">
        <f>SUM(B30:M30)</f>
        <v>92.46009600000002</v>
      </c>
      <c r="O30" s="36">
        <f>+N30*1000000/(365*86400)</f>
        <v>2.931890410958905</v>
      </c>
      <c r="P30" s="37"/>
      <c r="Q30" s="38"/>
    </row>
    <row r="31" spans="1:17" ht="15" customHeight="1">
      <c r="A31" s="40">
        <v>2566</v>
      </c>
      <c r="B31" s="41">
        <v>0.1555200000000001</v>
      </c>
      <c r="C31" s="41">
        <v>0.16070400000000012</v>
      </c>
      <c r="D31" s="41">
        <v>0.1555200000000001</v>
      </c>
      <c r="E31" s="41">
        <v>0.90288</v>
      </c>
      <c r="F31" s="41">
        <v>1.3780800000000004</v>
      </c>
      <c r="G31" s="41">
        <v>6.7919040000000015</v>
      </c>
      <c r="H31" s="41">
        <v>7.379423999999998</v>
      </c>
      <c r="I31" s="41">
        <v>0.7003584000000002</v>
      </c>
      <c r="J31" s="41">
        <v>0.1411776000000001</v>
      </c>
      <c r="K31" s="41">
        <v>0.35251200000000005</v>
      </c>
      <c r="L31" s="41"/>
      <c r="M31" s="41"/>
      <c r="N31" s="42">
        <f>SUM(B31:M31)</f>
        <v>18.11808</v>
      </c>
      <c r="O31" s="43">
        <f>+N31*1000000/(365*86400)</f>
        <v>0.5745205479452055</v>
      </c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3" t="s">
        <v>19</v>
      </c>
      <c r="B36" s="39">
        <f>MAX(B7:B30)</f>
        <v>11.543039999999998</v>
      </c>
      <c r="C36" s="39">
        <f aca="true" t="shared" si="4" ref="C36:M36">MAX(C7:C30)</f>
        <v>27.397440000000003</v>
      </c>
      <c r="D36" s="39">
        <f t="shared" si="4"/>
        <v>44.391</v>
      </c>
      <c r="E36" s="39">
        <f t="shared" si="4"/>
        <v>64.94256</v>
      </c>
      <c r="F36" s="39">
        <f t="shared" si="4"/>
        <v>109.24416000000002</v>
      </c>
      <c r="G36" s="39">
        <f t="shared" si="4"/>
        <v>69.85007999999999</v>
      </c>
      <c r="H36" s="39">
        <f t="shared" si="4"/>
        <v>35.236512</v>
      </c>
      <c r="I36" s="39">
        <f t="shared" si="4"/>
        <v>16.66224</v>
      </c>
      <c r="J36" s="39">
        <f t="shared" si="4"/>
        <v>7.095167999999998</v>
      </c>
      <c r="K36" s="39">
        <f t="shared" si="4"/>
        <v>6.423840000000002</v>
      </c>
      <c r="L36" s="39">
        <f t="shared" si="4"/>
        <v>4.880736000000003</v>
      </c>
      <c r="M36" s="39">
        <f t="shared" si="4"/>
        <v>2.8382400000000008</v>
      </c>
      <c r="N36" s="39">
        <f>MAX(N7:N30)</f>
        <v>346.6488959999999</v>
      </c>
      <c r="O36" s="36">
        <f>+N36*1000000/(365*86400)</f>
        <v>10.992164383561642</v>
      </c>
      <c r="P36" s="38"/>
      <c r="Q36" s="38"/>
    </row>
    <row r="37" spans="1:17" ht="15" customHeight="1">
      <c r="A37" s="33" t="s">
        <v>16</v>
      </c>
      <c r="B37" s="39">
        <f>AVERAGE(B7:B30)</f>
        <v>2.1725396666666663</v>
      </c>
      <c r="C37" s="39">
        <f aca="true" t="shared" si="5" ref="C37:M37">AVERAGE(C7:C30)</f>
        <v>5.709812333333335</v>
      </c>
      <c r="D37" s="39">
        <f t="shared" si="5"/>
        <v>8.469006666666667</v>
      </c>
      <c r="E37" s="39">
        <f t="shared" si="5"/>
        <v>15.124796333333334</v>
      </c>
      <c r="F37" s="39">
        <f t="shared" si="5"/>
        <v>37.21238300000001</v>
      </c>
      <c r="G37" s="39">
        <f t="shared" si="5"/>
        <v>33.82337766666667</v>
      </c>
      <c r="H37" s="39">
        <f t="shared" si="5"/>
        <v>16.404397666666664</v>
      </c>
      <c r="I37" s="39">
        <f t="shared" si="5"/>
        <v>6.537878666666667</v>
      </c>
      <c r="J37" s="39">
        <f t="shared" si="5"/>
        <v>2.555722</v>
      </c>
      <c r="K37" s="39">
        <f t="shared" si="5"/>
        <v>1.8390683333333333</v>
      </c>
      <c r="L37" s="39">
        <f t="shared" si="5"/>
        <v>1.2569923333333335</v>
      </c>
      <c r="M37" s="39">
        <f t="shared" si="5"/>
        <v>1.1001473333333334</v>
      </c>
      <c r="N37" s="39">
        <f>SUM(B37:M37)</f>
        <v>132.20612200000002</v>
      </c>
      <c r="O37" s="36">
        <f>+N37*1000000/(365*86400)</f>
        <v>4.192228627600203</v>
      </c>
      <c r="P37" s="38"/>
      <c r="Q37" s="38"/>
    </row>
    <row r="38" spans="1:17" ht="15" customHeight="1">
      <c r="A38" s="33" t="s">
        <v>20</v>
      </c>
      <c r="B38" s="39">
        <f>MIN(B7:B30)</f>
        <v>0</v>
      </c>
      <c r="C38" s="39">
        <f aca="true" t="shared" si="6" ref="C38:M38">MIN(C7:C30)</f>
        <v>0</v>
      </c>
      <c r="D38" s="39">
        <f t="shared" si="6"/>
        <v>0</v>
      </c>
      <c r="E38" s="39">
        <f t="shared" si="6"/>
        <v>0</v>
      </c>
      <c r="F38" s="39">
        <f t="shared" si="6"/>
        <v>7.163</v>
      </c>
      <c r="G38" s="39">
        <f t="shared" si="6"/>
        <v>9.797759999999997</v>
      </c>
      <c r="H38" s="39">
        <f t="shared" si="6"/>
        <v>3.42</v>
      </c>
      <c r="I38" s="39">
        <f t="shared" si="6"/>
        <v>1.6839360000000003</v>
      </c>
      <c r="J38" s="39">
        <f t="shared" si="6"/>
        <v>0.33955199999999996</v>
      </c>
      <c r="K38" s="39">
        <f t="shared" si="6"/>
        <v>0</v>
      </c>
      <c r="L38" s="39">
        <f t="shared" si="6"/>
        <v>0</v>
      </c>
      <c r="M38" s="39">
        <f t="shared" si="6"/>
        <v>0</v>
      </c>
      <c r="N38" s="39">
        <f>MIN(N7:N30)</f>
        <v>58.55000000000001</v>
      </c>
      <c r="O38" s="36">
        <f>+N38*1000000/(365*86400)</f>
        <v>1.856608320649417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2016-07-13T04:33:55Z</cp:lastPrinted>
  <dcterms:created xsi:type="dcterms:W3CDTF">1994-01-31T08:04:27Z</dcterms:created>
  <dcterms:modified xsi:type="dcterms:W3CDTF">2024-02-20T07:05:34Z</dcterms:modified>
  <cp:category/>
  <cp:version/>
  <cp:contentType/>
  <cp:contentStatus/>
</cp:coreProperties>
</file>