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Y.65" sheetId="1" r:id="rId1"/>
    <sheet name="กราฟY.65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<sst xmlns="http://schemas.openxmlformats.org/spreadsheetml/2006/main" count="23" uniqueCount="23">
  <si>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</si>
  <si>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</si>
  <si>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</si>
  <si>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</si>
  <si>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</si>
  <si>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</si>
  <si>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</si>
  <si>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</si>
  <si>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</si>
  <si>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</si>
  <si>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</si>
  <si>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</si>
  <si>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</si>
  <si>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</si>
  <si>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</si>
  <si>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</si>
  <si>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</si>
  <si>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</si>
  <si>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</si>
  <si>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</si>
  <si>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</si>
  <si>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น้ำปี้ สถานี Y.65 บ้าพี้ใต้ อ.บ้านหลวง จ.น่าน</t>
  </si>
  <si>
    <t>พื้นที่รับน้ำ 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</si>
</sst>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b/>
      <sz val="16"/>
      <color indexed="13"/>
      <name val="TH SarabunPSK"/>
      <family val="0"/>
    </font>
    <font>
      <b/>
      <sz val="18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1" fontId="21" fillId="18" borderId="15" xfId="46" applyNumberFormat="1" applyFont="1" applyFill="1" applyBorder="1" applyAlignment="1">
      <alignment horizontal="right"/>
      <protection/>
    </xf>
    <xf numFmtId="191" fontId="21" fillId="18" borderId="16" xfId="46" applyNumberFormat="1" applyFont="1" applyFill="1" applyBorder="1" applyAlignment="1">
      <alignment horizontal="right"/>
      <protection/>
    </xf>
    <xf numFmtId="191" fontId="21" fillId="18" borderId="17" xfId="46" applyNumberFormat="1" applyFont="1" applyFill="1" applyBorder="1" applyAlignment="1">
      <alignment/>
      <protection/>
    </xf>
    <xf numFmtId="191" fontId="21" fillId="19" borderId="12" xfId="46" applyNumberFormat="1" applyFont="1" applyFill="1" applyBorder="1" applyAlignment="1">
      <alignment horizontal="right"/>
      <protection/>
    </xf>
    <xf numFmtId="191" fontId="21" fillId="19" borderId="13" xfId="46" applyNumberFormat="1" applyFont="1" applyFill="1" applyBorder="1" applyAlignment="1">
      <alignment horizontal="right"/>
      <protection/>
    </xf>
    <xf numFmtId="191" fontId="21" fillId="19" borderId="18" xfId="46" applyNumberFormat="1" applyFont="1" applyFill="1" applyBorder="1" applyAlignment="1">
      <alignment horizontal="right"/>
      <protection/>
    </xf>
    <xf numFmtId="191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1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1" fontId="21" fillId="18" borderId="13" xfId="46" applyNumberFormat="1" applyFont="1" applyFill="1" applyBorder="1" applyAlignment="1">
      <alignment horizontal="right"/>
      <protection/>
    </xf>
    <xf numFmtId="191" fontId="21" fillId="18" borderId="14" xfId="46" applyNumberFormat="1" applyFont="1" applyFill="1" applyBorder="1" applyAlignment="1">
      <alignment/>
      <protection/>
    </xf>
    <xf numFmtId="191" fontId="21" fillId="18" borderId="19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1" fontId="25" fillId="19" borderId="13" xfId="46" applyNumberFormat="1" applyFont="1" applyFill="1" applyBorder="1" applyAlignment="1">
      <alignment horizontal="right"/>
      <protection/>
    </xf>
    <xf numFmtId="191" fontId="25" fillId="18" borderId="13" xfId="46" applyNumberFormat="1" applyFont="1" applyFill="1" applyBorder="1" applyAlignment="1">
      <alignment horizontal="right"/>
      <protection/>
    </xf>
    <xf numFmtId="0" fontId="21" fillId="18" borderId="19" xfId="46" applyFont="1" applyFill="1" applyBorder="1" applyAlignment="1">
      <alignment horizontal="center" vertical="center"/>
      <protection/>
    </xf>
    <xf numFmtId="0" fontId="21" fillId="18" borderId="20" xfId="46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2" fontId="21" fillId="7" borderId="20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น้ำปี้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Y.65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บ้านพี้ใต้ อ.บ้านหลวง จ.น่าน</a:t>
            </a:r>
          </a:p>
        </c:rich>
      </c:tx>
      <c:layout>
        <c:manualLayout>
          <c:xMode val="factor"/>
          <c:yMode val="factor"/>
          <c:x val="0.013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15"/>
          <c:w val="0.85475"/>
          <c:h val="0.67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4,312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Y.65'!$A$5:$A$9</c:f>
              <c:numCach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'ตะกอน- Y.65'!$N$5:$N$8</c:f>
              <c:numCache>
                <c:ptCount val="4"/>
                <c:pt idx="0">
                  <c:v>2475.63</c:v>
                </c:pt>
                <c:pt idx="1">
                  <c:v>4503.91</c:v>
                </c:pt>
                <c:pt idx="2">
                  <c:v>638.5600000000002</c:v>
                </c:pt>
                <c:pt idx="3">
                  <c:v>1552.5470022508077</c:v>
                </c:pt>
              </c:numCache>
            </c:numRef>
          </c:val>
        </c:ser>
        <c:gapWidth val="50"/>
        <c:axId val="45649787"/>
        <c:axId val="8194900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FF00"/>
                        </a:solidFill>
                      </a:rPr>
                      <a:t>ปริมาณตะกอนเฉลี่ย 2,539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Y.65'!$A$5:$A$9</c:f>
              <c:numCache>
                <c:ptCount val="5"/>
                <c:pt idx="0">
                  <c:v>2561</c:v>
                </c:pt>
                <c:pt idx="1">
                  <c:v>2562</c:v>
                </c:pt>
                <c:pt idx="2">
                  <c:v>2563</c:v>
                </c:pt>
                <c:pt idx="3">
                  <c:v>2564</c:v>
                </c:pt>
                <c:pt idx="4">
                  <c:v>2565</c:v>
                </c:pt>
              </c:numCache>
            </c:numRef>
          </c:cat>
          <c:val>
            <c:numRef>
              <c:f>'ตะกอน- Y.65'!$P$5:$P$9</c:f>
              <c:numCache>
                <c:ptCount val="5"/>
                <c:pt idx="0">
                  <c:v>2537.138333333334</c:v>
                </c:pt>
                <c:pt idx="1">
                  <c:v>2537.138333333334</c:v>
                </c:pt>
                <c:pt idx="2">
                  <c:v>2537.138333333334</c:v>
                </c:pt>
              </c:numCache>
            </c:numRef>
          </c:val>
          <c:smooth val="0"/>
        </c:ser>
        <c:axId val="45649787"/>
        <c:axId val="8194900"/>
      </c:lineChart>
      <c:catAx>
        <c:axId val="45649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194900"/>
        <c:crosses val="autoZero"/>
        <c:auto val="1"/>
        <c:lblOffset val="100"/>
        <c:tickLblSkip val="1"/>
        <c:noMultiLvlLbl val="0"/>
      </c:catAx>
      <c:valAx>
        <c:axId val="8194900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5649787"/>
        <c:crossesAt val="1"/>
        <c:crossBetween val="between"/>
        <c:dispUnits/>
        <c:majorUnit val="1000"/>
        <c:minorUnit val="1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5875"/>
          <c:y val="0.93225"/>
          <c:w val="0.28025"/>
          <c:h val="0.061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4"/>
  <sheetViews>
    <sheetView zoomScale="85" zoomScaleNormal="85" zoomScalePageLayoutView="0" workbookViewId="0" topLeftCell="A1">
      <selection activeCell="B8" sqref="B8:L8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1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28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19" t="s">
        <v>19</v>
      </c>
    </row>
    <row r="4" spans="1:16" ht="21.75">
      <c r="A4" s="29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19" t="s">
        <v>20</v>
      </c>
    </row>
    <row r="5" spans="1:16" ht="21.75">
      <c r="A5" s="9">
        <v>2561</v>
      </c>
      <c r="B5" s="15">
        <v>88.62</v>
      </c>
      <c r="C5" s="15">
        <v>97.29</v>
      </c>
      <c r="D5" s="15">
        <v>111.86</v>
      </c>
      <c r="E5" s="15">
        <v>333.16</v>
      </c>
      <c r="F5" s="15">
        <v>1371.2</v>
      </c>
      <c r="G5" s="15">
        <v>108.77</v>
      </c>
      <c r="H5" s="15">
        <v>237.78</v>
      </c>
      <c r="I5" s="15">
        <v>57.46</v>
      </c>
      <c r="J5" s="15">
        <v>28.16</v>
      </c>
      <c r="K5" s="15">
        <v>19.74</v>
      </c>
      <c r="L5" s="15">
        <v>10.76</v>
      </c>
      <c r="M5" s="15">
        <v>10.83</v>
      </c>
      <c r="N5" s="24">
        <f>SUM(B5:M5)</f>
        <v>2475.63</v>
      </c>
      <c r="P5" s="20">
        <f>N$13</f>
        <v>2537.138333333334</v>
      </c>
    </row>
    <row r="6" spans="1:16" ht="21.75">
      <c r="A6" s="10">
        <v>2562</v>
      </c>
      <c r="B6" s="16">
        <v>1.27</v>
      </c>
      <c r="C6" s="16">
        <v>4.37</v>
      </c>
      <c r="D6" s="16">
        <v>9.71</v>
      </c>
      <c r="E6" s="16">
        <v>315.64</v>
      </c>
      <c r="F6" s="16">
        <v>2733.11</v>
      </c>
      <c r="G6" s="16">
        <v>1334.53</v>
      </c>
      <c r="H6" s="16">
        <v>52.16</v>
      </c>
      <c r="I6" s="16">
        <v>30.53</v>
      </c>
      <c r="J6" s="16">
        <v>15.04</v>
      </c>
      <c r="K6" s="16">
        <v>3.56</v>
      </c>
      <c r="L6" s="16">
        <v>2.07</v>
      </c>
      <c r="M6" s="16">
        <v>1.92</v>
      </c>
      <c r="N6" s="22">
        <f>SUM(B6:M6)</f>
        <v>4503.91</v>
      </c>
      <c r="P6" s="20">
        <f>N$13</f>
        <v>2537.138333333334</v>
      </c>
    </row>
    <row r="7" spans="1:16" ht="21.75">
      <c r="A7" s="10">
        <v>2563</v>
      </c>
      <c r="B7" s="16">
        <v>0.89</v>
      </c>
      <c r="C7" s="16">
        <v>1.63</v>
      </c>
      <c r="D7" s="16">
        <v>70.49</v>
      </c>
      <c r="E7" s="16">
        <v>11.75</v>
      </c>
      <c r="F7" s="16">
        <v>403.51</v>
      </c>
      <c r="G7" s="16">
        <v>86.5</v>
      </c>
      <c r="H7" s="16">
        <v>23.99</v>
      </c>
      <c r="I7" s="16">
        <v>26.22</v>
      </c>
      <c r="J7" s="16">
        <v>7.71</v>
      </c>
      <c r="K7" s="16">
        <v>3.44</v>
      </c>
      <c r="L7" s="16">
        <v>2.22</v>
      </c>
      <c r="M7" s="16">
        <v>0.21</v>
      </c>
      <c r="N7" s="22">
        <f>SUM(B7:M7)</f>
        <v>638.5600000000002</v>
      </c>
      <c r="P7" s="20">
        <f>N$13</f>
        <v>2537.138333333334</v>
      </c>
    </row>
    <row r="8" spans="1:16" ht="21.75">
      <c r="A8" s="25">
        <v>2564</v>
      </c>
      <c r="B8" s="26">
        <v>4.699046526002886</v>
      </c>
      <c r="C8" s="26">
        <v>83.14342681812954</v>
      </c>
      <c r="D8" s="26">
        <v>963.4825744494528</v>
      </c>
      <c r="E8" s="26">
        <v>40.914443628147374</v>
      </c>
      <c r="F8" s="26">
        <v>48.77585386781684</v>
      </c>
      <c r="G8" s="26">
        <v>170.2706351931334</v>
      </c>
      <c r="H8" s="26">
        <v>170.0213024778529</v>
      </c>
      <c r="I8" s="26">
        <v>66.2968139905951</v>
      </c>
      <c r="J8" s="26">
        <v>0</v>
      </c>
      <c r="K8" s="26">
        <v>0</v>
      </c>
      <c r="L8" s="26">
        <v>4.942905299676742</v>
      </c>
      <c r="M8" s="26"/>
      <c r="N8" s="27">
        <f>SUM(B8:M8)</f>
        <v>1552.5470022508077</v>
      </c>
      <c r="P8" s="20"/>
    </row>
    <row r="9" spans="1:16" ht="21.75">
      <c r="A9" s="10">
        <v>2565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22"/>
      <c r="P9" s="20"/>
    </row>
    <row r="10" spans="1:16" ht="21.75">
      <c r="A10" s="10">
        <v>2566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2"/>
      <c r="P10" s="20"/>
    </row>
    <row r="11" spans="1:14" ht="21.75">
      <c r="A11" s="10">
        <v>2567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3"/>
    </row>
    <row r="12" spans="1:14" ht="21.75">
      <c r="A12" s="11" t="s">
        <v>16</v>
      </c>
      <c r="B12" s="18">
        <f>MAX(B5:B7)</f>
        <v>88.62</v>
      </c>
      <c r="C12" s="18">
        <f aca="true" t="shared" si="0" ref="C12:M12">MAX(C5:C7)</f>
        <v>97.29</v>
      </c>
      <c r="D12" s="18">
        <f t="shared" si="0"/>
        <v>111.86</v>
      </c>
      <c r="E12" s="18">
        <f t="shared" si="0"/>
        <v>333.16</v>
      </c>
      <c r="F12" s="18">
        <f t="shared" si="0"/>
        <v>2733.11</v>
      </c>
      <c r="G12" s="18">
        <f t="shared" si="0"/>
        <v>1334.53</v>
      </c>
      <c r="H12" s="18">
        <f t="shared" si="0"/>
        <v>237.78</v>
      </c>
      <c r="I12" s="18">
        <f t="shared" si="0"/>
        <v>57.46</v>
      </c>
      <c r="J12" s="18">
        <f t="shared" si="0"/>
        <v>28.16</v>
      </c>
      <c r="K12" s="18">
        <f>MAX(K5:K8)</f>
        <v>19.74</v>
      </c>
      <c r="L12" s="18">
        <f t="shared" si="0"/>
        <v>10.76</v>
      </c>
      <c r="M12" s="18">
        <f t="shared" si="0"/>
        <v>10.83</v>
      </c>
      <c r="N12" s="23">
        <f>MAX(N5:N7)</f>
        <v>4503.91</v>
      </c>
    </row>
    <row r="13" spans="1:14" ht="21.75">
      <c r="A13" s="11" t="s">
        <v>14</v>
      </c>
      <c r="B13" s="18">
        <f>AVERAGE(B5:B7)</f>
        <v>30.26</v>
      </c>
      <c r="C13" s="18">
        <f aca="true" t="shared" si="1" ref="C13:M13">AVERAGE(C5:C7)</f>
        <v>34.43</v>
      </c>
      <c r="D13" s="18">
        <f t="shared" si="1"/>
        <v>64.02</v>
      </c>
      <c r="E13" s="18">
        <f t="shared" si="1"/>
        <v>220.1833333333333</v>
      </c>
      <c r="F13" s="18">
        <f t="shared" si="1"/>
        <v>1502.6066666666668</v>
      </c>
      <c r="G13" s="18">
        <f t="shared" si="1"/>
        <v>509.93333333333334</v>
      </c>
      <c r="H13" s="18">
        <f t="shared" si="1"/>
        <v>104.64333333333333</v>
      </c>
      <c r="I13" s="18">
        <f t="shared" si="1"/>
        <v>38.07</v>
      </c>
      <c r="J13" s="18">
        <f t="shared" si="1"/>
        <v>16.970000000000002</v>
      </c>
      <c r="K13" s="18">
        <f>AVERAGE(K5:K8)</f>
        <v>6.685</v>
      </c>
      <c r="L13" s="18">
        <f t="shared" si="1"/>
        <v>5.016666666666667</v>
      </c>
      <c r="M13" s="18">
        <f t="shared" si="1"/>
        <v>4.32</v>
      </c>
      <c r="N13" s="14">
        <f>SUM(B13:M13)</f>
        <v>2537.138333333334</v>
      </c>
    </row>
    <row r="14" spans="1:14" ht="21.75">
      <c r="A14" s="11" t="s">
        <v>15</v>
      </c>
      <c r="B14" s="18">
        <f>MIN(B5:B7)</f>
        <v>0.89</v>
      </c>
      <c r="C14" s="18">
        <f aca="true" t="shared" si="2" ref="C14:M14">MIN(C5:C7)</f>
        <v>1.63</v>
      </c>
      <c r="D14" s="18">
        <f t="shared" si="2"/>
        <v>9.71</v>
      </c>
      <c r="E14" s="18">
        <f t="shared" si="2"/>
        <v>11.75</v>
      </c>
      <c r="F14" s="18">
        <f t="shared" si="2"/>
        <v>403.51</v>
      </c>
      <c r="G14" s="18">
        <f t="shared" si="2"/>
        <v>86.5</v>
      </c>
      <c r="H14" s="18">
        <f t="shared" si="2"/>
        <v>23.99</v>
      </c>
      <c r="I14" s="18">
        <f t="shared" si="2"/>
        <v>26.22</v>
      </c>
      <c r="J14" s="18">
        <f t="shared" si="2"/>
        <v>7.71</v>
      </c>
      <c r="K14" s="18">
        <f>MIN(K5:K8)</f>
        <v>0</v>
      </c>
      <c r="L14" s="18">
        <f t="shared" si="2"/>
        <v>2.07</v>
      </c>
      <c r="M14" s="18">
        <f t="shared" si="2"/>
        <v>0.21</v>
      </c>
      <c r="N14" s="23">
        <f>MIN(N5:N8)</f>
        <v>638.5600000000002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2022-03-16T08:32:06Z</dcterms:modified>
  <cp:category/>
  <cp:version/>
  <cp:contentType/>
  <cp:contentStatus/>
</cp:coreProperties>
</file>