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LMCฝายท่าม.โก๋ free flow" sheetId="2" r:id="rId2"/>
  </sheets>
  <definedNames>
    <definedName name="_xlnm.Print_Area" localSheetId="1">'LMCฝายท่าม.โก๋ free flow'!$A$1:$I$103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G88" i="2"/>
  <c r="G89"/>
  <c r="G90"/>
  <c r="G87"/>
  <c r="E88" l="1"/>
  <c r="C54"/>
  <c r="C55"/>
  <c r="C56"/>
  <c r="C53"/>
  <c r="B54" l="1"/>
  <c r="B88" s="1"/>
  <c r="B55"/>
  <c r="B89" s="1"/>
  <c r="B56"/>
  <c r="B90" s="1"/>
  <c r="B53"/>
  <c r="B87" s="1"/>
  <c r="D54" l="1"/>
  <c r="H54" s="1"/>
  <c r="D55"/>
  <c r="H55" s="1"/>
  <c r="D56"/>
  <c r="E90"/>
  <c r="C90"/>
  <c r="E89"/>
  <c r="C89"/>
  <c r="C88"/>
  <c r="E87"/>
  <c r="C87"/>
  <c r="D53"/>
  <c r="D87" l="1"/>
  <c r="F87" s="1"/>
  <c r="H56"/>
  <c r="E56"/>
  <c r="I56" s="1"/>
  <c r="E54"/>
  <c r="I54" s="1"/>
  <c r="E55"/>
  <c r="I55" s="1"/>
  <c r="D88"/>
  <c r="F88" s="1"/>
  <c r="D89"/>
  <c r="F89" s="1"/>
  <c r="D90"/>
  <c r="F90" s="1"/>
  <c r="E53"/>
  <c r="I53" s="1"/>
  <c r="H53"/>
  <c r="H88" l="1"/>
  <c r="H89"/>
  <c r="H90"/>
  <c r="H87"/>
</calcChain>
</file>

<file path=xl/sharedStrings.xml><?xml version="1.0" encoding="utf-8"?>
<sst xmlns="http://schemas.openxmlformats.org/spreadsheetml/2006/main" count="136" uniqueCount="88">
  <si>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</si>
  <si>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</si>
  <si>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</si>
  <si>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</si>
  <si>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</si>
  <si>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</si>
  <si>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</si>
  <si>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</si>
  <si>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</si>
  <si>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</si>
  <si>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</si>
  <si>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</si>
  <si>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</si>
  <si>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</si>
  <si>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</si>
  <si>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</si>
  <si>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</si>
  <si>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</si>
  <si>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</si>
  <si>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</si>
  <si>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</si>
  <si>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</si>
  <si>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</si>
  <si>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</si>
  <si>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</si>
  <si>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</si>
  <si>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</si>
  <si>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</si>
  <si>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</si>
  <si>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</si>
  <si>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</si>
  <si>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</si>
  <si>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</si>
  <si>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</si>
  <si>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</si>
  <si>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</si>
  <si>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</si>
  <si>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</si>
  <si>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</si>
  <si>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</si>
  <si>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</si>
  <si>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</si>
  <si>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</si>
  <si>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</si>
  <si>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</si>
  <si>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</si>
  <si>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</si>
  <si>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</si>
  <si>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</si>
  <si>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</si>
  <si>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</si>
  <si>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</si>
  <si>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</si>
  <si>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</si>
  <si>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</si>
  <si>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</si>
  <si>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</si>
  <si>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</si>
  <si>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</si>
  <si>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</si>
  <si>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</si>
  <si>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</si>
  <si>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</si>
  <si>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</si>
  <si>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</si>
  <si>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</si>
  <si>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</si>
  <si>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</si>
  <si>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</si>
  <si>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</si>
  <si>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</si>
  <si>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</si>
  <si>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</si>
  <si>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</si>
  <si>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</si>
  <si>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</si>
  <si>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</si>
  <si>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</si>
  <si>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</si>
  <si>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</si>
  <si>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</si>
  <si>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</si>
  <si>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โครงการชลประทานเชียงใหม่</t>
  </si>
  <si>
    <t>ตำบล</t>
  </si>
  <si>
    <t>เชียงใหม่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</si>
  <si>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</si>
  <si>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t>LMC  ฝายท่าม.โก๋ (ฝั่งขวา)</t>
  </si>
  <si>
    <t>หางดง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</si>
</sst>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2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2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189" fontId="16" fillId="0" borderId="2" xfId="0" applyNumberFormat="1" applyFont="1" applyBorder="1" applyAlignment="1">
      <alignment horizontal="center" vertical="center"/>
    </xf>
    <xf numFmtId="189" fontId="1" fillId="0" borderId="2" xfId="0" applyNumberFormat="1" applyFont="1" applyBorder="1" applyAlignment="1">
      <alignment horizontal="center" vertical="top"/>
    </xf>
    <xf numFmtId="15" fontId="15" fillId="0" borderId="3" xfId="0" applyNumberFormat="1" applyFont="1" applyBorder="1" applyAlignment="1">
      <alignment horizontal="center" vertical="center"/>
    </xf>
    <xf numFmtId="189" fontId="16" fillId="0" borderId="3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189" fontId="10" fillId="0" borderId="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87" fontId="1" fillId="0" borderId="9" xfId="0" applyNumberFormat="1" applyFont="1" applyBorder="1" applyAlignment="1">
      <alignment horizontal="center" vertical="top"/>
    </xf>
    <xf numFmtId="189" fontId="1" fillId="3" borderId="10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187" fontId="1" fillId="0" borderId="9" xfId="0" applyNumberFormat="1" applyFont="1" applyBorder="1" applyAlignment="1">
      <alignment vertical="top"/>
    </xf>
    <xf numFmtId="187" fontId="1" fillId="0" borderId="14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2" fontId="1" fillId="4" borderId="15" xfId="0" applyNumberFormat="1" applyFont="1" applyFill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189" fontId="1" fillId="4" borderId="15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189" fontId="16" fillId="0" borderId="5" xfId="0" applyNumberFormat="1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189" fontId="10" fillId="0" borderId="17" xfId="0" applyNumberFormat="1" applyFont="1" applyBorder="1" applyAlignment="1">
      <alignment horizontal="center" vertical="center"/>
    </xf>
    <xf numFmtId="189" fontId="1" fillId="3" borderId="5" xfId="0" applyNumberFormat="1" applyFont="1" applyFill="1" applyBorder="1" applyAlignment="1">
      <alignment horizontal="center" vertical="top"/>
    </xf>
    <xf numFmtId="189" fontId="1" fillId="3" borderId="6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1" fillId="3" borderId="15" xfId="0" applyNumberFormat="1" applyFont="1" applyFill="1" applyBorder="1" applyAlignment="1">
      <alignment horizontal="center" vertical="top"/>
    </xf>
    <xf numFmtId="188" fontId="1" fillId="3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189" fontId="1" fillId="3" borderId="15" xfId="0" applyNumberFormat="1" applyFont="1" applyFill="1" applyBorder="1" applyAlignment="1">
      <alignment horizontal="center" vertical="top"/>
    </xf>
    <xf numFmtId="189" fontId="1" fillId="3" borderId="16" xfId="0" applyNumberFormat="1" applyFont="1" applyFill="1" applyBorder="1" applyAlignment="1">
      <alignment horizontal="center" vertical="top"/>
    </xf>
    <xf numFmtId="187" fontId="1" fillId="0" borderId="18" xfId="0" applyNumberFormat="1" applyFont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5" borderId="2" xfId="0" applyNumberFormat="1" applyFont="1" applyFill="1" applyBorder="1" applyAlignment="1">
      <alignment horizontal="center" vertical="top"/>
    </xf>
    <xf numFmtId="188" fontId="1" fillId="5" borderId="10" xfId="0" applyNumberFormat="1" applyFont="1" applyFill="1" applyBorder="1" applyAlignment="1">
      <alignment horizontal="center" vertical="top"/>
    </xf>
    <xf numFmtId="188" fontId="1" fillId="5" borderId="15" xfId="0" applyNumberFormat="1" applyFont="1" applyFill="1" applyBorder="1" applyAlignment="1">
      <alignment horizontal="center" vertical="top"/>
    </xf>
    <xf numFmtId="188" fontId="1" fillId="5" borderId="16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188" fontId="1" fillId="5" borderId="19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sng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LMC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ฝายท่าม.โก๋ (ฝั่งซ้าย)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โครงการชลประทานเชียงใหม่</a:t>
            </a:r>
          </a:p>
        </c:rich>
      </c:tx>
      <c:layout>
        <c:manualLayout>
          <c:xMode val="edge"/>
          <c:yMode val="edge"/>
          <c:x val="0.18944772859590842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2"/>
          <c:y val="0.20633459814737712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3.9858631259094369E-2"/>
                  <c:y val="-0.52623622132627668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2700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'LMCฝายท่าม.โก๋ free flow'!$H$53:$H$57</c:f>
              <c:numCache>
                <c:formatCode>0.000</c:formatCode>
                <c:ptCount val="5"/>
                <c:pt idx="0">
                  <c:v>10.424999999999999</c:v>
                </c:pt>
                <c:pt idx="1">
                  <c:v>5.25</c:v>
                </c:pt>
                <c:pt idx="2">
                  <c:v>3.4583333333333339</c:v>
                </c:pt>
                <c:pt idx="3">
                  <c:v>2.5687500000000001</c:v>
                </c:pt>
              </c:numCache>
            </c:numRef>
          </c:xVal>
          <c:yVal>
            <c:numRef>
              <c:f>'LMCฝายท่าม.โก๋ free flow'!$I$53:$I$57</c:f>
              <c:numCache>
                <c:formatCode>0.000</c:formatCode>
                <c:ptCount val="5"/>
                <c:pt idx="0">
                  <c:v>3.9087462491039157E-2</c:v>
                </c:pt>
                <c:pt idx="1">
                  <c:v>0.24196205342959062</c:v>
                </c:pt>
                <c:pt idx="2">
                  <c:v>0.35753151547407536</c:v>
                </c:pt>
                <c:pt idx="3">
                  <c:v>0.34130375977737293</c:v>
                </c:pt>
              </c:numCache>
            </c:numRef>
          </c:yVal>
        </c:ser>
        <c:axId val="77062528"/>
        <c:axId val="77064448"/>
      </c:scatterChart>
      <c:valAx>
        <c:axId val="77062528"/>
        <c:scaling>
          <c:orientation val="minMax"/>
          <c:max val="11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064448"/>
        <c:crossesAt val="1.0000000000000005E-2"/>
        <c:crossBetween val="midCat"/>
        <c:majorUnit val="1"/>
        <c:minorUnit val="0.2"/>
      </c:valAx>
      <c:valAx>
        <c:axId val="77064448"/>
        <c:scaling>
          <c:orientation val="minMax"/>
          <c:max val="0.4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062528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514352</xdr:colOff>
      <xdr:row>25</xdr:row>
      <xdr:rowOff>190499</xdr:rowOff>
    </xdr:from>
    <xdr:to>
      <xdr:col>8</xdr:col>
      <xdr:colOff>685801</xdr:colOff>
      <xdr:row>34</xdr:row>
      <xdr:rowOff>58199</xdr:rowOff>
    </xdr:to>
    <xdr:pic>
      <xdr:nvPicPr>
        <xdr:cNvPr id="9" name="Picture 3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3314702" y="6715124"/>
          <a:ext cx="3076574" cy="22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25</xdr:row>
      <xdr:rowOff>190500</xdr:rowOff>
    </xdr:from>
    <xdr:to>
      <xdr:col>4</xdr:col>
      <xdr:colOff>560938</xdr:colOff>
      <xdr:row>34</xdr:row>
      <xdr:rowOff>58200</xdr:rowOff>
    </xdr:to>
    <xdr:pic>
      <xdr:nvPicPr>
        <xdr:cNvPr id="10" name="รูปภาพ 9" descr="IMG_25591208_10241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6715125"/>
          <a:ext cx="3227938" cy="22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88" t="s">
        <v>0</v>
      </c>
      <c r="C1" s="88"/>
      <c r="D1" s="88"/>
      <c r="E1" s="88"/>
      <c r="F1" s="88"/>
      <c r="G1" s="88"/>
      <c r="H1" s="88"/>
      <c r="I1" s="88"/>
    </row>
    <row r="2" spans="1:9" ht="22.5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</row>
    <row r="3" spans="1:9" ht="21" customHeight="1">
      <c r="A3" s="2"/>
      <c r="B3" s="90" t="s">
        <v>28</v>
      </c>
      <c r="C3" s="90"/>
      <c r="D3" s="90"/>
      <c r="E3" s="90"/>
      <c r="F3" s="90"/>
      <c r="G3" s="90"/>
      <c r="H3" s="90"/>
      <c r="I3" s="9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93"/>
      <c r="E5" s="93"/>
      <c r="F5" s="93"/>
      <c r="G5" s="93"/>
      <c r="H5" s="93"/>
      <c r="I5" s="93"/>
    </row>
    <row r="6" spans="1:9" ht="21.2" customHeight="1">
      <c r="A6" s="2"/>
      <c r="B6" s="4" t="s">
        <v>3</v>
      </c>
      <c r="C6" s="2"/>
      <c r="D6" s="2"/>
      <c r="E6" s="93"/>
      <c r="F6" s="93"/>
      <c r="G6" s="93"/>
      <c r="H6" s="93"/>
      <c r="I6" s="93"/>
    </row>
    <row r="7" spans="1:9" ht="21.2" customHeight="1">
      <c r="A7" s="2"/>
      <c r="B7" s="4" t="s">
        <v>4</v>
      </c>
      <c r="C7" s="2"/>
      <c r="D7" s="91" t="s">
        <v>64</v>
      </c>
      <c r="E7" s="91"/>
      <c r="F7" s="91"/>
      <c r="G7" s="91"/>
      <c r="H7" s="91"/>
      <c r="I7" s="91"/>
    </row>
    <row r="8" spans="1:9" ht="21.2" customHeight="1">
      <c r="A8" s="2"/>
      <c r="B8" s="4" t="s">
        <v>5</v>
      </c>
      <c r="C8" s="2"/>
      <c r="D8" s="93" t="s">
        <v>65</v>
      </c>
      <c r="E8" s="93"/>
      <c r="F8" s="93"/>
      <c r="G8" s="93"/>
      <c r="H8" s="93"/>
      <c r="I8" s="93"/>
    </row>
    <row r="9" spans="1:9" ht="21.2" customHeight="1">
      <c r="A9" s="2"/>
      <c r="B9" s="4" t="s">
        <v>6</v>
      </c>
      <c r="C9" s="2"/>
      <c r="D9" s="94" t="s">
        <v>66</v>
      </c>
      <c r="E9" s="94"/>
      <c r="F9" s="94"/>
      <c r="G9" s="94"/>
      <c r="H9" s="94"/>
      <c r="I9" s="94"/>
    </row>
    <row r="10" spans="1:9" ht="21.2" customHeight="1">
      <c r="A10" s="2"/>
      <c r="B10" s="4" t="s">
        <v>7</v>
      </c>
      <c r="C10" s="2"/>
      <c r="D10" s="7" t="s">
        <v>68</v>
      </c>
      <c r="E10" s="7"/>
      <c r="F10" s="10"/>
      <c r="G10" s="6" t="s">
        <v>8</v>
      </c>
      <c r="H10" s="1" t="s">
        <v>67</v>
      </c>
      <c r="I10" s="7"/>
    </row>
    <row r="11" spans="1:9" ht="21.2" customHeight="1">
      <c r="A11" s="2"/>
      <c r="B11" s="4" t="s">
        <v>9</v>
      </c>
      <c r="C11" s="2"/>
      <c r="D11" s="91" t="s">
        <v>69</v>
      </c>
      <c r="E11" s="91"/>
      <c r="F11" s="91" t="s">
        <v>70</v>
      </c>
      <c r="G11" s="91"/>
      <c r="H11" s="10"/>
      <c r="I11" s="10"/>
    </row>
    <row r="12" spans="1:9" ht="21.2" customHeight="1">
      <c r="A12" s="2"/>
      <c r="B12" s="4" t="s">
        <v>10</v>
      </c>
      <c r="C12" s="2"/>
      <c r="D12" s="2" t="s">
        <v>72</v>
      </c>
      <c r="E12" s="2"/>
      <c r="F12" s="2" t="s">
        <v>71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15</v>
      </c>
      <c r="D16" s="12"/>
      <c r="E16" s="12"/>
      <c r="F16" s="12"/>
      <c r="G16" s="13">
        <v>2</v>
      </c>
      <c r="H16" s="12" t="s">
        <v>16</v>
      </c>
      <c r="I16" s="2"/>
    </row>
    <row r="17" spans="1:9" ht="21.2" customHeight="1">
      <c r="A17" s="2"/>
      <c r="B17" s="4"/>
      <c r="C17" s="12" t="s">
        <v>17</v>
      </c>
      <c r="D17" s="12"/>
      <c r="E17" s="14" t="s">
        <v>18</v>
      </c>
      <c r="F17" s="15"/>
      <c r="G17" s="45">
        <v>4</v>
      </c>
      <c r="H17" s="12" t="s">
        <v>19</v>
      </c>
      <c r="I17" s="2"/>
    </row>
    <row r="18" spans="1:9" ht="21.2" customHeight="1">
      <c r="A18" s="2"/>
      <c r="B18" s="4"/>
      <c r="C18" s="12"/>
      <c r="D18" s="12"/>
      <c r="E18" s="14" t="s">
        <v>20</v>
      </c>
      <c r="F18" s="16"/>
      <c r="G18" s="45">
        <v>2.5</v>
      </c>
      <c r="H18" s="12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17"/>
      <c r="H19" s="18" t="s">
        <v>74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17"/>
      <c r="H20" s="18" t="s">
        <v>74</v>
      </c>
      <c r="I20" s="2"/>
    </row>
    <row r="21" spans="1:9" ht="21.2" customHeight="1">
      <c r="A21" s="2"/>
      <c r="B21" s="19" t="s">
        <v>23</v>
      </c>
      <c r="C21" s="2"/>
      <c r="D21" s="2"/>
      <c r="E21" s="2"/>
      <c r="F21" s="2"/>
      <c r="G21" s="46">
        <v>178.3</v>
      </c>
      <c r="H21" s="18" t="s">
        <v>73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17"/>
      <c r="H22" s="20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17"/>
      <c r="H23" s="18" t="s">
        <v>19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27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75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76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77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78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92"/>
      <c r="C35" s="92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topLeftCell="A43" zoomScaleNormal="100" zoomScalePageLayoutView="110" workbookViewId="0">
      <selection activeCell="K52" sqref="K52:O5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88" t="s">
        <v>0</v>
      </c>
      <c r="C1" s="88"/>
      <c r="D1" s="88"/>
      <c r="E1" s="88"/>
      <c r="F1" s="88"/>
      <c r="G1" s="88"/>
      <c r="H1" s="88"/>
      <c r="I1" s="88"/>
    </row>
    <row r="2" spans="1:9" ht="22.5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</row>
    <row r="3" spans="1:9" ht="21" customHeight="1">
      <c r="A3" s="2"/>
      <c r="B3" s="90" t="s">
        <v>28</v>
      </c>
      <c r="C3" s="90"/>
      <c r="D3" s="90"/>
      <c r="E3" s="90"/>
      <c r="F3" s="90"/>
      <c r="G3" s="90"/>
      <c r="H3" s="90"/>
      <c r="I3" s="9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29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86</v>
      </c>
      <c r="E7" s="5"/>
      <c r="F7" s="5"/>
      <c r="G7" s="5"/>
      <c r="H7" s="6" t="s">
        <v>30</v>
      </c>
      <c r="I7" s="7"/>
    </row>
    <row r="8" spans="1:9" ht="21.2" customHeight="1">
      <c r="A8" s="2"/>
      <c r="B8" s="4" t="s">
        <v>5</v>
      </c>
      <c r="C8" s="2"/>
      <c r="D8" s="2" t="s">
        <v>82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47"/>
      <c r="E9" s="7"/>
      <c r="F9" s="10"/>
      <c r="G9" s="10"/>
      <c r="H9" s="6" t="s">
        <v>83</v>
      </c>
      <c r="I9" s="7"/>
    </row>
    <row r="10" spans="1:9" ht="21.2" customHeight="1">
      <c r="A10" s="2"/>
      <c r="B10" s="4" t="s">
        <v>7</v>
      </c>
      <c r="C10" s="2"/>
      <c r="D10" s="7" t="s">
        <v>87</v>
      </c>
      <c r="E10" s="7"/>
      <c r="F10" s="10"/>
      <c r="G10" s="10"/>
      <c r="H10" s="6" t="s">
        <v>8</v>
      </c>
      <c r="I10" s="7" t="s">
        <v>84</v>
      </c>
    </row>
    <row r="11" spans="1:9" ht="21.2" customHeight="1">
      <c r="A11" s="2"/>
      <c r="B11" s="4" t="s">
        <v>9</v>
      </c>
      <c r="C11" s="2"/>
      <c r="D11" s="91"/>
      <c r="E11" s="91"/>
      <c r="F11" s="91"/>
      <c r="G11" s="91"/>
      <c r="H11" s="10"/>
      <c r="I11" s="10"/>
    </row>
    <row r="12" spans="1:9" ht="21.2" customHeight="1">
      <c r="A12" s="2"/>
      <c r="B12" s="4" t="s">
        <v>10</v>
      </c>
      <c r="C12" s="2"/>
      <c r="D12" s="2" t="s">
        <v>11</v>
      </c>
      <c r="E12" s="2"/>
      <c r="F12" s="2" t="s">
        <v>12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31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15</v>
      </c>
      <c r="E16" s="2"/>
      <c r="F16" s="2"/>
      <c r="G16" s="23">
        <v>1</v>
      </c>
      <c r="H16" s="2" t="s">
        <v>16</v>
      </c>
      <c r="I16" s="2"/>
    </row>
    <row r="17" spans="1:9" ht="21.2" customHeight="1">
      <c r="A17" s="2"/>
      <c r="B17" s="4"/>
      <c r="C17" s="2"/>
      <c r="D17" s="2" t="s">
        <v>17</v>
      </c>
      <c r="E17" s="24" t="s">
        <v>18</v>
      </c>
      <c r="F17" s="21"/>
      <c r="G17" s="25">
        <v>0.8</v>
      </c>
      <c r="H17" s="2" t="s">
        <v>19</v>
      </c>
      <c r="I17" s="2"/>
    </row>
    <row r="18" spans="1:9" ht="21.2" customHeight="1">
      <c r="A18" s="2"/>
      <c r="B18" s="4"/>
      <c r="C18" s="2"/>
      <c r="D18" s="2"/>
      <c r="E18" s="24" t="s">
        <v>20</v>
      </c>
      <c r="F18" s="26"/>
      <c r="G18" s="27">
        <v>0.8</v>
      </c>
      <c r="H18" s="2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22" t="s">
        <v>32</v>
      </c>
      <c r="H19" s="2" t="s">
        <v>33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22" t="s">
        <v>32</v>
      </c>
      <c r="H20" s="2" t="s">
        <v>33</v>
      </c>
      <c r="I20" s="2"/>
    </row>
    <row r="21" spans="1:9" ht="21.2" customHeight="1">
      <c r="A21" s="2"/>
      <c r="B21" s="19" t="s">
        <v>23</v>
      </c>
      <c r="C21" s="2"/>
      <c r="D21" s="2"/>
      <c r="E21" s="2"/>
      <c r="F21" s="2"/>
      <c r="G21" s="28">
        <v>0</v>
      </c>
      <c r="H21" s="2" t="s">
        <v>34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22" t="s">
        <v>32</v>
      </c>
      <c r="H22" s="2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23" t="s">
        <v>32</v>
      </c>
      <c r="H23" s="2" t="s">
        <v>19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35</v>
      </c>
      <c r="C25" s="2"/>
      <c r="D25" s="2"/>
      <c r="E25" s="2"/>
      <c r="F25" s="2"/>
      <c r="G25" s="2"/>
      <c r="H25" s="2"/>
      <c r="I25" s="2"/>
    </row>
    <row r="26" spans="1:9" ht="21.2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spans="1:9" ht="21.2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21.2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21.2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21.2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21.2" customHeight="1">
      <c r="A31" s="92"/>
      <c r="B31" s="92"/>
      <c r="C31" s="92"/>
      <c r="D31" s="92"/>
      <c r="E31" s="92"/>
      <c r="F31" s="92"/>
      <c r="G31" s="92"/>
      <c r="H31" s="92"/>
      <c r="I31" s="92"/>
    </row>
    <row r="32" spans="1:9" ht="21.2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21.2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ht="21.2" customHeight="1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21.2" customHeight="1">
      <c r="A35" s="92"/>
      <c r="B35" s="92"/>
      <c r="C35" s="92"/>
      <c r="D35" s="92"/>
      <c r="E35" s="92"/>
      <c r="F35" s="92"/>
      <c r="G35" s="92"/>
      <c r="H35" s="92"/>
      <c r="I35" s="92"/>
    </row>
    <row r="36" spans="1:9">
      <c r="A36" s="3">
        <v>2</v>
      </c>
      <c r="B36" s="4" t="s">
        <v>36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85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81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37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38</v>
      </c>
      <c r="C42" s="2" t="s">
        <v>39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40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41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42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43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44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99" t="s">
        <v>45</v>
      </c>
      <c r="B50" s="56" t="s">
        <v>46</v>
      </c>
      <c r="C50" s="56" t="s">
        <v>47</v>
      </c>
      <c r="D50" s="102" t="s">
        <v>48</v>
      </c>
      <c r="E50" s="56"/>
      <c r="F50" s="56" t="s">
        <v>49</v>
      </c>
      <c r="G50" s="102" t="s">
        <v>50</v>
      </c>
      <c r="H50" s="102" t="s">
        <v>51</v>
      </c>
      <c r="I50" s="105" t="s">
        <v>52</v>
      </c>
    </row>
    <row r="51" spans="1:15" ht="19.7" customHeight="1">
      <c r="A51" s="100"/>
      <c r="B51" s="55" t="s">
        <v>53</v>
      </c>
      <c r="C51" s="55" t="s">
        <v>54</v>
      </c>
      <c r="D51" s="103"/>
      <c r="E51" s="54"/>
      <c r="F51" s="55" t="s">
        <v>55</v>
      </c>
      <c r="G51" s="111"/>
      <c r="H51" s="103"/>
      <c r="I51" s="106"/>
    </row>
    <row r="52" spans="1:15" ht="19.7" customHeight="1">
      <c r="A52" s="67"/>
      <c r="B52" s="68" t="s">
        <v>56</v>
      </c>
      <c r="C52" s="68" t="s">
        <v>56</v>
      </c>
      <c r="D52" s="69"/>
      <c r="E52" s="69"/>
      <c r="F52" s="68" t="s">
        <v>57</v>
      </c>
      <c r="G52" s="68" t="s">
        <v>58</v>
      </c>
      <c r="H52" s="69"/>
      <c r="I52" s="70"/>
      <c r="L52" s="1" t="s">
        <v>79</v>
      </c>
      <c r="M52" s="1" t="s">
        <v>80</v>
      </c>
      <c r="N52" s="87" t="s">
        <v>49</v>
      </c>
      <c r="O52" s="87" t="s">
        <v>50</v>
      </c>
    </row>
    <row r="53" spans="1:15">
      <c r="A53" s="71">
        <v>1</v>
      </c>
      <c r="B53" s="72">
        <f>$G$21+L53</f>
        <v>2.085</v>
      </c>
      <c r="C53" s="73">
        <f>$G$21</f>
        <v>0</v>
      </c>
      <c r="D53" s="73">
        <f>$B53-$C53</f>
        <v>2.085</v>
      </c>
      <c r="E53" s="74">
        <f>SQRT(2*9.81*D53)</f>
        <v>6.3959127573787304</v>
      </c>
      <c r="F53" s="75">
        <v>0.2</v>
      </c>
      <c r="G53" s="76">
        <v>0.04</v>
      </c>
      <c r="H53" s="77">
        <f>D53/F53</f>
        <v>10.424999999999999</v>
      </c>
      <c r="I53" s="78">
        <f>G53/(($G$16*$G$17)*F53*E53)</f>
        <v>3.9087462491039157E-2</v>
      </c>
      <c r="K53" s="50">
        <v>21928</v>
      </c>
      <c r="L53" s="51">
        <v>2.085</v>
      </c>
      <c r="M53" s="51">
        <v>0.876</v>
      </c>
      <c r="N53" s="52">
        <v>0.2</v>
      </c>
      <c r="O53" s="51">
        <v>0.04</v>
      </c>
    </row>
    <row r="54" spans="1:15">
      <c r="A54" s="57">
        <v>2</v>
      </c>
      <c r="B54" s="48">
        <f t="shared" ref="B54:B56" si="0">$G$21+L54</f>
        <v>2.1</v>
      </c>
      <c r="C54" s="30">
        <f t="shared" ref="C54:C56" si="1">$G$21</f>
        <v>0</v>
      </c>
      <c r="D54" s="30">
        <f t="shared" ref="D54:D56" si="2">$B54-$C54</f>
        <v>2.1</v>
      </c>
      <c r="E54" s="33">
        <f t="shared" ref="E54:E56" si="3">SQRT(2*9.81*D54)</f>
        <v>6.4188784067000366</v>
      </c>
      <c r="F54" s="29">
        <v>0.4</v>
      </c>
      <c r="G54" s="53">
        <v>0.497</v>
      </c>
      <c r="H54" s="32">
        <f t="shared" ref="H54:H56" si="4">D54/F54</f>
        <v>5.25</v>
      </c>
      <c r="I54" s="58">
        <f>G54/(($G$16*$G$17)*F54*E54)</f>
        <v>0.24196205342959062</v>
      </c>
      <c r="K54" s="50">
        <v>21928</v>
      </c>
      <c r="L54" s="51">
        <v>2.1</v>
      </c>
      <c r="M54" s="51">
        <v>0.89600000000000002</v>
      </c>
      <c r="N54" s="52">
        <v>0.4</v>
      </c>
      <c r="O54" s="51">
        <v>0.497</v>
      </c>
    </row>
    <row r="55" spans="1:15">
      <c r="A55" s="57">
        <v>3</v>
      </c>
      <c r="B55" s="48">
        <f t="shared" si="0"/>
        <v>2.0750000000000002</v>
      </c>
      <c r="C55" s="30">
        <f t="shared" si="1"/>
        <v>0</v>
      </c>
      <c r="D55" s="30">
        <f t="shared" si="2"/>
        <v>2.0750000000000002</v>
      </c>
      <c r="E55" s="33">
        <f t="shared" si="3"/>
        <v>6.3805564020702779</v>
      </c>
      <c r="F55" s="29">
        <v>0.6</v>
      </c>
      <c r="G55" s="53">
        <v>1.095</v>
      </c>
      <c r="H55" s="32">
        <f t="shared" si="4"/>
        <v>3.4583333333333339</v>
      </c>
      <c r="I55" s="58">
        <f>G55/(($G$16*$G$17)*F55*E55)</f>
        <v>0.35753151547407536</v>
      </c>
      <c r="K55" s="50">
        <v>21928</v>
      </c>
      <c r="L55" s="51">
        <v>2.0750000000000002</v>
      </c>
      <c r="M55" s="51">
        <v>0.96599999999999997</v>
      </c>
      <c r="N55" s="52">
        <v>0.6</v>
      </c>
      <c r="O55" s="51">
        <v>1.095</v>
      </c>
    </row>
    <row r="56" spans="1:15">
      <c r="A56" s="57">
        <v>4</v>
      </c>
      <c r="B56" s="48">
        <f t="shared" si="0"/>
        <v>2.0550000000000002</v>
      </c>
      <c r="C56" s="30">
        <f t="shared" si="1"/>
        <v>0</v>
      </c>
      <c r="D56" s="30">
        <f t="shared" si="2"/>
        <v>2.0550000000000002</v>
      </c>
      <c r="E56" s="33">
        <f t="shared" si="3"/>
        <v>6.3497322778208538</v>
      </c>
      <c r="F56" s="29">
        <v>0.8</v>
      </c>
      <c r="G56" s="53">
        <v>1.387</v>
      </c>
      <c r="H56" s="32">
        <f t="shared" si="4"/>
        <v>2.5687500000000001</v>
      </c>
      <c r="I56" s="58">
        <f>G56/(($G$16*$G$17)*F56*E56)</f>
        <v>0.34130375977737293</v>
      </c>
      <c r="K56" s="50">
        <v>21928</v>
      </c>
      <c r="L56" s="51">
        <v>2.0550000000000002</v>
      </c>
      <c r="M56" s="51">
        <v>1.046</v>
      </c>
      <c r="N56" s="52">
        <v>0.8</v>
      </c>
      <c r="O56" s="51">
        <v>1.387</v>
      </c>
    </row>
    <row r="57" spans="1:15">
      <c r="A57" s="57"/>
      <c r="B57" s="48"/>
      <c r="C57" s="30"/>
      <c r="D57" s="30"/>
      <c r="E57" s="33"/>
      <c r="F57" s="36"/>
      <c r="G57" s="53"/>
      <c r="H57" s="32"/>
      <c r="I57" s="58"/>
      <c r="K57" s="50"/>
      <c r="L57" s="51"/>
      <c r="M57" s="51"/>
      <c r="N57" s="52"/>
      <c r="O57" s="51"/>
    </row>
    <row r="58" spans="1:15">
      <c r="A58" s="59"/>
      <c r="B58" s="35"/>
      <c r="C58" s="30"/>
      <c r="D58" s="30"/>
      <c r="E58" s="33"/>
      <c r="F58" s="35"/>
      <c r="G58" s="49"/>
      <c r="H58" s="32"/>
      <c r="I58" s="58"/>
    </row>
    <row r="59" spans="1:15">
      <c r="A59" s="59"/>
      <c r="B59" s="35"/>
      <c r="C59" s="30"/>
      <c r="D59" s="30"/>
      <c r="E59" s="33"/>
      <c r="F59" s="35"/>
      <c r="G59" s="35"/>
      <c r="H59" s="32"/>
      <c r="I59" s="58"/>
    </row>
    <row r="60" spans="1:15">
      <c r="A60" s="59"/>
      <c r="B60" s="35"/>
      <c r="C60" s="30"/>
      <c r="D60" s="30"/>
      <c r="E60" s="33"/>
      <c r="F60" s="35"/>
      <c r="G60" s="35"/>
      <c r="H60" s="32"/>
      <c r="I60" s="58"/>
    </row>
    <row r="61" spans="1:15">
      <c r="A61" s="59"/>
      <c r="B61" s="35"/>
      <c r="C61" s="30"/>
      <c r="D61" s="30"/>
      <c r="E61" s="33"/>
      <c r="F61" s="35"/>
      <c r="G61" s="35"/>
      <c r="H61" s="32"/>
      <c r="I61" s="58"/>
    </row>
    <row r="62" spans="1:15">
      <c r="A62" s="59"/>
      <c r="B62" s="35"/>
      <c r="C62" s="30"/>
      <c r="D62" s="30"/>
      <c r="E62" s="33"/>
      <c r="F62" s="35"/>
      <c r="G62" s="35"/>
      <c r="H62" s="32"/>
      <c r="I62" s="58"/>
    </row>
    <row r="63" spans="1:15">
      <c r="A63" s="59"/>
      <c r="B63" s="35"/>
      <c r="C63" s="30"/>
      <c r="D63" s="30"/>
      <c r="E63" s="33"/>
      <c r="F63" s="35"/>
      <c r="G63" s="35"/>
      <c r="H63" s="32"/>
      <c r="I63" s="58"/>
    </row>
    <row r="64" spans="1:15">
      <c r="A64" s="59"/>
      <c r="B64" s="35"/>
      <c r="C64" s="30"/>
      <c r="D64" s="30"/>
      <c r="E64" s="33"/>
      <c r="F64" s="35"/>
      <c r="G64" s="35"/>
      <c r="H64" s="32"/>
      <c r="I64" s="58"/>
    </row>
    <row r="65" spans="1:9">
      <c r="A65" s="59"/>
      <c r="B65" s="35"/>
      <c r="C65" s="30"/>
      <c r="D65" s="30"/>
      <c r="E65" s="33"/>
      <c r="F65" s="35"/>
      <c r="G65" s="35"/>
      <c r="H65" s="32"/>
      <c r="I65" s="58"/>
    </row>
    <row r="66" spans="1:9">
      <c r="A66" s="59"/>
      <c r="B66" s="35"/>
      <c r="C66" s="30"/>
      <c r="D66" s="30"/>
      <c r="E66" s="33"/>
      <c r="F66" s="35"/>
      <c r="G66" s="35"/>
      <c r="H66" s="32"/>
      <c r="I66" s="58"/>
    </row>
    <row r="67" spans="1:9">
      <c r="A67" s="79"/>
      <c r="B67" s="63"/>
      <c r="C67" s="80"/>
      <c r="D67" s="80"/>
      <c r="E67" s="81"/>
      <c r="F67" s="82"/>
      <c r="G67" s="82"/>
      <c r="H67" s="83"/>
      <c r="I67" s="84"/>
    </row>
    <row r="68" spans="1:9">
      <c r="A68" s="26"/>
      <c r="B68" s="26"/>
      <c r="C68" s="26"/>
      <c r="D68" s="26"/>
      <c r="E68" s="26"/>
      <c r="F68" s="26"/>
      <c r="G68" s="26"/>
      <c r="H68" s="26"/>
      <c r="I68" s="26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92"/>
      <c r="B70" s="92"/>
      <c r="C70" s="92"/>
      <c r="D70" s="92"/>
      <c r="E70" s="92"/>
      <c r="F70" s="92"/>
      <c r="G70" s="92"/>
      <c r="H70" s="92"/>
      <c r="I70" s="92"/>
    </row>
    <row r="71" spans="1:9">
      <c r="A71" s="92"/>
      <c r="B71" s="92"/>
      <c r="C71" s="92"/>
      <c r="D71" s="92"/>
      <c r="E71" s="92"/>
      <c r="F71" s="92"/>
      <c r="G71" s="92"/>
      <c r="H71" s="92"/>
      <c r="I71" s="92"/>
    </row>
    <row r="72" spans="1:9">
      <c r="A72" s="92"/>
      <c r="B72" s="92"/>
      <c r="C72" s="92"/>
      <c r="D72" s="92"/>
      <c r="E72" s="92"/>
      <c r="F72" s="92"/>
      <c r="G72" s="92"/>
      <c r="H72" s="92"/>
      <c r="I72" s="92"/>
    </row>
    <row r="73" spans="1:9">
      <c r="A73" s="92"/>
      <c r="B73" s="92"/>
      <c r="C73" s="92"/>
      <c r="D73" s="92"/>
      <c r="E73" s="92"/>
      <c r="F73" s="92"/>
      <c r="G73" s="92"/>
      <c r="H73" s="92"/>
      <c r="I73" s="92"/>
    </row>
    <row r="74" spans="1:9">
      <c r="A74" s="92"/>
      <c r="B74" s="92"/>
      <c r="C74" s="92"/>
      <c r="D74" s="92"/>
      <c r="E74" s="92"/>
      <c r="F74" s="92"/>
      <c r="G74" s="92"/>
      <c r="H74" s="92"/>
      <c r="I74" s="92"/>
    </row>
    <row r="75" spans="1:9">
      <c r="A75" s="92"/>
      <c r="B75" s="92"/>
      <c r="C75" s="92"/>
      <c r="D75" s="92"/>
      <c r="E75" s="92"/>
      <c r="F75" s="92"/>
      <c r="G75" s="92"/>
      <c r="H75" s="92"/>
      <c r="I75" s="92"/>
    </row>
    <row r="76" spans="1:9">
      <c r="A76" s="92"/>
      <c r="B76" s="92"/>
      <c r="C76" s="92"/>
      <c r="D76" s="92"/>
      <c r="E76" s="92"/>
      <c r="F76" s="92"/>
      <c r="G76" s="92"/>
      <c r="H76" s="92"/>
      <c r="I76" s="92"/>
    </row>
    <row r="77" spans="1:9">
      <c r="A77" s="92"/>
      <c r="B77" s="92"/>
      <c r="C77" s="92"/>
      <c r="D77" s="92"/>
      <c r="E77" s="92"/>
      <c r="F77" s="92"/>
      <c r="G77" s="92"/>
      <c r="H77" s="92"/>
      <c r="I77" s="92"/>
    </row>
    <row r="78" spans="1:9">
      <c r="A78" s="92"/>
      <c r="B78" s="92"/>
      <c r="C78" s="92"/>
      <c r="D78" s="92"/>
      <c r="E78" s="92"/>
      <c r="F78" s="92"/>
      <c r="G78" s="92"/>
      <c r="H78" s="92"/>
      <c r="I78" s="92"/>
    </row>
    <row r="79" spans="1:9">
      <c r="A79" s="92"/>
      <c r="B79" s="92"/>
      <c r="C79" s="92"/>
      <c r="D79" s="92"/>
      <c r="E79" s="92"/>
      <c r="F79" s="92"/>
      <c r="G79" s="92"/>
      <c r="H79" s="92"/>
      <c r="I79" s="92"/>
    </row>
    <row r="80" spans="1:9">
      <c r="A80" s="92"/>
      <c r="B80" s="92"/>
      <c r="C80" s="92"/>
      <c r="D80" s="92"/>
      <c r="E80" s="92"/>
      <c r="F80" s="92"/>
      <c r="G80" s="92"/>
      <c r="H80" s="92"/>
      <c r="I80" s="92"/>
    </row>
    <row r="81" spans="1:9">
      <c r="A81" s="92"/>
      <c r="B81" s="92"/>
      <c r="C81" s="92"/>
      <c r="D81" s="92"/>
      <c r="E81" s="92"/>
      <c r="F81" s="92"/>
      <c r="G81" s="92"/>
      <c r="H81" s="92"/>
      <c r="I81" s="92"/>
    </row>
    <row r="82" spans="1:9">
      <c r="A82" s="3">
        <v>3</v>
      </c>
      <c r="B82" s="4" t="s">
        <v>59</v>
      </c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99" t="s">
        <v>45</v>
      </c>
      <c r="B84" s="56" t="s">
        <v>46</v>
      </c>
      <c r="C84" s="102" t="s">
        <v>60</v>
      </c>
      <c r="D84" s="102" t="s">
        <v>48</v>
      </c>
      <c r="E84" s="60" t="s">
        <v>49</v>
      </c>
      <c r="F84" s="102" t="s">
        <v>51</v>
      </c>
      <c r="G84" s="102" t="s">
        <v>52</v>
      </c>
      <c r="H84" s="102" t="s">
        <v>61</v>
      </c>
      <c r="I84" s="105"/>
    </row>
    <row r="85" spans="1:9" ht="19.7" customHeight="1">
      <c r="A85" s="100"/>
      <c r="B85" s="55" t="s">
        <v>53</v>
      </c>
      <c r="C85" s="103"/>
      <c r="D85" s="103"/>
      <c r="E85" s="55" t="s">
        <v>55</v>
      </c>
      <c r="F85" s="103"/>
      <c r="G85" s="103"/>
      <c r="H85" s="103"/>
      <c r="I85" s="106"/>
    </row>
    <row r="86" spans="1:9" ht="19.7" customHeight="1">
      <c r="A86" s="101"/>
      <c r="B86" s="86" t="s">
        <v>56</v>
      </c>
      <c r="C86" s="86" t="s">
        <v>56</v>
      </c>
      <c r="D86" s="104"/>
      <c r="E86" s="68" t="s">
        <v>57</v>
      </c>
      <c r="F86" s="104"/>
      <c r="G86" s="104"/>
      <c r="H86" s="107" t="s">
        <v>58</v>
      </c>
      <c r="I86" s="108"/>
    </row>
    <row r="87" spans="1:9" ht="21.2" customHeight="1">
      <c r="A87" s="85">
        <v>1</v>
      </c>
      <c r="B87" s="31">
        <f>B53</f>
        <v>2.085</v>
      </c>
      <c r="C87" s="43">
        <f>$G$21</f>
        <v>0</v>
      </c>
      <c r="D87" s="43">
        <f>B87-C87</f>
        <v>2.085</v>
      </c>
      <c r="E87" s="34">
        <f>F53</f>
        <v>0.2</v>
      </c>
      <c r="F87" s="42">
        <f>D87/E87</f>
        <v>10.424999999999999</v>
      </c>
      <c r="G87" s="40">
        <f>(-0.0412*F87)+0.4683</f>
        <v>3.8790000000000047E-2</v>
      </c>
      <c r="H87" s="109">
        <f>G87*($G$16*$G$17)*E87*(2*9.81*D87)^0.5</f>
        <v>3.9695592937395399E-2</v>
      </c>
      <c r="I87" s="110"/>
    </row>
    <row r="88" spans="1:9" ht="21.2" customHeight="1">
      <c r="A88" s="57">
        <v>2</v>
      </c>
      <c r="B88" s="29">
        <f t="shared" ref="B88:B90" si="5">B54</f>
        <v>2.1</v>
      </c>
      <c r="C88" s="38">
        <f>$G$21</f>
        <v>0</v>
      </c>
      <c r="D88" s="38">
        <f>B88-C88</f>
        <v>2.1</v>
      </c>
      <c r="E88" s="31">
        <f>F54</f>
        <v>0.4</v>
      </c>
      <c r="F88" s="39">
        <f>D88/E88</f>
        <v>5.25</v>
      </c>
      <c r="G88" s="39">
        <f t="shared" ref="G88:G90" si="6">(-0.0412*F88)+0.4683</f>
        <v>0.252</v>
      </c>
      <c r="H88" s="95">
        <f>G88*($G$16*$G$17)*E88*(2*9.81*D88)^0.5</f>
        <v>0.51761835471629103</v>
      </c>
      <c r="I88" s="96"/>
    </row>
    <row r="89" spans="1:9" ht="21.2" customHeight="1">
      <c r="A89" s="57">
        <v>3</v>
      </c>
      <c r="B89" s="29">
        <f t="shared" si="5"/>
        <v>2.0750000000000002</v>
      </c>
      <c r="C89" s="38">
        <f>$G$21</f>
        <v>0</v>
      </c>
      <c r="D89" s="38">
        <f>B89-C89</f>
        <v>2.0750000000000002</v>
      </c>
      <c r="E89" s="29">
        <f>F55</f>
        <v>0.6</v>
      </c>
      <c r="F89" s="39">
        <f>D89/E89</f>
        <v>3.4583333333333339</v>
      </c>
      <c r="G89" s="39">
        <f t="shared" si="6"/>
        <v>0.32581666666666664</v>
      </c>
      <c r="H89" s="95">
        <f>G89*($G$16*$G$17)*E89*(2*9.81*D89)^0.5</f>
        <v>0.99786797683257489</v>
      </c>
      <c r="I89" s="96"/>
    </row>
    <row r="90" spans="1:9" ht="21.2" customHeight="1">
      <c r="A90" s="57">
        <v>4</v>
      </c>
      <c r="B90" s="29">
        <f t="shared" si="5"/>
        <v>2.0550000000000002</v>
      </c>
      <c r="C90" s="38">
        <f>$G$21</f>
        <v>0</v>
      </c>
      <c r="D90" s="38">
        <f>B90-C90</f>
        <v>2.0550000000000002</v>
      </c>
      <c r="E90" s="34">
        <f>F56</f>
        <v>0.8</v>
      </c>
      <c r="F90" s="39">
        <f>D90/E90</f>
        <v>2.5687500000000001</v>
      </c>
      <c r="G90" s="40">
        <f t="shared" si="6"/>
        <v>0.3624675</v>
      </c>
      <c r="H90" s="95">
        <f>G90*($G$16*$G$17)*E90*(2*9.81*D90)^0.5</f>
        <v>1.4730058140230595</v>
      </c>
      <c r="I90" s="96"/>
    </row>
    <row r="91" spans="1:9" ht="21.2" customHeight="1">
      <c r="A91" s="57"/>
      <c r="B91" s="29"/>
      <c r="C91" s="38"/>
      <c r="D91" s="38"/>
      <c r="E91" s="34"/>
      <c r="F91" s="39"/>
      <c r="G91" s="39"/>
      <c r="H91" s="95"/>
      <c r="I91" s="96"/>
    </row>
    <row r="92" spans="1:9" ht="21.2" customHeight="1">
      <c r="A92" s="57"/>
      <c r="B92" s="37"/>
      <c r="C92" s="38"/>
      <c r="D92" s="38"/>
      <c r="E92" s="37"/>
      <c r="F92" s="39"/>
      <c r="G92" s="40"/>
      <c r="H92" s="95"/>
      <c r="I92" s="96"/>
    </row>
    <row r="93" spans="1:9" ht="21.2" customHeight="1">
      <c r="A93" s="57"/>
      <c r="B93" s="35"/>
      <c r="C93" s="38"/>
      <c r="D93" s="38"/>
      <c r="E93" s="35"/>
      <c r="F93" s="39"/>
      <c r="G93" s="39"/>
      <c r="H93" s="95"/>
      <c r="I93" s="96"/>
    </row>
    <row r="94" spans="1:9" ht="21.2" customHeight="1">
      <c r="A94" s="61"/>
      <c r="B94" s="41"/>
      <c r="C94" s="38"/>
      <c r="D94" s="38"/>
      <c r="E94" s="35"/>
      <c r="F94" s="39"/>
      <c r="G94" s="39"/>
      <c r="H94" s="95"/>
      <c r="I94" s="96"/>
    </row>
    <row r="95" spans="1:9" ht="21.2" customHeight="1">
      <c r="A95" s="61"/>
      <c r="B95" s="41"/>
      <c r="C95" s="38"/>
      <c r="D95" s="38"/>
      <c r="E95" s="35"/>
      <c r="F95" s="39"/>
      <c r="G95" s="39"/>
      <c r="H95" s="95"/>
      <c r="I95" s="96"/>
    </row>
    <row r="96" spans="1:9" ht="21.2" customHeight="1">
      <c r="A96" s="61"/>
      <c r="B96" s="41"/>
      <c r="C96" s="38"/>
      <c r="D96" s="38"/>
      <c r="E96" s="35"/>
      <c r="F96" s="39"/>
      <c r="G96" s="39"/>
      <c r="H96" s="95"/>
      <c r="I96" s="96"/>
    </row>
    <row r="97" spans="1:9" ht="21.2" customHeight="1">
      <c r="A97" s="61"/>
      <c r="B97" s="41"/>
      <c r="C97" s="38"/>
      <c r="D97" s="38"/>
      <c r="E97" s="35"/>
      <c r="F97" s="39"/>
      <c r="G97" s="39"/>
      <c r="H97" s="95"/>
      <c r="I97" s="96"/>
    </row>
    <row r="98" spans="1:9" ht="21.2" customHeight="1">
      <c r="A98" s="61"/>
      <c r="B98" s="41"/>
      <c r="C98" s="38"/>
      <c r="D98" s="38"/>
      <c r="E98" s="37"/>
      <c r="F98" s="42"/>
      <c r="G98" s="39"/>
      <c r="H98" s="95"/>
      <c r="I98" s="96"/>
    </row>
    <row r="99" spans="1:9" ht="21.2" customHeight="1">
      <c r="A99" s="61"/>
      <c r="B99" s="41"/>
      <c r="C99" s="38"/>
      <c r="D99" s="38"/>
      <c r="E99" s="35"/>
      <c r="F99" s="39"/>
      <c r="G99" s="39"/>
      <c r="H99" s="95"/>
      <c r="I99" s="96"/>
    </row>
    <row r="100" spans="1:9" ht="21.2" customHeight="1">
      <c r="A100" s="61"/>
      <c r="B100" s="41"/>
      <c r="C100" s="43"/>
      <c r="D100" s="38"/>
      <c r="E100" s="37"/>
      <c r="F100" s="42"/>
      <c r="G100" s="39"/>
      <c r="H100" s="95"/>
      <c r="I100" s="96"/>
    </row>
    <row r="101" spans="1:9" ht="21.2" customHeight="1">
      <c r="A101" s="62"/>
      <c r="B101" s="63"/>
      <c r="C101" s="64"/>
      <c r="D101" s="64"/>
      <c r="E101" s="65"/>
      <c r="F101" s="66"/>
      <c r="G101" s="66"/>
      <c r="H101" s="97"/>
      <c r="I101" s="98"/>
    </row>
    <row r="102" spans="1:9" ht="21.2" customHeight="1">
      <c r="A102" s="44" t="s">
        <v>62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44" t="s">
        <v>63</v>
      </c>
      <c r="C103" s="2"/>
      <c r="D103" s="2"/>
      <c r="E103" s="2"/>
      <c r="F103" s="2"/>
      <c r="G103" s="2"/>
      <c r="H103" s="2"/>
      <c r="I103" s="2"/>
    </row>
  </sheetData>
  <mergeCells count="34"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8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ฟอร์มปล่าว</vt:lpstr>
      <vt:lpstr>LMCฝายท่าม.โก๋ free flow</vt:lpstr>
      <vt:lpstr>'LMCฝายท่าม.โก๋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2016-12-21T05:01:08Z</cp:lastPrinted>
  <dcterms:created xsi:type="dcterms:W3CDTF">2016-08-01T04:32:40Z</dcterms:created>
  <dcterms:modified xsi:type="dcterms:W3CDTF">2017-01-16T04:49:17Z</dcterms:modified>
</cp:coreProperties>
</file>