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015" windowHeight="10080" firstSheet="1" activeTab="1"/>
  </bookViews>
  <sheets>
    <sheet name="ฟอร์มปล่าว" sheetId="1" r:id="rId1"/>
    <sheet name="ปตร.ฝายหนองผึ้งsm" sheetId="3" r:id="rId2"/>
  </sheets>
  <definedNames>
    <definedName name="_xlnm.Print_Area" localSheetId="1">ปตร.ฝายหนองผึ้งsm!$A$1:$J$103</definedName>
    <definedName name="_xlnm.Print_Area" localSheetId="0">ฟอร์มปล่าว!$A$1:$M$39</definedName>
  </definedNames>
  <calcPr calcId="144525"/>
</workbook>
</file>

<file path=xl/calcChain.xml><?xml version="1.0" encoding="utf-8"?>
<calcChain xmlns="http://schemas.openxmlformats.org/spreadsheetml/2006/main">
  <c r="B87" i="3" l="1"/>
  <c r="F53" i="3"/>
  <c r="F54" i="3"/>
  <c r="F55" i="3"/>
  <c r="I55" i="3" s="1"/>
  <c r="F56" i="3"/>
  <c r="F88" i="3"/>
  <c r="F89" i="3"/>
  <c r="F90" i="3"/>
  <c r="D56" i="3" l="1"/>
  <c r="E56" i="3" s="1"/>
  <c r="J56" i="3" s="1"/>
  <c r="D54" i="3"/>
  <c r="E54" i="3" s="1"/>
  <c r="J54" i="3" s="1"/>
  <c r="C90" i="3"/>
  <c r="D90" i="3" s="1"/>
  <c r="G90" i="3" s="1"/>
  <c r="H90" i="3" s="1"/>
  <c r="C89" i="3"/>
  <c r="D89" i="3" s="1"/>
  <c r="G89" i="3" s="1"/>
  <c r="H89" i="3" s="1"/>
  <c r="C88" i="3"/>
  <c r="D88" i="3" s="1"/>
  <c r="G88" i="3" s="1"/>
  <c r="H88" i="3" s="1"/>
  <c r="D55" i="3"/>
  <c r="E55" i="3" s="1"/>
  <c r="J55" i="3" s="1"/>
  <c r="B88" i="3"/>
  <c r="B89" i="3"/>
  <c r="D53" i="3"/>
  <c r="E53" i="3" s="1"/>
  <c r="J53" i="3" s="1"/>
  <c r="C87" i="3"/>
  <c r="D87" i="3" s="1"/>
  <c r="G87" i="3" s="1"/>
  <c r="H87" i="3" s="1"/>
  <c r="I54" i="3"/>
  <c r="I53" i="3"/>
  <c r="B90" i="3"/>
  <c r="I56" i="3"/>
  <c r="E89" i="3" l="1"/>
  <c r="I89" i="3" s="1"/>
  <c r="E90" i="3"/>
  <c r="I90" i="3" s="1"/>
  <c r="E88" i="3"/>
  <c r="I88" i="3" s="1"/>
  <c r="E87" i="3"/>
  <c r="I87" i="3" s="1"/>
</calcChain>
</file>

<file path=xl/sharedStrings.xml><?xml version="1.0" encoding="utf-8"?>
<sst xmlns="http://schemas.openxmlformats.org/spreadsheetml/2006/main" count="139" uniqueCount="95">
  <si>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</si>
  <si>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</si>
  <si>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</si>
  <si>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</si>
  <si>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</si>
  <si>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</si>
  <si>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</si>
  <si>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</si>
  <si>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</si>
  <si>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</si>
  <si>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</si>
  <si>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</si>
  <si>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</si>
  <si>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2. ข้อมูลอาคาร</t>
  </si>
  <si>
    <t xml:space="preserve">  - ชื่ออาคาร</t>
  </si>
  <si>
    <t>จำนวนบาน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</si>
  <si>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</si>
  <si>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</si>
  <si>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</si>
  <si>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</si>
  <si>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</si>
  <si>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</si>
  <si>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</si>
  <si>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</si>
  <si>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</si>
  <si>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</si>
  <si>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</si>
  <si>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3. ข้อมูลการสอบเทียบอาคารชลประทาน ( ประเภทบาน )</t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</si>
  <si>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</si>
  <si>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</si>
  <si>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</si>
  <si>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</si>
  <si>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-</t>
  </si>
  <si>
    <t>เมตร (ร.ท.ก.)</t>
  </si>
  <si>
    <t>เมตร (ร.ส.ม.)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</si>
  <si>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</si>
  <si>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</si>
  <si>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</si>
  <si>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</si>
  <si>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Q = ปริมาณน้ำผ่านอาคาร (ลบ.ม./วินาที)</t>
  </si>
  <si>
    <t>L = ความกว้างของช่องประตูระบาย (เมตร)</t>
  </si>
  <si>
    <t>Go = การเปิดบาน (เมตร)</t>
  </si>
  <si>
    <t>g = ความเร่งเนื่องจากแรงโน้มถ่วง (เมตร/วินาที)</t>
  </si>
  <si>
    <t>ที่</t>
  </si>
  <si>
    <t>ระดับน้ำ</t>
  </si>
  <si>
    <t>ระยะเปิดบาน</t>
  </si>
  <si>
    <t>Q</t>
  </si>
  <si>
    <t>ด้านเหนือน้ำ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</si>
  <si>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</si>
  <si>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</si>
  <si>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</si>
  <si>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</si>
  <si>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</si>
  <si>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</si>
  <si>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</si>
  <si>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</si>
  <si>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 ฝั่งซ้าย</t>
  </si>
  <si>
    <t>โครงการส่งน้ำและบำรุงรักษา แม่ยม</t>
  </si>
  <si>
    <t>0+000</t>
  </si>
  <si>
    <t>แพร่</t>
  </si>
  <si>
    <t>สอง</t>
  </si>
  <si>
    <r>
      <t>N  18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29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07.2</t>
    </r>
    <r>
      <rPr>
        <sz val="20"/>
        <color theme="1"/>
        <rFont val="TH SarabunPSK"/>
        <family val="2"/>
      </rPr>
      <t>"</t>
    </r>
  </si>
  <si>
    <r>
      <t>E  100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09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28.2</t>
    </r>
    <r>
      <rPr>
        <sz val="20"/>
        <color theme="1"/>
        <rFont val="TH SarabunPSK"/>
        <family val="2"/>
      </rPr>
      <t>"</t>
    </r>
  </si>
  <si>
    <t xml:space="preserve">     คลองดาดคอนกรีต</t>
  </si>
  <si>
    <t xml:space="preserve">     คลองดิน</t>
  </si>
  <si>
    <t>เมตร  (  ร.ท.ก. )</t>
  </si>
  <si>
    <t>เมตร  (           )</t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</si>
  <si>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</si>
  <si>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</si>
  <si>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</si>
  <si>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การไหลแบบจม (Submerged flow)</t>
    </r>
  </si>
  <si>
    <t>เหนือ</t>
  </si>
  <si>
    <t>ท้าย</t>
  </si>
  <si>
    <t>ด้านท้ายน้ำ</t>
  </si>
  <si>
    <r>
      <t>C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</si>
  <si>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</si>
  <si>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t>∆H</t>
  </si>
  <si>
    <r>
      <t>H</t>
    </r>
    <r>
      <rPr>
        <sz val="11"/>
        <color indexed="8"/>
        <rFont val="TH SarabunPSK"/>
        <family val="2"/>
      </rPr>
      <t>s</t>
    </r>
  </si>
  <si>
    <t>Cs</t>
  </si>
  <si>
    <t>Hs/Go</t>
  </si>
  <si>
    <t>∆H = ระดับน้ำด้านหน้าประตู - ระดับด้านท้ายประตู (เมตร)</t>
  </si>
  <si>
    <t>Hs = ระดับน้ำด้านท้ายประตู - ระดับธรณีประตู (เมตร)</t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</si>
  <si>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</si>
  <si>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</si>
  <si>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t>เส้นผ่านศูนย์กลางท่อ</t>
  </si>
  <si>
    <t xml:space="preserve">  - พิกัด                          </t>
  </si>
  <si>
    <t>ตำบล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</si>
  <si>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</si>
  <si>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/>
    </r>
  </si>
  <si>
    <t>เมือง</t>
  </si>
  <si>
    <t>ลำพูน</t>
  </si>
  <si>
    <t>ปตร.ฝายหนองผึ้ง</t>
  </si>
  <si>
    <t>โครงการชลประทานเชียงใหม่</t>
  </si>
  <si>
    <t>N 18.762103</t>
  </si>
  <si>
    <t>E 99.004034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</si>
</sst>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"/>
    <numFmt numFmtId="165" formatCode="0.0000"/>
    <numFmt numFmtId="166" formatCode="0.000"/>
  </numFmts>
  <fonts count="22">
    <font>
      <sz val="11"/>
      <color theme="1"/>
      <name val="Calibri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0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4"/>
      <name val="TH SarabunPSK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theme="0"/>
      <name val="TH SarabunPSK"/>
      <family val="2"/>
    </font>
    <font>
      <b/>
      <sz val="12"/>
      <color theme="0"/>
      <name val="TH SarabunPSK"/>
      <family val="2"/>
    </font>
    <font>
      <b/>
      <sz val="14"/>
      <color theme="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2" fontId="5" fillId="0" borderId="5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0" fontId="13" fillId="0" borderId="0" xfId="0" applyFont="1"/>
    <xf numFmtId="166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66" fontId="1" fillId="3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165" fontId="1" fillId="3" borderId="6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/>
    <xf numFmtId="166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165" fontId="1" fillId="3" borderId="5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166" fontId="1" fillId="8" borderId="5" xfId="0" applyNumberFormat="1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top"/>
    </xf>
    <xf numFmtId="165" fontId="1" fillId="8" borderId="5" xfId="0" applyNumberFormat="1" applyFont="1" applyFill="1" applyBorder="1" applyAlignment="1">
      <alignment horizontal="center" vertical="center"/>
    </xf>
    <xf numFmtId="2" fontId="1" fillId="8" borderId="5" xfId="0" applyNumberFormat="1" applyFont="1" applyFill="1" applyBorder="1" applyAlignment="1">
      <alignment horizontal="center" vertical="center"/>
    </xf>
    <xf numFmtId="166" fontId="1" fillId="9" borderId="5" xfId="0" applyNumberFormat="1" applyFont="1" applyFill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6" fontId="1" fillId="8" borderId="2" xfId="0" applyNumberFormat="1" applyFont="1" applyFill="1" applyBorder="1" applyAlignment="1">
      <alignment horizontal="center" vertical="center"/>
    </xf>
    <xf numFmtId="165" fontId="1" fillId="8" borderId="2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166" fontId="1" fillId="7" borderId="2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166" fontId="1" fillId="7" borderId="1" xfId="0" applyNumberFormat="1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166" fontId="1" fillId="7" borderId="5" xfId="0" applyNumberFormat="1" applyFont="1" applyFill="1" applyBorder="1" applyAlignment="1">
      <alignment horizontal="center" vertical="center"/>
    </xf>
    <xf numFmtId="166" fontId="1" fillId="7" borderId="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0" fontId="11" fillId="0" borderId="0" xfId="0" applyFont="1"/>
    <xf numFmtId="166" fontId="1" fillId="0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5" xfId="0" applyNumberFormat="1" applyFont="1" applyFill="1" applyBorder="1" applyAlignment="1">
      <alignment horizontal="center" vertical="center"/>
    </xf>
    <xf numFmtId="0" fontId="19" fillId="9" borderId="0" xfId="0" applyFont="1" applyFill="1" applyBorder="1"/>
    <xf numFmtId="0" fontId="19" fillId="9" borderId="0" xfId="0" applyFont="1" applyFill="1" applyBorder="1" applyAlignment="1">
      <alignment horizontal="center"/>
    </xf>
    <xf numFmtId="15" fontId="20" fillId="9" borderId="0" xfId="0" applyNumberFormat="1" applyFont="1" applyFill="1" applyBorder="1" applyAlignment="1">
      <alignment horizontal="center" vertical="center"/>
    </xf>
    <xf numFmtId="166" fontId="21" fillId="9" borderId="0" xfId="0" applyNumberFormat="1" applyFont="1" applyFill="1" applyBorder="1" applyAlignment="1">
      <alignment horizontal="center" vertical="center"/>
    </xf>
    <xf numFmtId="2" fontId="21" fillId="9" borderId="0" xfId="0" applyNumberFormat="1" applyFont="1" applyFill="1" applyBorder="1" applyAlignment="1">
      <alignment horizontal="center" vertical="center"/>
    </xf>
    <xf numFmtId="166" fontId="19" fillId="9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5" fontId="1" fillId="6" borderId="5" xfId="0" applyNumberFormat="1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6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00" b="1" i="0" u="sng" strike="noStrike" baseline="0"/>
              <a:t>สอบเทียบอาคาร อาคารอัดน้ำกลางคลอง  โครงการชลประทานแม่แฝก-แม่งัด</a:t>
            </a:r>
            <a:endParaRPr lang="th-TH" sz="140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2469160395293966"/>
          <c:y val="4.8227000259474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5.2037120240191262E-2"/>
                  <c:y val="-0.44488901984756996"/>
                </c:manualLayout>
              </c:layout>
              <c:numFmt formatCode="#,##0.0000" sourceLinked="0"/>
              <c:spPr>
                <a:solidFill>
                  <a:sysClr val="window" lastClr="FFFFFF"/>
                </a:solidFill>
                <a:ln w="19050"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</c:trendlineLbl>
          </c:trendline>
          <c:xVal>
            <c:numRef>
              <c:f>ปตร.ฝายหนองผึ้งsm!$I$53:$I$56</c:f>
              <c:numCache>
                <c:formatCode>0.000</c:formatCode>
                <c:ptCount val="4"/>
                <c:pt idx="0">
                  <c:v>4.1899999999999995</c:v>
                </c:pt>
                <c:pt idx="1">
                  <c:v>5.4533333333333331</c:v>
                </c:pt>
                <c:pt idx="2">
                  <c:v>7.18</c:v>
                </c:pt>
                <c:pt idx="3">
                  <c:v>12.36</c:v>
                </c:pt>
              </c:numCache>
            </c:numRef>
          </c:xVal>
          <c:yVal>
            <c:numRef>
              <c:f>ปตร.ฝายหนองผึ้งsm!$J$53:$J$56</c:f>
              <c:numCache>
                <c:formatCode>0.000</c:formatCode>
                <c:ptCount val="4"/>
                <c:pt idx="0">
                  <c:v>0.30590111862895492</c:v>
                </c:pt>
                <c:pt idx="1">
                  <c:v>0.23510293726023168</c:v>
                </c:pt>
                <c:pt idx="2">
                  <c:v>0.17412878903453999</c:v>
                </c:pt>
                <c:pt idx="3">
                  <c:v>0.12052253262173744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40864"/>
        <c:axId val="100342784"/>
      </c:scatterChart>
      <c:valAx>
        <c:axId val="100340864"/>
        <c:scaling>
          <c:orientation val="minMax"/>
          <c:max val="13"/>
          <c:min val="3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4037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0342784"/>
        <c:crosses val="autoZero"/>
        <c:crossBetween val="midCat"/>
        <c:majorUnit val="0.5"/>
        <c:minorUnit val="0.1"/>
      </c:valAx>
      <c:valAx>
        <c:axId val="100342784"/>
        <c:scaling>
          <c:orientation val="minMax"/>
          <c:max val="0.5"/>
          <c:min val="0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>
            <c:manualLayout>
              <c:xMode val="edge"/>
              <c:yMode val="edge"/>
              <c:x val="7.2766766223188325E-4"/>
              <c:y val="0.4515911998029363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 anchor="t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0340864"/>
        <c:crossesAt val="0.1"/>
        <c:crossBetween val="midCat"/>
        <c:majorUnit val="0.1"/>
        <c:minorUnit val="2.0000000000000011E-2"/>
      </c:valAx>
    </c:plotArea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/>
    <c:pageMargins b="0.75000000000000644" l="0.70000000000000062" r="0.70000000000000062" t="0.750000000000006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7.jpeg"/><Relationship Id="rId4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21648</xdr:colOff>
      <xdr:row>0</xdr:row>
      <xdr:rowOff>80529</xdr:rowOff>
    </xdr:from>
    <xdr:to>
      <xdr:col>1</xdr:col>
      <xdr:colOff>669348</xdr:colOff>
      <xdr:row>2</xdr:row>
      <xdr:rowOff>175779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98" y="80529"/>
          <a:ext cx="647700" cy="770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43296</xdr:colOff>
      <xdr:row>28</xdr:row>
      <xdr:rowOff>258618</xdr:rowOff>
    </xdr:from>
    <xdr:to>
      <xdr:col>3</xdr:col>
      <xdr:colOff>407844</xdr:colOff>
      <xdr:row>34</xdr:row>
      <xdr:rowOff>8660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843" t="30321" r="21516" b="42590"/>
        <a:stretch>
          <a:fillRect/>
        </a:stretch>
      </xdr:blipFill>
      <xdr:spPr bwMode="auto">
        <a:xfrm>
          <a:off x="43296" y="7678593"/>
          <a:ext cx="2479098" cy="13502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502714</xdr:colOff>
      <xdr:row>29</xdr:row>
      <xdr:rowOff>133640</xdr:rowOff>
    </xdr:from>
    <xdr:to>
      <xdr:col>6</xdr:col>
      <xdr:colOff>494901</xdr:colOff>
      <xdr:row>34</xdr:row>
      <xdr:rowOff>60615</xdr:rowOff>
    </xdr:to>
    <xdr:pic>
      <xdr:nvPicPr>
        <xdr:cNvPr id="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2617264" y="7820315"/>
          <a:ext cx="2116262" cy="1260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342323</xdr:colOff>
      <xdr:row>29</xdr:row>
      <xdr:rowOff>160193</xdr:rowOff>
    </xdr:from>
    <xdr:to>
      <xdr:col>8</xdr:col>
      <xdr:colOff>710045</xdr:colOff>
      <xdr:row>34</xdr:row>
      <xdr:rowOff>50196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0948" y="7846868"/>
          <a:ext cx="1834572" cy="12235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3463</xdr:colOff>
      <xdr:row>34</xdr:row>
      <xdr:rowOff>164523</xdr:rowOff>
    </xdr:from>
    <xdr:to>
      <xdr:col>3</xdr:col>
      <xdr:colOff>225136</xdr:colOff>
      <xdr:row>35</xdr:row>
      <xdr:rowOff>275070</xdr:rowOff>
    </xdr:to>
    <xdr:sp macro="" textlink="">
      <xdr:nvSpPr>
        <xdr:cNvPr id="6" name="สี่เหลี่ยมผืนผ้า 5"/>
        <xdr:cNvSpPr/>
      </xdr:nvSpPr>
      <xdr:spPr>
        <a:xfrm>
          <a:off x="289213" y="9184698"/>
          <a:ext cx="2050473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Free flow</a:t>
          </a:r>
          <a:endParaRPr lang="th-TH" sz="1800" b="1"/>
        </a:p>
      </xdr:txBody>
    </xdr:sp>
    <xdr:clientData/>
  </xdr:twoCellAnchor>
  <xdr:twoCellAnchor>
    <xdr:from>
      <xdr:col>5</xdr:col>
      <xdr:colOff>230621</xdr:colOff>
      <xdr:row>34</xdr:row>
      <xdr:rowOff>167120</xdr:rowOff>
    </xdr:from>
    <xdr:to>
      <xdr:col>8</xdr:col>
      <xdr:colOff>79953</xdr:colOff>
      <xdr:row>35</xdr:row>
      <xdr:rowOff>277667</xdr:rowOff>
    </xdr:to>
    <xdr:sp macro="" textlink="">
      <xdr:nvSpPr>
        <xdr:cNvPr id="7" name="สี่เหลี่ยมผืนผ้า 6"/>
        <xdr:cNvSpPr/>
      </xdr:nvSpPr>
      <xdr:spPr>
        <a:xfrm>
          <a:off x="3735821" y="9187295"/>
          <a:ext cx="2049607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Submerged flow</a:t>
          </a:r>
          <a:endParaRPr lang="th-TH" sz="1800" b="1"/>
        </a:p>
      </xdr:txBody>
    </xdr:sp>
    <xdr:clientData/>
  </xdr:twoCellAnchor>
  <xdr:twoCellAnchor>
    <xdr:from>
      <xdr:col>3</xdr:col>
      <xdr:colOff>51955</xdr:colOff>
      <xdr:row>11</xdr:row>
      <xdr:rowOff>86591</xdr:rowOff>
    </xdr:from>
    <xdr:to>
      <xdr:col>3</xdr:col>
      <xdr:colOff>173182</xdr:colOff>
      <xdr:row>11</xdr:row>
      <xdr:rowOff>207818</xdr:rowOff>
    </xdr:to>
    <xdr:sp macro="" textlink="">
      <xdr:nvSpPr>
        <xdr:cNvPr id="8" name="สี่เหลี่ยมผืนผ้า 7"/>
        <xdr:cNvSpPr/>
      </xdr:nvSpPr>
      <xdr:spPr>
        <a:xfrm>
          <a:off x="2173432" y="3169227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51954</xdr:colOff>
      <xdr:row>11</xdr:row>
      <xdr:rowOff>103908</xdr:rowOff>
    </xdr:from>
    <xdr:to>
      <xdr:col>5</xdr:col>
      <xdr:colOff>173181</xdr:colOff>
      <xdr:row>11</xdr:row>
      <xdr:rowOff>225135</xdr:rowOff>
    </xdr:to>
    <xdr:sp macro="" textlink="">
      <xdr:nvSpPr>
        <xdr:cNvPr id="9" name="สี่เหลี่ยมผืนผ้า 8"/>
        <xdr:cNvSpPr/>
      </xdr:nvSpPr>
      <xdr:spPr>
        <a:xfrm>
          <a:off x="3558886" y="318654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25</xdr:row>
      <xdr:rowOff>95249</xdr:rowOff>
    </xdr:from>
    <xdr:to>
      <xdr:col>1</xdr:col>
      <xdr:colOff>216476</xdr:colOff>
      <xdr:row>25</xdr:row>
      <xdr:rowOff>216476</xdr:rowOff>
    </xdr:to>
    <xdr:sp macro="" textlink="">
      <xdr:nvSpPr>
        <xdr:cNvPr id="10" name="สี่เหลี่ยมผืนผ้า 9"/>
        <xdr:cNvSpPr/>
      </xdr:nvSpPr>
      <xdr:spPr>
        <a:xfrm>
          <a:off x="380999" y="6745431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26</xdr:row>
      <xdr:rowOff>86590</xdr:rowOff>
    </xdr:from>
    <xdr:to>
      <xdr:col>1</xdr:col>
      <xdr:colOff>216476</xdr:colOff>
      <xdr:row>26</xdr:row>
      <xdr:rowOff>207817</xdr:rowOff>
    </xdr:to>
    <xdr:sp macro="" textlink="">
      <xdr:nvSpPr>
        <xdr:cNvPr id="11" name="สี่เหลี่ยมผืนผ้า 10"/>
        <xdr:cNvSpPr/>
      </xdr:nvSpPr>
      <xdr:spPr>
        <a:xfrm>
          <a:off x="380999" y="700520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27</xdr:row>
      <xdr:rowOff>77931</xdr:rowOff>
    </xdr:from>
    <xdr:to>
      <xdr:col>1</xdr:col>
      <xdr:colOff>216476</xdr:colOff>
      <xdr:row>27</xdr:row>
      <xdr:rowOff>199158</xdr:rowOff>
    </xdr:to>
    <xdr:sp macro="" textlink="">
      <xdr:nvSpPr>
        <xdr:cNvPr id="12" name="สี่เหลี่ยมผืนผ้า 11"/>
        <xdr:cNvSpPr/>
      </xdr:nvSpPr>
      <xdr:spPr>
        <a:xfrm>
          <a:off x="380999" y="7264976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28</xdr:row>
      <xdr:rowOff>60613</xdr:rowOff>
    </xdr:from>
    <xdr:to>
      <xdr:col>1</xdr:col>
      <xdr:colOff>216476</xdr:colOff>
      <xdr:row>28</xdr:row>
      <xdr:rowOff>181840</xdr:rowOff>
    </xdr:to>
    <xdr:sp macro="" textlink="">
      <xdr:nvSpPr>
        <xdr:cNvPr id="13" name="สี่เหลี่ยมผืนผ้า 12"/>
        <xdr:cNvSpPr/>
      </xdr:nvSpPr>
      <xdr:spPr>
        <a:xfrm>
          <a:off x="380999" y="7516090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047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</xdr:row>
      <xdr:rowOff>40482</xdr:rowOff>
    </xdr:from>
    <xdr:to>
      <xdr:col>9</xdr:col>
      <xdr:colOff>444499</xdr:colOff>
      <xdr:row>80</xdr:row>
      <xdr:rowOff>212727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36</xdr:row>
      <xdr:rowOff>0</xdr:rowOff>
    </xdr:from>
    <xdr:to>
      <xdr:col>1</xdr:col>
      <xdr:colOff>295275</xdr:colOff>
      <xdr:row>36</xdr:row>
      <xdr:rowOff>180975</xdr:rowOff>
    </xdr:to>
    <xdr:cxnSp macro="">
      <xdr:nvCxnSpPr>
        <xdr:cNvPr id="5" name="ตัวเชื่อมต่อตรง 4"/>
        <xdr:cNvCxnSpPr/>
      </xdr:nvCxnSpPr>
      <xdr:spPr>
        <a:xfrm flipV="1">
          <a:off x="838200" y="65151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36</xdr:row>
      <xdr:rowOff>304800</xdr:rowOff>
    </xdr:from>
    <xdr:to>
      <xdr:col>1</xdr:col>
      <xdr:colOff>304800</xdr:colOff>
      <xdr:row>37</xdr:row>
      <xdr:rowOff>171450</xdr:rowOff>
    </xdr:to>
    <xdr:cxnSp macro="">
      <xdr:nvCxnSpPr>
        <xdr:cNvPr id="6" name="ตัวเชื่อมต่อตรง 5"/>
        <xdr:cNvCxnSpPr/>
      </xdr:nvCxnSpPr>
      <xdr:spPr>
        <a:xfrm flipV="1">
          <a:off x="847725" y="6696075"/>
          <a:ext cx="142875" cy="1714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10</xdr:row>
      <xdr:rowOff>247650</xdr:rowOff>
    </xdr:from>
    <xdr:to>
      <xdr:col>5</xdr:col>
      <xdr:colOff>209550</xdr:colOff>
      <xdr:row>11</xdr:row>
      <xdr:rowOff>161925</xdr:rowOff>
    </xdr:to>
    <xdr:cxnSp macro="">
      <xdr:nvCxnSpPr>
        <xdr:cNvPr id="8" name="ตัวเชื่อมต่อตรง 7"/>
        <xdr:cNvCxnSpPr/>
      </xdr:nvCxnSpPr>
      <xdr:spPr>
        <a:xfrm flipV="1">
          <a:off x="3495675" y="1990725"/>
          <a:ext cx="14287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101605</xdr:colOff>
      <xdr:row>24</xdr:row>
      <xdr:rowOff>236525</xdr:rowOff>
    </xdr:from>
    <xdr:to>
      <xdr:col>10</xdr:col>
      <xdr:colOff>14293</xdr:colOff>
      <xdr:row>33</xdr:row>
      <xdr:rowOff>255575</xdr:rowOff>
    </xdr:to>
    <xdr:pic>
      <xdr:nvPicPr>
        <xdr:cNvPr id="12" name="Picture 4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40" t="32629" r="17257" b="39839"/>
        <a:stretch/>
      </xdr:blipFill>
      <xdr:spPr bwMode="auto">
        <a:xfrm>
          <a:off x="3308355" y="6562713"/>
          <a:ext cx="3230563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25</xdr:row>
      <xdr:rowOff>0</xdr:rowOff>
    </xdr:from>
    <xdr:to>
      <xdr:col>5</xdr:col>
      <xdr:colOff>155082</xdr:colOff>
      <xdr:row>33</xdr:row>
      <xdr:rowOff>109000</xdr:rowOff>
    </xdr:to>
    <xdr:pic>
      <xdr:nvPicPr>
        <xdr:cNvPr id="9" name="รูปภาพ 8" descr="ปตร.หนองผึ้ง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" y="6596063"/>
          <a:ext cx="3361831" cy="2268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38</xdr:row>
          <xdr:rowOff>285750</xdr:rowOff>
        </xdr:from>
        <xdr:to>
          <xdr:col>3</xdr:col>
          <xdr:colOff>581025</xdr:colOff>
          <xdr:row>40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49</xdr:row>
          <xdr:rowOff>142875</xdr:rowOff>
        </xdr:from>
        <xdr:to>
          <xdr:col>4</xdr:col>
          <xdr:colOff>638175</xdr:colOff>
          <xdr:row>50</xdr:row>
          <xdr:rowOff>123825</xdr:rowOff>
        </xdr:to>
        <xdr:sp macro="" textlink="">
          <xdr:nvSpPr>
            <xdr:cNvPr id="2050" name="AutoShape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6"/>
  <sheetViews>
    <sheetView showWhiteSpace="0" zoomScaleNormal="100" zoomScalePageLayoutView="110" workbookViewId="0">
      <selection activeCell="F26" sqref="F26"/>
    </sheetView>
  </sheetViews>
  <sheetFormatPr defaultColWidth="9" defaultRowHeight="24"/>
  <cols>
    <col min="1" max="1" width="3.7109375" style="1" customWidth="1"/>
    <col min="2" max="3" width="12" style="1" customWidth="1"/>
    <col min="4" max="4" width="9" style="1"/>
    <col min="5" max="5" width="9.28515625" style="1" bestFit="1" customWidth="1"/>
    <col min="6" max="9" width="9.5703125" style="1" customWidth="1"/>
    <col min="10" max="16384" width="9" style="1"/>
  </cols>
  <sheetData>
    <row r="1" spans="1:9" ht="30.75">
      <c r="B1" s="94" t="s">
        <v>0</v>
      </c>
      <c r="C1" s="94"/>
      <c r="D1" s="94"/>
      <c r="E1" s="94"/>
      <c r="F1" s="94"/>
      <c r="G1" s="94"/>
      <c r="H1" s="94"/>
      <c r="I1" s="94"/>
    </row>
    <row r="2" spans="1:9" ht="22.5" customHeight="1">
      <c r="A2" s="2"/>
      <c r="B2" s="95" t="s">
        <v>1</v>
      </c>
      <c r="C2" s="95"/>
      <c r="D2" s="95"/>
      <c r="E2" s="95"/>
      <c r="F2" s="95"/>
      <c r="G2" s="95"/>
      <c r="H2" s="95"/>
      <c r="I2" s="95"/>
    </row>
    <row r="3" spans="1:9" ht="21" customHeight="1">
      <c r="A3" s="2"/>
      <c r="B3" s="96" t="s">
        <v>28</v>
      </c>
      <c r="C3" s="96"/>
      <c r="D3" s="96"/>
      <c r="E3" s="96"/>
      <c r="F3" s="96"/>
      <c r="G3" s="96"/>
      <c r="H3" s="96"/>
      <c r="I3" s="96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2</v>
      </c>
      <c r="C5" s="2"/>
      <c r="D5" s="99"/>
      <c r="E5" s="99"/>
      <c r="F5" s="99"/>
      <c r="G5" s="99"/>
      <c r="H5" s="99"/>
      <c r="I5" s="99"/>
    </row>
    <row r="6" spans="1:9" ht="21.2" customHeight="1">
      <c r="A6" s="2"/>
      <c r="B6" s="4" t="s">
        <v>3</v>
      </c>
      <c r="C6" s="2"/>
      <c r="D6" s="2"/>
      <c r="E6" s="99"/>
      <c r="F6" s="99"/>
      <c r="G6" s="99"/>
      <c r="H6" s="99"/>
      <c r="I6" s="99"/>
    </row>
    <row r="7" spans="1:9" ht="21.2" customHeight="1">
      <c r="A7" s="2"/>
      <c r="B7" s="4" t="s">
        <v>4</v>
      </c>
      <c r="C7" s="2"/>
      <c r="D7" s="97" t="s">
        <v>56</v>
      </c>
      <c r="E7" s="97"/>
      <c r="F7" s="97"/>
      <c r="G7" s="97"/>
      <c r="H7" s="97"/>
      <c r="I7" s="97"/>
    </row>
    <row r="8" spans="1:9" ht="21.2" customHeight="1">
      <c r="A8" s="2"/>
      <c r="B8" s="4" t="s">
        <v>5</v>
      </c>
      <c r="C8" s="2"/>
      <c r="D8" s="99" t="s">
        <v>57</v>
      </c>
      <c r="E8" s="99"/>
      <c r="F8" s="99"/>
      <c r="G8" s="99"/>
      <c r="H8" s="99"/>
      <c r="I8" s="99"/>
    </row>
    <row r="9" spans="1:9" ht="21.2" customHeight="1">
      <c r="A9" s="2"/>
      <c r="B9" s="4" t="s">
        <v>6</v>
      </c>
      <c r="C9" s="2"/>
      <c r="D9" s="100" t="s">
        <v>58</v>
      </c>
      <c r="E9" s="100"/>
      <c r="F9" s="100"/>
      <c r="G9" s="100"/>
      <c r="H9" s="100"/>
      <c r="I9" s="100"/>
    </row>
    <row r="10" spans="1:9" ht="21.2" customHeight="1">
      <c r="A10" s="2"/>
      <c r="B10" s="4" t="s">
        <v>7</v>
      </c>
      <c r="C10" s="2"/>
      <c r="D10" s="7" t="s">
        <v>60</v>
      </c>
      <c r="E10" s="7"/>
      <c r="F10" s="8"/>
      <c r="G10" s="6" t="s">
        <v>8</v>
      </c>
      <c r="H10" s="1" t="s">
        <v>59</v>
      </c>
      <c r="I10" s="7"/>
    </row>
    <row r="11" spans="1:9" ht="21.2" customHeight="1">
      <c r="A11" s="2"/>
      <c r="B11" s="4" t="s">
        <v>9</v>
      </c>
      <c r="C11" s="2"/>
      <c r="D11" s="97" t="s">
        <v>61</v>
      </c>
      <c r="E11" s="97"/>
      <c r="F11" s="97" t="s">
        <v>62</v>
      </c>
      <c r="G11" s="97"/>
      <c r="H11" s="8"/>
      <c r="I11" s="8"/>
    </row>
    <row r="12" spans="1:9" ht="21.2" customHeight="1">
      <c r="A12" s="2"/>
      <c r="B12" s="4" t="s">
        <v>10</v>
      </c>
      <c r="C12" s="2"/>
      <c r="D12" s="2" t="s">
        <v>64</v>
      </c>
      <c r="E12" s="2"/>
      <c r="F12" s="2" t="s">
        <v>63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13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14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9"/>
      <c r="C16" s="10" t="s">
        <v>15</v>
      </c>
      <c r="D16" s="10"/>
      <c r="E16" s="10"/>
      <c r="F16" s="10"/>
      <c r="G16" s="11">
        <v>2</v>
      </c>
      <c r="H16" s="10" t="s">
        <v>16</v>
      </c>
      <c r="I16" s="2"/>
    </row>
    <row r="17" spans="1:9" ht="21.2" customHeight="1">
      <c r="A17" s="2"/>
      <c r="B17" s="4"/>
      <c r="C17" s="10" t="s">
        <v>17</v>
      </c>
      <c r="D17" s="10"/>
      <c r="E17" s="12" t="s">
        <v>18</v>
      </c>
      <c r="F17" s="13"/>
      <c r="G17" s="24">
        <v>4</v>
      </c>
      <c r="H17" s="10" t="s">
        <v>19</v>
      </c>
      <c r="I17" s="2"/>
    </row>
    <row r="18" spans="1:9" ht="21.2" customHeight="1">
      <c r="A18" s="2"/>
      <c r="B18" s="4"/>
      <c r="C18" s="10"/>
      <c r="D18" s="10"/>
      <c r="E18" s="12" t="s">
        <v>20</v>
      </c>
      <c r="F18" s="14"/>
      <c r="G18" s="24">
        <v>2.5</v>
      </c>
      <c r="H18" s="10" t="s">
        <v>19</v>
      </c>
      <c r="I18" s="2"/>
    </row>
    <row r="19" spans="1:9" ht="21.2" customHeight="1">
      <c r="A19" s="2"/>
      <c r="B19" s="4" t="s">
        <v>21</v>
      </c>
      <c r="C19" s="2"/>
      <c r="D19" s="2"/>
      <c r="E19" s="2"/>
      <c r="F19" s="2"/>
      <c r="G19" s="15"/>
      <c r="H19" s="16" t="s">
        <v>66</v>
      </c>
      <c r="I19" s="2"/>
    </row>
    <row r="20" spans="1:9" ht="21.2" customHeight="1">
      <c r="A20" s="2"/>
      <c r="B20" s="4" t="s">
        <v>22</v>
      </c>
      <c r="C20" s="2"/>
      <c r="D20" s="2"/>
      <c r="E20" s="2"/>
      <c r="F20" s="2"/>
      <c r="G20" s="15"/>
      <c r="H20" s="16" t="s">
        <v>66</v>
      </c>
      <c r="I20" s="2"/>
    </row>
    <row r="21" spans="1:9" ht="21.2" customHeight="1">
      <c r="A21" s="2"/>
      <c r="B21" s="17" t="s">
        <v>23</v>
      </c>
      <c r="C21" s="2"/>
      <c r="D21" s="2"/>
      <c r="E21" s="2"/>
      <c r="F21" s="2"/>
      <c r="G21" s="25">
        <v>178.3</v>
      </c>
      <c r="H21" s="16" t="s">
        <v>65</v>
      </c>
      <c r="I21" s="2"/>
    </row>
    <row r="22" spans="1:9" ht="21.2" customHeight="1">
      <c r="A22" s="2"/>
      <c r="B22" s="4" t="s">
        <v>24</v>
      </c>
      <c r="C22" s="2"/>
      <c r="D22" s="2"/>
      <c r="E22" s="2"/>
      <c r="F22" s="2"/>
      <c r="G22" s="15"/>
      <c r="H22" s="18" t="s">
        <v>25</v>
      </c>
      <c r="I22" s="2"/>
    </row>
    <row r="23" spans="1:9" ht="21.2" customHeight="1">
      <c r="A23" s="2"/>
      <c r="B23" s="4" t="s">
        <v>26</v>
      </c>
      <c r="C23" s="2"/>
      <c r="D23" s="2"/>
      <c r="E23" s="2"/>
      <c r="F23" s="2"/>
      <c r="G23" s="15"/>
      <c r="H23" s="16" t="s">
        <v>19</v>
      </c>
      <c r="I23" s="2"/>
    </row>
    <row r="24" spans="1:9" ht="14.1" customHeight="1">
      <c r="A24" s="2"/>
      <c r="B24" s="4"/>
      <c r="C24" s="2"/>
      <c r="D24" s="19"/>
      <c r="E24" s="2"/>
      <c r="F24" s="2"/>
      <c r="G24" s="2"/>
      <c r="H24" s="2"/>
      <c r="I24" s="2"/>
    </row>
    <row r="25" spans="1:9" ht="21.2" customHeight="1">
      <c r="A25" s="3"/>
      <c r="B25" s="4" t="s">
        <v>27</v>
      </c>
      <c r="C25" s="2"/>
      <c r="D25" s="2"/>
      <c r="E25" s="2"/>
      <c r="F25" s="2"/>
      <c r="G25" s="2"/>
      <c r="H25" s="2"/>
      <c r="I25" s="2"/>
    </row>
    <row r="26" spans="1:9" ht="21.2" customHeight="1">
      <c r="A26" s="2"/>
      <c r="B26" s="2" t="s">
        <v>67</v>
      </c>
      <c r="C26" s="2"/>
      <c r="D26" s="2"/>
      <c r="E26" s="2"/>
      <c r="F26" s="2"/>
      <c r="G26" s="2"/>
      <c r="H26" s="2"/>
      <c r="I26" s="2"/>
    </row>
    <row r="27" spans="1:9" ht="21.2" customHeight="1">
      <c r="A27" s="2"/>
      <c r="B27" s="2" t="s">
        <v>68</v>
      </c>
      <c r="C27" s="2"/>
      <c r="D27" s="2"/>
      <c r="E27" s="2"/>
      <c r="F27" s="2"/>
      <c r="G27" s="2"/>
      <c r="H27" s="2"/>
      <c r="I27" s="2"/>
    </row>
    <row r="28" spans="1:9" ht="21.2" customHeight="1">
      <c r="A28" s="2"/>
      <c r="B28" s="2" t="s">
        <v>69</v>
      </c>
      <c r="C28" s="2"/>
      <c r="D28" s="2"/>
      <c r="E28" s="2"/>
      <c r="F28" s="2"/>
      <c r="G28" s="2"/>
      <c r="H28" s="2"/>
      <c r="I28" s="2"/>
    </row>
    <row r="29" spans="1:9" ht="21.2" customHeight="1">
      <c r="A29" s="2"/>
      <c r="B29" s="1" t="s">
        <v>70</v>
      </c>
      <c r="C29" s="2"/>
      <c r="D29" s="2"/>
      <c r="E29" s="2"/>
      <c r="F29" s="2"/>
      <c r="G29" s="2"/>
      <c r="H29" s="2"/>
      <c r="I29" s="2"/>
    </row>
    <row r="30" spans="1:9" ht="21.2" customHeight="1">
      <c r="A30" s="2"/>
      <c r="C30" s="2"/>
      <c r="D30" s="2"/>
      <c r="E30" s="2"/>
      <c r="F30" s="2"/>
      <c r="G30" s="2"/>
      <c r="H30" s="2"/>
      <c r="I30" s="2"/>
    </row>
    <row r="31" spans="1:9" ht="21.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1.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.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1.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1.2" customHeight="1">
      <c r="A35" s="2"/>
      <c r="B35" s="98"/>
      <c r="C35" s="98"/>
      <c r="D35" s="2"/>
      <c r="E35" s="2"/>
      <c r="F35" s="10"/>
      <c r="G35" s="10"/>
      <c r="H35" s="2"/>
      <c r="I35" s="2"/>
    </row>
    <row r="36" spans="1:9">
      <c r="A36" s="3"/>
      <c r="B36" s="2"/>
      <c r="D36" s="2"/>
      <c r="F36" s="10"/>
      <c r="G36" s="10"/>
      <c r="H36" s="2"/>
      <c r="I36" s="2"/>
    </row>
  </sheetData>
  <mergeCells count="11">
    <mergeCell ref="B35:C35"/>
    <mergeCell ref="D5:I5"/>
    <mergeCell ref="E6:I6"/>
    <mergeCell ref="D7:I7"/>
    <mergeCell ref="D8:I8"/>
    <mergeCell ref="D9:I9"/>
    <mergeCell ref="B1:I1"/>
    <mergeCell ref="B2:I2"/>
    <mergeCell ref="B3:I3"/>
    <mergeCell ref="D11:E11"/>
    <mergeCell ref="F11:G11"/>
  </mergeCells>
  <printOptions horizontalCentered="1"/>
  <pageMargins left="0.39370078740157483" right="0.19685039370078741" top="0.39370078740157483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S103"/>
  <sheetViews>
    <sheetView tabSelected="1" zoomScaleNormal="100" workbookViewId="0">
      <selection activeCell="P28" sqref="P28"/>
    </sheetView>
  </sheetViews>
  <sheetFormatPr defaultColWidth="9" defaultRowHeight="24"/>
  <cols>
    <col min="1" max="1" width="3.7109375" style="1" customWidth="1"/>
    <col min="2" max="3" width="10.5703125" style="1" customWidth="1"/>
    <col min="4" max="5" width="8.42578125" style="1" customWidth="1"/>
    <col min="6" max="6" width="10.5703125" style="1" customWidth="1"/>
    <col min="7" max="7" width="8.42578125" style="1" customWidth="1"/>
    <col min="8" max="8" width="9.28515625" style="1" bestFit="1" customWidth="1"/>
    <col min="9" max="9" width="7.85546875" style="1" customWidth="1"/>
    <col min="10" max="10" width="7.42578125" style="1" customWidth="1"/>
    <col min="11" max="14" width="9" style="1"/>
    <col min="15" max="15" width="10.5703125" style="1" bestFit="1" customWidth="1"/>
    <col min="16" max="16384" width="9" style="1"/>
  </cols>
  <sheetData>
    <row r="1" spans="1:10" ht="30.75">
      <c r="B1" s="94" t="s">
        <v>0</v>
      </c>
      <c r="C1" s="94"/>
      <c r="D1" s="94"/>
      <c r="E1" s="94"/>
      <c r="F1" s="94"/>
      <c r="G1" s="94"/>
      <c r="H1" s="94"/>
      <c r="I1" s="94"/>
      <c r="J1" s="94"/>
    </row>
    <row r="2" spans="1:10" ht="22.5" customHeight="1">
      <c r="B2" s="111" t="s">
        <v>1</v>
      </c>
      <c r="C2" s="111"/>
      <c r="D2" s="111"/>
      <c r="E2" s="111"/>
      <c r="F2" s="111"/>
      <c r="G2" s="111"/>
      <c r="H2" s="111"/>
      <c r="I2" s="111"/>
      <c r="J2" s="111"/>
    </row>
    <row r="3" spans="1:10" ht="21" customHeight="1">
      <c r="B3" s="112" t="s">
        <v>28</v>
      </c>
      <c r="C3" s="112"/>
      <c r="D3" s="112"/>
      <c r="E3" s="112"/>
      <c r="F3" s="112"/>
      <c r="G3" s="112"/>
      <c r="H3" s="112"/>
      <c r="I3" s="112"/>
      <c r="J3" s="112"/>
    </row>
    <row r="4" spans="1:10" ht="18" customHeight="1"/>
    <row r="5" spans="1:10">
      <c r="A5" s="48">
        <v>1</v>
      </c>
      <c r="B5" s="47" t="s">
        <v>2</v>
      </c>
    </row>
    <row r="6" spans="1:10" ht="21.2" customHeight="1">
      <c r="B6" s="47" t="s">
        <v>29</v>
      </c>
    </row>
    <row r="7" spans="1:10" ht="21.2" customHeight="1">
      <c r="B7" s="47" t="s">
        <v>4</v>
      </c>
      <c r="D7" s="5" t="s">
        <v>91</v>
      </c>
      <c r="G7" s="47" t="s">
        <v>30</v>
      </c>
    </row>
    <row r="8" spans="1:10" ht="21.2" customHeight="1">
      <c r="B8" s="47" t="s">
        <v>5</v>
      </c>
      <c r="D8" s="2" t="s">
        <v>92</v>
      </c>
      <c r="G8" s="47"/>
    </row>
    <row r="9" spans="1:10" ht="21.2" customHeight="1">
      <c r="B9" s="47" t="s">
        <v>6</v>
      </c>
      <c r="D9" s="1" t="s">
        <v>32</v>
      </c>
      <c r="G9" s="6" t="s">
        <v>86</v>
      </c>
      <c r="H9" s="7"/>
    </row>
    <row r="10" spans="1:10" ht="21.2" customHeight="1">
      <c r="B10" s="47" t="s">
        <v>7</v>
      </c>
      <c r="D10" s="7" t="s">
        <v>89</v>
      </c>
      <c r="G10" s="6" t="s">
        <v>8</v>
      </c>
      <c r="H10" s="7" t="s">
        <v>90</v>
      </c>
    </row>
    <row r="11" spans="1:10" ht="21.2" customHeight="1">
      <c r="B11" s="47" t="s">
        <v>85</v>
      </c>
      <c r="D11" s="97" t="s">
        <v>93</v>
      </c>
      <c r="E11" s="97"/>
      <c r="F11" s="97" t="s">
        <v>94</v>
      </c>
      <c r="G11" s="97"/>
    </row>
    <row r="12" spans="1:10" ht="21.2" customHeight="1">
      <c r="B12" s="47" t="s">
        <v>10</v>
      </c>
      <c r="D12" s="1" t="s">
        <v>11</v>
      </c>
      <c r="F12" s="1" t="s">
        <v>12</v>
      </c>
    </row>
    <row r="13" spans="1:10" ht="14.1" customHeight="1">
      <c r="B13" s="47"/>
    </row>
    <row r="14" spans="1:10" ht="21.2" customHeight="1">
      <c r="B14" s="47" t="s">
        <v>31</v>
      </c>
    </row>
    <row r="15" spans="1:10" ht="21.2" customHeight="1">
      <c r="B15" s="47" t="s">
        <v>14</v>
      </c>
    </row>
    <row r="16" spans="1:10" ht="21.2" customHeight="1">
      <c r="B16" s="47" t="s">
        <v>88</v>
      </c>
      <c r="H16" s="11">
        <v>1</v>
      </c>
      <c r="I16" s="1" t="s">
        <v>16</v>
      </c>
    </row>
    <row r="17" spans="1:10" ht="21.2" customHeight="1">
      <c r="B17" s="47"/>
      <c r="D17" s="1" t="s">
        <v>17</v>
      </c>
      <c r="E17" s="12" t="s">
        <v>84</v>
      </c>
      <c r="G17" s="73"/>
      <c r="H17" s="37">
        <v>2</v>
      </c>
      <c r="I17" s="1" t="s">
        <v>19</v>
      </c>
    </row>
    <row r="18" spans="1:10" ht="21.2" customHeight="1">
      <c r="B18" s="47"/>
      <c r="E18" s="20" t="s">
        <v>20</v>
      </c>
      <c r="G18" s="72"/>
      <c r="H18" s="55">
        <v>2</v>
      </c>
      <c r="I18" s="1" t="s">
        <v>19</v>
      </c>
    </row>
    <row r="19" spans="1:10" ht="21.2" customHeight="1">
      <c r="B19" s="47" t="s">
        <v>21</v>
      </c>
      <c r="H19" s="55">
        <v>0</v>
      </c>
      <c r="I19" s="1" t="s">
        <v>33</v>
      </c>
    </row>
    <row r="20" spans="1:10" ht="21.2" customHeight="1">
      <c r="B20" s="47" t="s">
        <v>22</v>
      </c>
      <c r="H20" s="55">
        <v>0</v>
      </c>
      <c r="I20" s="1" t="s">
        <v>33</v>
      </c>
    </row>
    <row r="21" spans="1:10" ht="21.2" customHeight="1">
      <c r="B21" s="71" t="s">
        <v>23</v>
      </c>
      <c r="H21" s="82">
        <v>0</v>
      </c>
      <c r="I21" s="1" t="s">
        <v>34</v>
      </c>
    </row>
    <row r="22" spans="1:10" ht="21.2" customHeight="1">
      <c r="B22" s="47" t="s">
        <v>24</v>
      </c>
      <c r="H22" s="81"/>
      <c r="I22" s="70" t="s">
        <v>25</v>
      </c>
    </row>
    <row r="23" spans="1:10" ht="21.2" customHeight="1">
      <c r="B23" s="47" t="s">
        <v>26</v>
      </c>
      <c r="H23" s="11"/>
      <c r="I23" s="1" t="s">
        <v>19</v>
      </c>
    </row>
    <row r="24" spans="1:10" ht="14.1" customHeight="1">
      <c r="B24" s="47"/>
      <c r="D24" s="13"/>
    </row>
    <row r="25" spans="1:10" ht="21.2" customHeight="1">
      <c r="B25" s="47" t="s">
        <v>35</v>
      </c>
    </row>
    <row r="26" spans="1:10" ht="21.2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0" ht="21.2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0" ht="21.2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</row>
    <row r="29" spans="1:10" ht="21.2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</row>
    <row r="30" spans="1:10" ht="21.2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0" ht="21.2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0" ht="21.2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6" ht="21.2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6" ht="21.2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</row>
    <row r="35" spans="1:16" ht="29.2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</row>
    <row r="36" spans="1:16">
      <c r="A36" s="48">
        <v>2</v>
      </c>
      <c r="B36" s="47" t="s">
        <v>36</v>
      </c>
    </row>
    <row r="37" spans="1:16" ht="24.75">
      <c r="B37" s="1" t="s">
        <v>87</v>
      </c>
      <c r="L37" s="88"/>
      <c r="M37" s="88"/>
      <c r="N37" s="88"/>
      <c r="O37" s="88"/>
      <c r="P37" s="88"/>
    </row>
    <row r="38" spans="1:16" ht="24.75">
      <c r="B38" s="1" t="s">
        <v>83</v>
      </c>
      <c r="L38" s="88"/>
      <c r="M38" s="88"/>
      <c r="N38" s="88"/>
      <c r="O38" s="88"/>
      <c r="P38" s="88"/>
    </row>
    <row r="39" spans="1:16">
      <c r="B39" s="1" t="s">
        <v>37</v>
      </c>
      <c r="L39" s="88"/>
      <c r="M39" s="88"/>
      <c r="N39" s="88"/>
      <c r="O39" s="88"/>
      <c r="P39" s="88"/>
    </row>
    <row r="40" spans="1:16" ht="14.1" customHeight="1">
      <c r="L40" s="88"/>
      <c r="M40" s="88"/>
      <c r="N40" s="88"/>
      <c r="O40" s="88"/>
      <c r="P40" s="88"/>
    </row>
    <row r="41" spans="1:16" ht="14.1" customHeight="1">
      <c r="L41" s="88"/>
      <c r="M41" s="88"/>
      <c r="N41" s="88"/>
      <c r="O41" s="88"/>
      <c r="P41" s="88"/>
    </row>
    <row r="42" spans="1:16" ht="21.2" customHeight="1">
      <c r="B42" s="1" t="s">
        <v>38</v>
      </c>
      <c r="C42" s="1" t="s">
        <v>39</v>
      </c>
      <c r="L42" s="88"/>
      <c r="M42" s="88"/>
      <c r="N42" s="88"/>
      <c r="O42" s="88"/>
      <c r="P42" s="88"/>
    </row>
    <row r="43" spans="1:16" ht="21.2" customHeight="1">
      <c r="C43" s="1" t="s">
        <v>82</v>
      </c>
      <c r="L43" s="88"/>
      <c r="M43" s="88"/>
      <c r="N43" s="88"/>
      <c r="O43" s="88"/>
      <c r="P43" s="88"/>
    </row>
    <row r="44" spans="1:16" ht="21.2" customHeight="1">
      <c r="C44" s="1" t="s">
        <v>40</v>
      </c>
      <c r="L44" s="88"/>
      <c r="M44" s="88"/>
      <c r="N44" s="88"/>
      <c r="O44" s="88"/>
      <c r="P44" s="88"/>
    </row>
    <row r="45" spans="1:16" ht="21.2" customHeight="1">
      <c r="C45" s="1" t="s">
        <v>81</v>
      </c>
      <c r="L45" s="88"/>
      <c r="M45" s="88"/>
      <c r="N45" s="88"/>
      <c r="O45" s="88"/>
      <c r="P45" s="88"/>
    </row>
    <row r="46" spans="1:16" ht="21.2" customHeight="1">
      <c r="C46" s="1" t="s">
        <v>80</v>
      </c>
      <c r="L46" s="88"/>
      <c r="M46" s="88"/>
      <c r="N46" s="88"/>
      <c r="O46" s="88"/>
      <c r="P46" s="88"/>
    </row>
    <row r="47" spans="1:16" ht="21.2" customHeight="1">
      <c r="C47" s="1" t="s">
        <v>42</v>
      </c>
      <c r="L47" s="88"/>
      <c r="M47" s="88"/>
      <c r="N47" s="88"/>
      <c r="O47" s="88"/>
      <c r="P47" s="88"/>
    </row>
    <row r="48" spans="1:16" ht="21.2" customHeight="1">
      <c r="C48" s="1" t="s">
        <v>41</v>
      </c>
      <c r="L48" s="88"/>
      <c r="M48" s="88"/>
      <c r="N48" s="88"/>
      <c r="O48" s="88"/>
      <c r="P48" s="88"/>
    </row>
    <row r="49" spans="1:19" ht="11.25" customHeight="1" thickBot="1">
      <c r="L49" s="88"/>
      <c r="M49" s="88"/>
      <c r="N49" s="88"/>
      <c r="O49" s="88"/>
      <c r="P49" s="88"/>
    </row>
    <row r="50" spans="1:19" ht="19.7" customHeight="1">
      <c r="A50" s="103" t="s">
        <v>43</v>
      </c>
      <c r="B50" s="46" t="s">
        <v>44</v>
      </c>
      <c r="C50" s="46" t="s">
        <v>44</v>
      </c>
      <c r="D50" s="103" t="s">
        <v>76</v>
      </c>
      <c r="E50" s="46"/>
      <c r="F50" s="103" t="s">
        <v>77</v>
      </c>
      <c r="G50" s="69" t="s">
        <v>45</v>
      </c>
      <c r="H50" s="103" t="s">
        <v>46</v>
      </c>
      <c r="I50" s="103" t="s">
        <v>79</v>
      </c>
      <c r="J50" s="103" t="s">
        <v>78</v>
      </c>
      <c r="L50" s="88"/>
      <c r="M50" s="88"/>
      <c r="N50" s="88"/>
      <c r="O50" s="88"/>
      <c r="P50" s="88"/>
    </row>
    <row r="51" spans="1:19" ht="19.7" customHeight="1">
      <c r="A51" s="104"/>
      <c r="B51" s="44" t="s">
        <v>47</v>
      </c>
      <c r="C51" s="44" t="s">
        <v>73</v>
      </c>
      <c r="D51" s="104"/>
      <c r="E51" s="68"/>
      <c r="F51" s="104"/>
      <c r="G51" s="44" t="s">
        <v>48</v>
      </c>
      <c r="H51" s="114"/>
      <c r="I51" s="104"/>
      <c r="J51" s="104"/>
      <c r="L51" s="88"/>
      <c r="M51" s="88"/>
      <c r="N51" s="88"/>
      <c r="O51" s="88"/>
      <c r="P51" s="88"/>
    </row>
    <row r="52" spans="1:19" ht="19.7" customHeight="1" thickBot="1">
      <c r="A52" s="67"/>
      <c r="B52" s="43" t="s">
        <v>49</v>
      </c>
      <c r="C52" s="42" t="s">
        <v>49</v>
      </c>
      <c r="D52" s="67"/>
      <c r="E52" s="67"/>
      <c r="F52" s="67"/>
      <c r="G52" s="42" t="s">
        <v>50</v>
      </c>
      <c r="H52" s="42" t="s">
        <v>51</v>
      </c>
      <c r="I52" s="68"/>
      <c r="J52" s="67"/>
      <c r="L52" s="88"/>
      <c r="M52" s="88" t="s">
        <v>71</v>
      </c>
      <c r="N52" s="88" t="s">
        <v>72</v>
      </c>
      <c r="O52" s="89" t="s">
        <v>45</v>
      </c>
      <c r="P52" s="89" t="s">
        <v>46</v>
      </c>
    </row>
    <row r="53" spans="1:19">
      <c r="A53" s="41">
        <v>1</v>
      </c>
      <c r="B53" s="85">
        <v>0.95</v>
      </c>
      <c r="C53" s="86">
        <v>0.83799999999999997</v>
      </c>
      <c r="D53" s="66">
        <f t="shared" ref="D53:D56" si="0">B53-C53</f>
        <v>0.11199999999999999</v>
      </c>
      <c r="E53" s="65">
        <f t="shared" ref="E53:E56" si="1">SQRT(2*9.81*D53)</f>
        <v>1.4823764704014968</v>
      </c>
      <c r="F53" s="65">
        <f t="shared" ref="F53:F56" si="2">C53-$H$21</f>
        <v>0.83799999999999997</v>
      </c>
      <c r="G53" s="26">
        <v>0.2</v>
      </c>
      <c r="H53" s="27">
        <v>0.76</v>
      </c>
      <c r="I53" s="64">
        <f t="shared" ref="I53:I56" si="3">F53/G53</f>
        <v>4.1899999999999995</v>
      </c>
      <c r="J53" s="64">
        <f t="shared" ref="J53:J56" si="4">H53/(($H$16*$H$17)*F53*E53)</f>
        <v>0.30590111862895492</v>
      </c>
      <c r="L53" s="90">
        <v>21954</v>
      </c>
      <c r="M53" s="91">
        <v>0.95</v>
      </c>
      <c r="N53" s="91">
        <v>0.83799999999999997</v>
      </c>
      <c r="O53" s="92">
        <v>0.2</v>
      </c>
      <c r="P53" s="91">
        <v>0.76</v>
      </c>
      <c r="Q53" s="84"/>
      <c r="R53" s="83"/>
      <c r="S53" s="83"/>
    </row>
    <row r="54" spans="1:19">
      <c r="A54" s="38">
        <v>2</v>
      </c>
      <c r="B54" s="87">
        <v>0.96</v>
      </c>
      <c r="C54" s="87">
        <v>0.81799999999999995</v>
      </c>
      <c r="D54" s="61">
        <f t="shared" si="0"/>
        <v>0.14200000000000002</v>
      </c>
      <c r="E54" s="60">
        <f t="shared" si="1"/>
        <v>1.6691434929328275</v>
      </c>
      <c r="F54" s="60">
        <f t="shared" si="2"/>
        <v>0.81799999999999995</v>
      </c>
      <c r="G54" s="21">
        <v>0.15</v>
      </c>
      <c r="H54" s="63">
        <v>0.64200000000000002</v>
      </c>
      <c r="I54" s="58">
        <f t="shared" si="3"/>
        <v>5.4533333333333331</v>
      </c>
      <c r="J54" s="58">
        <f t="shared" si="4"/>
        <v>0.23510293726023168</v>
      </c>
      <c r="L54" s="90">
        <v>21954</v>
      </c>
      <c r="M54" s="91">
        <v>0.96</v>
      </c>
      <c r="N54" s="91">
        <v>0.81799999999999995</v>
      </c>
      <c r="O54" s="92">
        <v>0.15</v>
      </c>
      <c r="P54" s="91">
        <v>0.64200000000000002</v>
      </c>
      <c r="Q54" s="84"/>
      <c r="R54" s="83"/>
      <c r="S54" s="83"/>
    </row>
    <row r="55" spans="1:19">
      <c r="A55" s="38">
        <v>3</v>
      </c>
      <c r="B55" s="87">
        <v>0.97</v>
      </c>
      <c r="C55" s="87">
        <v>0.71799999999999997</v>
      </c>
      <c r="D55" s="61">
        <f t="shared" si="0"/>
        <v>0.252</v>
      </c>
      <c r="E55" s="60">
        <f t="shared" si="1"/>
        <v>2.2235647056022456</v>
      </c>
      <c r="F55" s="60">
        <f t="shared" si="2"/>
        <v>0.71799999999999997</v>
      </c>
      <c r="G55" s="21">
        <v>0.1</v>
      </c>
      <c r="H55" s="63">
        <v>0.55600000000000005</v>
      </c>
      <c r="I55" s="58">
        <f t="shared" si="3"/>
        <v>7.18</v>
      </c>
      <c r="J55" s="58">
        <f t="shared" si="4"/>
        <v>0.17412878903453999</v>
      </c>
      <c r="L55" s="90">
        <v>21954</v>
      </c>
      <c r="M55" s="91">
        <v>0.97</v>
      </c>
      <c r="N55" s="91">
        <v>0.71799999999999997</v>
      </c>
      <c r="O55" s="92">
        <v>0.1</v>
      </c>
      <c r="P55" s="91">
        <v>0.55600000000000005</v>
      </c>
      <c r="Q55" s="84"/>
      <c r="R55" s="83"/>
      <c r="S55" s="83"/>
    </row>
    <row r="56" spans="1:19">
      <c r="A56" s="38">
        <v>4</v>
      </c>
      <c r="B56" s="87">
        <v>0.98</v>
      </c>
      <c r="C56" s="87">
        <v>0.61799999999999999</v>
      </c>
      <c r="D56" s="61">
        <f t="shared" si="0"/>
        <v>0.36199999999999999</v>
      </c>
      <c r="E56" s="60">
        <f t="shared" si="1"/>
        <v>2.6650403374057965</v>
      </c>
      <c r="F56" s="60">
        <f t="shared" si="2"/>
        <v>0.61799999999999999</v>
      </c>
      <c r="G56" s="21">
        <v>0.05</v>
      </c>
      <c r="H56" s="63">
        <v>0.39700000000000002</v>
      </c>
      <c r="I56" s="58">
        <f t="shared" si="3"/>
        <v>12.36</v>
      </c>
      <c r="J56" s="58">
        <f t="shared" si="4"/>
        <v>0.12052253262173744</v>
      </c>
      <c r="L56" s="90">
        <v>21954</v>
      </c>
      <c r="M56" s="91">
        <v>0.98</v>
      </c>
      <c r="N56" s="91">
        <v>0.61799999999999999</v>
      </c>
      <c r="O56" s="92">
        <v>0.05</v>
      </c>
      <c r="P56" s="91">
        <v>0.39700000000000002</v>
      </c>
      <c r="Q56" s="84"/>
      <c r="R56" s="83"/>
      <c r="S56" s="83"/>
    </row>
    <row r="57" spans="1:19">
      <c r="A57" s="38"/>
      <c r="B57" s="39"/>
      <c r="C57" s="39"/>
      <c r="D57" s="61"/>
      <c r="E57" s="60"/>
      <c r="F57" s="60"/>
      <c r="G57" s="23"/>
      <c r="H57" s="62"/>
      <c r="I57" s="58"/>
      <c r="J57" s="58"/>
      <c r="L57" s="90"/>
      <c r="M57" s="91"/>
      <c r="N57" s="91"/>
      <c r="O57" s="92"/>
      <c r="P57" s="91"/>
      <c r="Q57" s="84"/>
    </row>
    <row r="58" spans="1:19">
      <c r="A58" s="38"/>
      <c r="B58" s="39"/>
      <c r="C58" s="39"/>
      <c r="D58" s="61"/>
      <c r="E58" s="60"/>
      <c r="F58" s="60"/>
      <c r="G58" s="22"/>
      <c r="H58" s="59"/>
      <c r="I58" s="58"/>
      <c r="J58" s="58"/>
      <c r="L58" s="90"/>
      <c r="M58" s="92"/>
      <c r="N58" s="92"/>
      <c r="O58" s="88"/>
      <c r="P58" s="88"/>
    </row>
    <row r="59" spans="1:19">
      <c r="A59" s="38"/>
      <c r="B59" s="39"/>
      <c r="C59" s="39"/>
      <c r="D59" s="61"/>
      <c r="E59" s="60"/>
      <c r="F59" s="60"/>
      <c r="G59" s="22"/>
      <c r="H59" s="59"/>
      <c r="I59" s="58"/>
      <c r="J59" s="58"/>
      <c r="L59" s="90"/>
      <c r="M59" s="92"/>
      <c r="N59" s="92"/>
      <c r="O59" s="88"/>
      <c r="P59" s="88"/>
    </row>
    <row r="60" spans="1:19">
      <c r="A60" s="38"/>
      <c r="B60" s="39"/>
      <c r="C60" s="39"/>
      <c r="D60" s="61"/>
      <c r="E60" s="60"/>
      <c r="F60" s="60"/>
      <c r="G60" s="22"/>
      <c r="H60" s="59"/>
      <c r="I60" s="58"/>
      <c r="J60" s="58"/>
      <c r="L60" s="90"/>
      <c r="M60" s="92"/>
      <c r="N60" s="92"/>
      <c r="O60" s="88"/>
      <c r="P60" s="88"/>
    </row>
    <row r="61" spans="1:19">
      <c r="A61" s="38"/>
      <c r="B61" s="37"/>
      <c r="C61" s="39"/>
      <c r="D61" s="57"/>
      <c r="E61" s="56"/>
      <c r="F61" s="56"/>
      <c r="G61" s="55"/>
      <c r="H61" s="55"/>
      <c r="I61" s="54"/>
      <c r="J61" s="54"/>
      <c r="L61" s="88"/>
      <c r="M61" s="88"/>
      <c r="N61" s="88"/>
      <c r="O61" s="88"/>
      <c r="P61" s="88"/>
    </row>
    <row r="62" spans="1:19">
      <c r="A62" s="38"/>
      <c r="B62" s="37"/>
      <c r="C62" s="39"/>
      <c r="D62" s="57"/>
      <c r="E62" s="56"/>
      <c r="F62" s="56"/>
      <c r="G62" s="55"/>
      <c r="H62" s="55"/>
      <c r="I62" s="54"/>
      <c r="J62" s="54"/>
      <c r="L62" s="88"/>
      <c r="M62" s="88"/>
      <c r="N62" s="88"/>
      <c r="O62" s="88"/>
      <c r="P62" s="88"/>
    </row>
    <row r="63" spans="1:19">
      <c r="A63" s="38"/>
      <c r="B63" s="37"/>
      <c r="C63" s="39"/>
      <c r="D63" s="57"/>
      <c r="E63" s="56"/>
      <c r="F63" s="56"/>
      <c r="G63" s="55"/>
      <c r="H63" s="55"/>
      <c r="I63" s="54"/>
      <c r="J63" s="54"/>
      <c r="L63" s="88"/>
      <c r="M63" s="88"/>
      <c r="N63" s="88"/>
      <c r="O63" s="88"/>
      <c r="P63" s="88"/>
    </row>
    <row r="64" spans="1:19">
      <c r="A64" s="38"/>
      <c r="B64" s="37"/>
      <c r="C64" s="39"/>
      <c r="D64" s="57"/>
      <c r="E64" s="56"/>
      <c r="F64" s="56"/>
      <c r="G64" s="55"/>
      <c r="H64" s="55"/>
      <c r="I64" s="54"/>
      <c r="J64" s="54"/>
      <c r="L64" s="88"/>
      <c r="M64" s="88"/>
      <c r="N64" s="88"/>
      <c r="O64" s="88"/>
      <c r="P64" s="88"/>
    </row>
    <row r="65" spans="1:16">
      <c r="A65" s="38"/>
      <c r="B65" s="37"/>
      <c r="C65" s="39"/>
      <c r="D65" s="57"/>
      <c r="E65" s="56"/>
      <c r="F65" s="56"/>
      <c r="G65" s="55"/>
      <c r="H65" s="55"/>
      <c r="I65" s="54"/>
      <c r="J65" s="54"/>
      <c r="L65" s="88"/>
      <c r="M65" s="88"/>
      <c r="N65" s="88"/>
      <c r="O65" s="88"/>
      <c r="P65" s="88"/>
    </row>
    <row r="66" spans="1:16">
      <c r="A66" s="38"/>
      <c r="B66" s="37"/>
      <c r="C66" s="39"/>
      <c r="D66" s="57"/>
      <c r="E66" s="56"/>
      <c r="F66" s="56"/>
      <c r="G66" s="55"/>
      <c r="H66" s="55"/>
      <c r="I66" s="54"/>
      <c r="J66" s="54"/>
      <c r="L66" s="88"/>
      <c r="M66" s="88"/>
      <c r="N66" s="88"/>
      <c r="O66" s="88"/>
      <c r="P66" s="88"/>
    </row>
    <row r="67" spans="1:16" ht="24.75" thickBot="1">
      <c r="A67" s="33"/>
      <c r="B67" s="53"/>
      <c r="C67" s="32"/>
      <c r="D67" s="52"/>
      <c r="E67" s="51"/>
      <c r="F67" s="51"/>
      <c r="G67" s="50"/>
      <c r="H67" s="50"/>
      <c r="I67" s="49"/>
      <c r="J67" s="49"/>
      <c r="L67" s="88"/>
      <c r="M67" s="88"/>
      <c r="N67" s="88"/>
      <c r="O67" s="88"/>
      <c r="P67" s="88"/>
    </row>
    <row r="68" spans="1:16">
      <c r="L68" s="88"/>
      <c r="M68" s="88"/>
      <c r="N68" s="88"/>
      <c r="O68" s="88"/>
      <c r="P68" s="88"/>
    </row>
    <row r="69" spans="1:16">
      <c r="L69" s="88"/>
      <c r="M69" s="88"/>
      <c r="N69" s="88"/>
      <c r="O69" s="88"/>
      <c r="P69" s="88"/>
    </row>
    <row r="70" spans="1:16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L70" s="88"/>
      <c r="M70" s="88"/>
      <c r="N70" s="88"/>
      <c r="O70" s="88"/>
      <c r="P70" s="88"/>
    </row>
    <row r="71" spans="1:16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L71" s="88"/>
      <c r="M71" s="88"/>
      <c r="N71" s="88"/>
      <c r="O71" s="88"/>
      <c r="P71" s="88"/>
    </row>
    <row r="72" spans="1:16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L72" s="88"/>
      <c r="M72" s="88"/>
      <c r="N72" s="88"/>
      <c r="O72" s="88"/>
      <c r="P72" s="88"/>
    </row>
    <row r="73" spans="1:16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L73" s="88"/>
      <c r="M73" s="88"/>
      <c r="N73" s="88"/>
      <c r="O73" s="88"/>
      <c r="P73" s="88"/>
    </row>
    <row r="74" spans="1:16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L74" s="88"/>
      <c r="M74" s="88"/>
      <c r="N74" s="88"/>
      <c r="O74" s="88"/>
      <c r="P74" s="88"/>
    </row>
    <row r="75" spans="1:16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L75" s="88"/>
      <c r="M75" s="88"/>
      <c r="N75" s="88"/>
      <c r="O75" s="88"/>
      <c r="P75" s="88"/>
    </row>
    <row r="76" spans="1:16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L76" s="88"/>
      <c r="M76" s="88"/>
      <c r="N76" s="88"/>
      <c r="O76" s="88"/>
      <c r="P76" s="88"/>
    </row>
    <row r="77" spans="1:16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L77" s="88"/>
      <c r="M77" s="88"/>
      <c r="N77" s="88"/>
      <c r="O77" s="88"/>
      <c r="P77" s="88"/>
    </row>
    <row r="78" spans="1:16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L78" s="88"/>
      <c r="M78" s="88"/>
      <c r="N78" s="88"/>
      <c r="O78" s="88"/>
      <c r="P78" s="88"/>
    </row>
    <row r="79" spans="1:16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L79" s="88"/>
      <c r="M79" s="88"/>
      <c r="N79" s="88"/>
      <c r="O79" s="88"/>
      <c r="P79" s="88"/>
    </row>
    <row r="80" spans="1:16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L80" s="88"/>
      <c r="M80" s="88"/>
      <c r="N80" s="88"/>
      <c r="O80" s="88"/>
      <c r="P80" s="88"/>
    </row>
    <row r="81" spans="1:16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L81" s="88"/>
      <c r="M81" s="88"/>
      <c r="N81" s="88"/>
      <c r="O81" s="88"/>
      <c r="P81" s="88"/>
    </row>
    <row r="82" spans="1:16">
      <c r="A82" s="48">
        <v>3</v>
      </c>
      <c r="B82" s="47" t="s">
        <v>52</v>
      </c>
      <c r="L82" s="88"/>
      <c r="M82" s="88"/>
      <c r="N82" s="88"/>
      <c r="O82" s="88"/>
      <c r="P82" s="88"/>
    </row>
    <row r="83" spans="1:16" ht="11.25" customHeight="1" thickBot="1">
      <c r="L83" s="88"/>
      <c r="M83" s="88"/>
      <c r="N83" s="88"/>
      <c r="O83" s="88"/>
      <c r="P83" s="88"/>
    </row>
    <row r="84" spans="1:16" ht="19.7" customHeight="1">
      <c r="A84" s="103" t="s">
        <v>43</v>
      </c>
      <c r="B84" s="46" t="s">
        <v>44</v>
      </c>
      <c r="C84" s="46" t="s">
        <v>44</v>
      </c>
      <c r="D84" s="103" t="s">
        <v>77</v>
      </c>
      <c r="E84" s="103" t="s">
        <v>76</v>
      </c>
      <c r="F84" s="45" t="s">
        <v>45</v>
      </c>
      <c r="G84" s="103" t="s">
        <v>75</v>
      </c>
      <c r="H84" s="103" t="s">
        <v>74</v>
      </c>
      <c r="I84" s="103" t="s">
        <v>53</v>
      </c>
      <c r="J84" s="103"/>
      <c r="L84" s="88"/>
      <c r="M84" s="88"/>
      <c r="N84" s="88"/>
      <c r="O84" s="88"/>
      <c r="P84" s="88"/>
    </row>
    <row r="85" spans="1:16" ht="19.7" customHeight="1">
      <c r="A85" s="104"/>
      <c r="B85" s="44" t="s">
        <v>47</v>
      </c>
      <c r="C85" s="44" t="s">
        <v>73</v>
      </c>
      <c r="D85" s="104"/>
      <c r="E85" s="104"/>
      <c r="F85" s="44" t="s">
        <v>48</v>
      </c>
      <c r="G85" s="104"/>
      <c r="H85" s="104"/>
      <c r="I85" s="104"/>
      <c r="J85" s="104"/>
      <c r="L85" s="88"/>
      <c r="M85" s="88"/>
      <c r="N85" s="88"/>
      <c r="O85" s="88"/>
      <c r="P85" s="88"/>
    </row>
    <row r="86" spans="1:16" ht="19.7" customHeight="1" thickBot="1">
      <c r="A86" s="105"/>
      <c r="B86" s="43" t="s">
        <v>49</v>
      </c>
      <c r="C86" s="43" t="s">
        <v>49</v>
      </c>
      <c r="D86" s="105"/>
      <c r="E86" s="105"/>
      <c r="F86" s="42" t="s">
        <v>50</v>
      </c>
      <c r="G86" s="105"/>
      <c r="H86" s="105"/>
      <c r="I86" s="106" t="s">
        <v>51</v>
      </c>
      <c r="J86" s="106"/>
      <c r="L86" s="88"/>
      <c r="M86" s="88"/>
      <c r="N86" s="88"/>
      <c r="O86" s="88"/>
      <c r="P86" s="88"/>
    </row>
    <row r="87" spans="1:16" ht="21.2" customHeight="1">
      <c r="A87" s="41">
        <v>1</v>
      </c>
      <c r="B87" s="40">
        <f t="shared" ref="B87:C90" si="5">B53</f>
        <v>0.95</v>
      </c>
      <c r="C87" s="40">
        <f t="shared" si="5"/>
        <v>0.83799999999999997</v>
      </c>
      <c r="D87" s="74">
        <f t="shared" ref="D87:D90" si="6">C87-$H$21</f>
        <v>0.83799999999999997</v>
      </c>
      <c r="E87" s="74">
        <f t="shared" ref="E87:E90" si="7">B87-C87</f>
        <v>0.11199999999999999</v>
      </c>
      <c r="F87" s="40">
        <v>0.2</v>
      </c>
      <c r="G87" s="75">
        <f t="shared" ref="G87:G90" si="8">D87/F87</f>
        <v>4.1899999999999995</v>
      </c>
      <c r="H87" s="75">
        <f>(1.0128*G87)^(-0.8598)</f>
        <v>0.28858324468488089</v>
      </c>
      <c r="I87" s="110">
        <f t="shared" ref="I87:I90" si="9">H87*($H$16*$H$17)*D87*(2*9.81*E87)^0.5</f>
        <v>0.71697438356392329</v>
      </c>
      <c r="J87" s="110"/>
      <c r="L87" s="93">
        <v>0.76</v>
      </c>
      <c r="M87" s="88"/>
      <c r="N87" s="91"/>
      <c r="O87" s="91"/>
      <c r="P87" s="88"/>
    </row>
    <row r="88" spans="1:16" ht="21.2" customHeight="1">
      <c r="A88" s="38">
        <v>2</v>
      </c>
      <c r="B88" s="39">
        <f t="shared" si="5"/>
        <v>0.96</v>
      </c>
      <c r="C88" s="39">
        <f t="shared" si="5"/>
        <v>0.81799999999999995</v>
      </c>
      <c r="D88" s="78">
        <f t="shared" si="6"/>
        <v>0.81799999999999995</v>
      </c>
      <c r="E88" s="78">
        <f t="shared" si="7"/>
        <v>0.14200000000000002</v>
      </c>
      <c r="F88" s="39">
        <f t="shared" ref="F88:F90" si="10">G54</f>
        <v>0.15</v>
      </c>
      <c r="G88" s="79">
        <f t="shared" si="8"/>
        <v>5.4533333333333331</v>
      </c>
      <c r="H88" s="79">
        <f t="shared" ref="H88:H90" si="11">(1.0128*G88)^(-0.8598)</f>
        <v>0.23007461453127157</v>
      </c>
      <c r="I88" s="101">
        <f t="shared" si="9"/>
        <v>0.62826906482066114</v>
      </c>
      <c r="J88" s="101"/>
      <c r="L88" s="93">
        <v>0.64200000000000002</v>
      </c>
      <c r="M88" s="88"/>
      <c r="N88" s="91"/>
      <c r="O88" s="91"/>
      <c r="P88" s="88"/>
    </row>
    <row r="89" spans="1:16" ht="21.2" customHeight="1">
      <c r="A89" s="38">
        <v>3</v>
      </c>
      <c r="B89" s="39">
        <f t="shared" si="5"/>
        <v>0.97</v>
      </c>
      <c r="C89" s="39">
        <f t="shared" si="5"/>
        <v>0.71799999999999997</v>
      </c>
      <c r="D89" s="78">
        <f t="shared" si="6"/>
        <v>0.71799999999999997</v>
      </c>
      <c r="E89" s="78">
        <f t="shared" si="7"/>
        <v>0.252</v>
      </c>
      <c r="F89" s="39">
        <f t="shared" si="10"/>
        <v>0.1</v>
      </c>
      <c r="G89" s="79">
        <f t="shared" si="8"/>
        <v>7.18</v>
      </c>
      <c r="H89" s="79">
        <f t="shared" si="11"/>
        <v>0.18161634523379147</v>
      </c>
      <c r="I89" s="101">
        <f t="shared" si="9"/>
        <v>0.57990805833926773</v>
      </c>
      <c r="J89" s="101"/>
      <c r="L89" s="93">
        <v>0.55600000000000005</v>
      </c>
      <c r="M89" s="88"/>
      <c r="N89" s="91"/>
      <c r="O89" s="91"/>
      <c r="P89" s="88"/>
    </row>
    <row r="90" spans="1:16" ht="21.2" customHeight="1">
      <c r="A90" s="38">
        <v>4</v>
      </c>
      <c r="B90" s="39">
        <f t="shared" si="5"/>
        <v>0.98</v>
      </c>
      <c r="C90" s="39">
        <f t="shared" si="5"/>
        <v>0.61799999999999999</v>
      </c>
      <c r="D90" s="78">
        <f t="shared" si="6"/>
        <v>0.61799999999999999</v>
      </c>
      <c r="E90" s="78">
        <f t="shared" si="7"/>
        <v>0.36199999999999999</v>
      </c>
      <c r="F90" s="39">
        <f t="shared" si="10"/>
        <v>0.05</v>
      </c>
      <c r="G90" s="79">
        <f t="shared" si="8"/>
        <v>12.36</v>
      </c>
      <c r="H90" s="79">
        <f t="shared" si="11"/>
        <v>0.11385005582080322</v>
      </c>
      <c r="I90" s="101">
        <f t="shared" si="9"/>
        <v>0.37502092909643092</v>
      </c>
      <c r="J90" s="101"/>
      <c r="L90" s="93">
        <v>0.39700000000000002</v>
      </c>
      <c r="M90" s="88"/>
      <c r="N90" s="91"/>
      <c r="O90" s="91"/>
      <c r="P90" s="88"/>
    </row>
    <row r="91" spans="1:16" ht="21.2" customHeight="1">
      <c r="A91" s="38"/>
      <c r="B91" s="39"/>
      <c r="C91" s="39"/>
      <c r="D91" s="78"/>
      <c r="E91" s="78"/>
      <c r="F91" s="39"/>
      <c r="G91" s="79"/>
      <c r="H91" s="80"/>
      <c r="I91" s="101"/>
      <c r="J91" s="101"/>
      <c r="L91" s="88"/>
      <c r="M91" s="88"/>
      <c r="N91" s="88"/>
      <c r="O91" s="88"/>
      <c r="P91" s="88"/>
    </row>
    <row r="92" spans="1:16" ht="21.2" customHeight="1">
      <c r="A92" s="38"/>
      <c r="B92" s="39"/>
      <c r="C92" s="39"/>
      <c r="D92" s="78"/>
      <c r="E92" s="78"/>
      <c r="F92" s="39"/>
      <c r="G92" s="79"/>
      <c r="H92" s="79"/>
      <c r="I92" s="101"/>
      <c r="J92" s="101"/>
      <c r="L92" s="88"/>
      <c r="M92" s="88"/>
      <c r="N92" s="88"/>
      <c r="O92" s="88"/>
      <c r="P92" s="88"/>
    </row>
    <row r="93" spans="1:16" ht="21.2" customHeight="1">
      <c r="A93" s="38"/>
      <c r="B93" s="39"/>
      <c r="C93" s="39"/>
      <c r="D93" s="78"/>
      <c r="E93" s="78"/>
      <c r="F93" s="39"/>
      <c r="G93" s="79"/>
      <c r="H93" s="79"/>
      <c r="I93" s="101"/>
      <c r="J93" s="101"/>
    </row>
    <row r="94" spans="1:16" ht="21.2" customHeight="1">
      <c r="A94" s="38"/>
      <c r="B94" s="39"/>
      <c r="C94" s="36"/>
      <c r="D94" s="76"/>
      <c r="E94" s="76"/>
      <c r="F94" s="36"/>
      <c r="G94" s="77"/>
      <c r="H94" s="77"/>
      <c r="I94" s="108"/>
      <c r="J94" s="108"/>
    </row>
    <row r="95" spans="1:16" ht="21.2" customHeight="1">
      <c r="A95" s="38"/>
      <c r="B95" s="37"/>
      <c r="C95" s="39"/>
      <c r="D95" s="35"/>
      <c r="E95" s="35"/>
      <c r="F95" s="37"/>
      <c r="G95" s="34"/>
      <c r="H95" s="34"/>
      <c r="I95" s="102"/>
      <c r="J95" s="102"/>
    </row>
    <row r="96" spans="1:16" ht="21.2" customHeight="1">
      <c r="A96" s="38"/>
      <c r="B96" s="37"/>
      <c r="C96" s="39"/>
      <c r="D96" s="35"/>
      <c r="E96" s="35"/>
      <c r="F96" s="37"/>
      <c r="G96" s="34"/>
      <c r="H96" s="34"/>
      <c r="I96" s="102"/>
      <c r="J96" s="102"/>
    </row>
    <row r="97" spans="1:10" ht="21.2" customHeight="1">
      <c r="A97" s="38"/>
      <c r="B97" s="37"/>
      <c r="C97" s="39"/>
      <c r="D97" s="35"/>
      <c r="E97" s="35"/>
      <c r="F97" s="37"/>
      <c r="G97" s="34"/>
      <c r="H97" s="34"/>
      <c r="I97" s="102"/>
      <c r="J97" s="102"/>
    </row>
    <row r="98" spans="1:10" ht="21.2" customHeight="1">
      <c r="A98" s="38"/>
      <c r="B98" s="37"/>
      <c r="C98" s="39"/>
      <c r="D98" s="35"/>
      <c r="E98" s="35"/>
      <c r="F98" s="24"/>
      <c r="G98" s="34"/>
      <c r="H98" s="34"/>
      <c r="I98" s="102"/>
      <c r="J98" s="102"/>
    </row>
    <row r="99" spans="1:10" ht="21.2" customHeight="1">
      <c r="A99" s="38"/>
      <c r="B99" s="37"/>
      <c r="C99" s="39"/>
      <c r="D99" s="35"/>
      <c r="E99" s="35"/>
      <c r="F99" s="37"/>
      <c r="G99" s="34"/>
      <c r="H99" s="34"/>
      <c r="I99" s="102"/>
      <c r="J99" s="102"/>
    </row>
    <row r="100" spans="1:10" ht="21.2" customHeight="1">
      <c r="A100" s="38"/>
      <c r="B100" s="37"/>
      <c r="C100" s="36"/>
      <c r="D100" s="35"/>
      <c r="E100" s="35"/>
      <c r="F100" s="24"/>
      <c r="G100" s="34"/>
      <c r="H100" s="34"/>
      <c r="I100" s="102"/>
      <c r="J100" s="102"/>
    </row>
    <row r="101" spans="1:10" ht="21.2" customHeight="1" thickBot="1">
      <c r="A101" s="33"/>
      <c r="B101" s="30"/>
      <c r="C101" s="32"/>
      <c r="D101" s="31"/>
      <c r="E101" s="31"/>
      <c r="F101" s="30"/>
      <c r="G101" s="29"/>
      <c r="H101" s="29"/>
      <c r="I101" s="107"/>
      <c r="J101" s="107"/>
    </row>
    <row r="102" spans="1:10" ht="21.2" customHeight="1">
      <c r="A102" s="28" t="s">
        <v>54</v>
      </c>
    </row>
    <row r="103" spans="1:10" ht="21.2" customHeight="1">
      <c r="B103" s="28" t="s">
        <v>55</v>
      </c>
    </row>
  </sheetData>
  <mergeCells count="35">
    <mergeCell ref="B1:J1"/>
    <mergeCell ref="B2:J2"/>
    <mergeCell ref="B3:J3"/>
    <mergeCell ref="A26:J35"/>
    <mergeCell ref="A50:A51"/>
    <mergeCell ref="I50:I51"/>
    <mergeCell ref="D50:D51"/>
    <mergeCell ref="H50:H51"/>
    <mergeCell ref="J50:J51"/>
    <mergeCell ref="F50:F51"/>
    <mergeCell ref="D11:E11"/>
    <mergeCell ref="F11:G11"/>
    <mergeCell ref="A70:J81"/>
    <mergeCell ref="D84:D86"/>
    <mergeCell ref="A84:A86"/>
    <mergeCell ref="I90:J90"/>
    <mergeCell ref="I89:J89"/>
    <mergeCell ref="G84:G86"/>
    <mergeCell ref="E84:E86"/>
    <mergeCell ref="I88:J88"/>
    <mergeCell ref="I87:J87"/>
    <mergeCell ref="I101:J101"/>
    <mergeCell ref="I96:J96"/>
    <mergeCell ref="I97:J97"/>
    <mergeCell ref="I98:J98"/>
    <mergeCell ref="I92:J92"/>
    <mergeCell ref="I94:J94"/>
    <mergeCell ref="I99:J99"/>
    <mergeCell ref="I91:J91"/>
    <mergeCell ref="I95:J95"/>
    <mergeCell ref="I100:J100"/>
    <mergeCell ref="I93:J93"/>
    <mergeCell ref="H84:H86"/>
    <mergeCell ref="I84:J85"/>
    <mergeCell ref="I86:J86"/>
  </mergeCells>
  <printOptions horizontalCentered="1"/>
  <pageMargins left="0.78740157480314965" right="0.39370078740157483" top="0.59055118110236227" bottom="0.59055118110236227" header="0" footer="0"/>
  <pageSetup paperSize="9" scale="98" orientation="portrait" r:id="rId1"/>
  <rowBreaks count="2" manualBreakCount="2">
    <brk id="35" max="9" man="1"/>
    <brk id="68" max="9" man="1"/>
  </rowBreaks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2</xdr:col>
                <xdr:colOff>19050</xdr:colOff>
                <xdr:row>38</xdr:row>
                <xdr:rowOff>285750</xdr:rowOff>
              </from>
              <to>
                <xdr:col>3</xdr:col>
                <xdr:colOff>581025</xdr:colOff>
                <xdr:row>40</xdr:row>
                <xdr:rowOff>123825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>
              <from>
                <xdr:col>4</xdr:col>
                <xdr:colOff>28575</xdr:colOff>
                <xdr:row>49</xdr:row>
                <xdr:rowOff>142875</xdr:rowOff>
              </from>
              <to>
                <xdr:col>4</xdr:col>
                <xdr:colOff>638175</xdr:colOff>
                <xdr:row>50</xdr:row>
                <xdr:rowOff>123825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ฟอร์มปล่าว</vt:lpstr>
      <vt:lpstr>ปตร.ฝายหนองผึ้งsm</vt:lpstr>
      <vt:lpstr>ปตร.ฝายหนองผึ้งsm!Print_Area</vt:lpstr>
      <vt:lpstr>ฟอร์มปล่าว!Print_Area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NAT</cp:lastModifiedBy>
  <cp:lastPrinted>2016-12-21T05:01:08Z</cp:lastPrinted>
  <dcterms:created xsi:type="dcterms:W3CDTF">2016-08-01T04:32:40Z</dcterms:created>
  <dcterms:modified xsi:type="dcterms:W3CDTF">2017-02-20T02:57:44Z</dcterms:modified>
</cp:coreProperties>
</file>